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0" documentId="8_{7083454C-4280-47BB-A80A-9E9890024415}" xr6:coauthVersionLast="47" xr6:coauthVersionMax="47" xr10:uidLastSave="{00000000-0000-0000-0000-000000000000}"/>
  <bookViews>
    <workbookView xWindow="-120" yWindow="-120" windowWidth="29040" windowHeight="15720" tabRatio="867" firstSheet="1" activeTab="1" xr2:uid="{00000000-000D-0000-FFFF-FFFF00000000}"/>
  </bookViews>
  <sheets>
    <sheet name="ROUTING" sheetId="1" r:id="rId1"/>
    <sheet name="HOME" sheetId="49" r:id="rId2"/>
    <sheet name="BAYAN KO" sheetId="60" state="hidden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ORIGAMI" sheetId="7" r:id="rId18"/>
    <sheet name="SAMBAR" sheetId="5" r:id="rId19"/>
    <sheet name="BAYAN KO  " sheetId="65" r:id="rId20"/>
    <sheet name="PERTIWI" sheetId="44" r:id="rId21"/>
    <sheet name="GOLDEN HORN" sheetId="45" r:id="rId22"/>
    <sheet name="SEAGULL" sheetId="8" r:id="rId23"/>
    <sheet name="NEW JAVA EX 1 &amp; 3" sheetId="4" state="hidden" r:id="rId24"/>
    <sheet name="SEAHORSE" sheetId="32" r:id="rId25"/>
    <sheet name="FIREHORSE" sheetId="64" r:id="rId26"/>
    <sheet name="SHAPLA" sheetId="57" r:id="rId27"/>
    <sheet name="THAI EXPRESS" sheetId="59" r:id="rId28"/>
    <sheet name="ALBATROS" sheetId="14" state="hidden" r:id="rId29"/>
    <sheet name="EMERALD" sheetId="20" state="hidden" r:id="rId30"/>
    <sheet name="GRIFFIN" sheetId="38" state="hidden" r:id="rId31"/>
    <sheet name="NEW KIWI" sheetId="56" state="hidden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r:id="rId58"/>
    <sheet name="SIHANOUKVILLE" sheetId="58" state="hidden" r:id="rId59"/>
  </sheet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" hidden="1">HOME!$A$18:$H$110</definedName>
    <definedName name="_xlnm._FilterDatabase" localSheetId="16" hidden="1">'ORCHID '!#REF!</definedName>
    <definedName name="_xlnm._FilterDatabase" localSheetId="17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8" hidden="1">SAMBAR!#REF!</definedName>
    <definedName name="_xlnm.Print_Area" localSheetId="3">BENGAL!$A$1:$M$370</definedName>
    <definedName name="_xlnm.Print_Area" localSheetId="4">BURMA!$A$1:$L$91</definedName>
    <definedName name="_xlnm.Print_Area" localSheetId="14">DOLPHIN!$A$1:$L$307</definedName>
    <definedName name="_xlnm.Print_Area" localSheetId="1">HOME!$A$2:$H$12</definedName>
    <definedName name="_xlnm.Print_Area" localSheetId="13">KOUPREY!$A$1:$L$5</definedName>
    <definedName name="_xlnm.Print_Area" localSheetId="5">MALACCA!$A$1:$L$10</definedName>
    <definedName name="_xlnm.Print_Area" localSheetId="37">MALYNDO!$A$1:$N$40</definedName>
    <definedName name="_xlnm.Print_Area" localSheetId="23">'NEW JAVA EX 1 &amp; 3'!$A$1:$M$280</definedName>
    <definedName name="_xlnm.Print_Area" localSheetId="16">'ORCHID '!$A$1:$K$7</definedName>
    <definedName name="_xlnm.Print_Area" localSheetId="20">PERTIWI!$A$1:$K$306</definedName>
    <definedName name="_xlnm.Print_Area" localSheetId="18">SAMBAR!$A$1:$L$7</definedName>
    <definedName name="_xlnm.Print_Area" localSheetId="26">SHAPLA!$A$1:$L$303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17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8" hidden="1">SAMBAR!#REF!</definedName>
    <definedName name="Z_03DD319B_D6A9_4830_871F_6D56EEAA4879_.wvu.PrintArea" localSheetId="3" hidden="1">BENGAL!$A$1:$M$370</definedName>
    <definedName name="Z_03DD319B_D6A9_4830_871F_6D56EEAA4879_.wvu.PrintArea" localSheetId="4" hidden="1">BURMA!$A$1:$L$91</definedName>
    <definedName name="Z_03DD319B_D6A9_4830_871F_6D56EEAA4879_.wvu.PrintArea" localSheetId="14" hidden="1">DOLPHIN!$A$1:$L$307</definedName>
    <definedName name="Z_03DD319B_D6A9_4830_871F_6D56EEAA4879_.wvu.PrintArea" localSheetId="1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7" hidden="1">MALYNDO!$A$1:$N$40</definedName>
    <definedName name="Z_03DD319B_D6A9_4830_871F_6D56EEAA4879_.wvu.PrintArea" localSheetId="23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20" hidden="1">PERTIWI!$A$1:$K$306</definedName>
    <definedName name="Z_03DD319B_D6A9_4830_871F_6D56EEAA4879_.wvu.PrintArea" localSheetId="18" hidden="1">SAMBAR!$A$1:$L$7</definedName>
    <definedName name="Z_03DD319B_D6A9_4830_871F_6D56EEAA4879_.wvu.PrintArea" localSheetId="26" hidden="1">SHAPLA!$A$1:$L$303</definedName>
    <definedName name="Z_03DD319B_D6A9_4830_871F_6D56EEAA4879_.wvu.PrintArea" localSheetId="43" hidden="1">SWAN!$A$1:$N$35</definedName>
    <definedName name="Z_03DD319B_D6A9_4830_871F_6D56EEAA4879_.wvu.Rows" localSheetId="2" hidden="1">'BAYAN KO'!#REF!</definedName>
    <definedName name="Z_03DD319B_D6A9_4830_871F_6D56EEAA4879_.wvu.Rows" localSheetId="19" hidden="1">'BAYAN KO  '!#REF!,'BAYAN KO  '!#REF!,'BAYAN KO  '!#REF!</definedName>
    <definedName name="Z_03DD319B_D6A9_4830_871F_6D56EEAA4879_.wvu.Rows" localSheetId="25" hidden="1">FIREHORSE!#REF!,FIREHORSE!#REF!,FIREHORSE!#REF!</definedName>
    <definedName name="Z_03DD319B_D6A9_4830_871F_6D56EEAA4879_.wvu.Rows" localSheetId="21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1" hidden="1">'NEW KIWI'!#REF!</definedName>
    <definedName name="Z_03DD319B_D6A9_4830_871F_6D56EEAA4879_.wvu.Rows" localSheetId="0" hidden="1">ROUTING!$13:$14</definedName>
    <definedName name="Z_03DD319B_D6A9_4830_871F_6D56EEAA4879_.wvu.Rows" localSheetId="22" hidden="1">SEAGULL!#REF!,SEAGULL!#REF!,SEAGULL!#REF!</definedName>
    <definedName name="Z_03DD319B_D6A9_4830_871F_6D56EEAA4879_.wvu.Rows" localSheetId="24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7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8" hidden="1">SAMBAR!#REF!</definedName>
    <definedName name="Z_081BDD81_EE06_4095_AD37_7E4189D26072_.wvu.PrintArea" localSheetId="3" hidden="1">BENGAL!$A$1:$M$370</definedName>
    <definedName name="Z_081BDD81_EE06_4095_AD37_7E4189D26072_.wvu.PrintArea" localSheetId="4" hidden="1">BURMA!$A$1:$L$91</definedName>
    <definedName name="Z_081BDD81_EE06_4095_AD37_7E4189D26072_.wvu.PrintArea" localSheetId="14" hidden="1">DOLPHIN!$A$1:$L$307</definedName>
    <definedName name="Z_081BDD81_EE06_4095_AD37_7E4189D26072_.wvu.PrintArea" localSheetId="1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7" hidden="1">MALYNDO!$A$1:$N$40</definedName>
    <definedName name="Z_081BDD81_EE06_4095_AD37_7E4189D26072_.wvu.PrintArea" localSheetId="23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20" hidden="1">PERTIWI!$A$1:$K$306</definedName>
    <definedName name="Z_081BDD81_EE06_4095_AD37_7E4189D26072_.wvu.PrintArea" localSheetId="18" hidden="1">SAMBAR!$A$1:$L$7</definedName>
    <definedName name="Z_081BDD81_EE06_4095_AD37_7E4189D26072_.wvu.PrintArea" localSheetId="26" hidden="1">SHAPLA!$A$1:$L$303</definedName>
    <definedName name="Z_081BDD81_EE06_4095_AD37_7E4189D26072_.wvu.PrintArea" localSheetId="43" hidden="1">SWAN!$A$1:$N$35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17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8" hidden="1">SAMBAR!#REF!</definedName>
    <definedName name="Z_1BFD2ADD_60C4_4334_9BDE_E3C6DD17BEED_.wvu.PrintArea" localSheetId="3" hidden="1">BENGAL!$A$1:$M$370</definedName>
    <definedName name="Z_1BFD2ADD_60C4_4334_9BDE_E3C6DD17BEED_.wvu.PrintArea" localSheetId="4" hidden="1">BURMA!$A$1:$L$91</definedName>
    <definedName name="Z_1BFD2ADD_60C4_4334_9BDE_E3C6DD17BEED_.wvu.PrintArea" localSheetId="14" hidden="1">DOLPHIN!$A$1:$L$307</definedName>
    <definedName name="Z_1BFD2ADD_60C4_4334_9BDE_E3C6DD17BEED_.wvu.PrintArea" localSheetId="1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7" hidden="1">MALYNDO!$A$1:$N$40</definedName>
    <definedName name="Z_1BFD2ADD_60C4_4334_9BDE_E3C6DD17BEED_.wvu.PrintArea" localSheetId="23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20" hidden="1">PERTIWI!$A$1:$K$306</definedName>
    <definedName name="Z_1BFD2ADD_60C4_4334_9BDE_E3C6DD17BEED_.wvu.PrintArea" localSheetId="18" hidden="1">SAMBAR!$A$1:$L$7</definedName>
    <definedName name="Z_1BFD2ADD_60C4_4334_9BDE_E3C6DD17BEED_.wvu.PrintArea" localSheetId="26" hidden="1">SHAPLA!$A$1:$L$303</definedName>
    <definedName name="Z_1BFD2ADD_60C4_4334_9BDE_E3C6DD17BEED_.wvu.PrintArea" localSheetId="43" hidden="1">SWAN!$A$1:$N$35</definedName>
    <definedName name="Z_1BFD2ADD_60C4_4334_9BDE_E3C6DD17BEED_.wvu.Rows" localSheetId="2" hidden="1">'BAYAN KO'!#REF!</definedName>
    <definedName name="Z_1BFD2ADD_60C4_4334_9BDE_E3C6DD17BEED_.wvu.Rows" localSheetId="19" hidden="1">'BAYAN KO  '!#REF!,'BAYAN KO  '!#REF!,'BAYAN KO  '!#REF!</definedName>
    <definedName name="Z_1BFD2ADD_60C4_4334_9BDE_E3C6DD17BEED_.wvu.Rows" localSheetId="25" hidden="1">FIREHORSE!#REF!,FIREHORSE!#REF!,FIREHORSE!#REF!</definedName>
    <definedName name="Z_1BFD2ADD_60C4_4334_9BDE_E3C6DD17BEED_.wvu.Rows" localSheetId="21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3" hidden="1">'NEW JAVA EX 1 &amp; 3'!#REF!,'NEW JAVA EX 1 &amp; 3'!#REF!</definedName>
    <definedName name="Z_1BFD2ADD_60C4_4334_9BDE_E3C6DD17BEED_.wvu.Rows" localSheetId="31" hidden="1">'NEW KIWI'!#REF!</definedName>
    <definedName name="Z_1BFD2ADD_60C4_4334_9BDE_E3C6DD17BEED_.wvu.Rows" localSheetId="16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8" hidden="1">SAMBAR!#REF!</definedName>
    <definedName name="Z_1BFD2ADD_60C4_4334_9BDE_E3C6DD17BEED_.wvu.Rows" localSheetId="22" hidden="1">SEAGULL!#REF!,SEAGULL!#REF!,SEAGULL!#REF!</definedName>
    <definedName name="Z_1BFD2ADD_60C4_4334_9BDE_E3C6DD17BEED_.wvu.Rows" localSheetId="24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7" hidden="1">'THAI EXPRESS'!#REF!,'THAI EXPRESS'!#REF!,'THAI EXPRESS'!$169:$169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8" hidden="1">SAMBAR!#REF!</definedName>
    <definedName name="Z_1ECD3B71_3848_4973_92B4_4B4B149BC657_.wvu.PrintArea" localSheetId="3" hidden="1">BENGAL!$A$1:$M$370</definedName>
    <definedName name="Z_1ECD3B71_3848_4973_92B4_4B4B149BC657_.wvu.PrintArea" localSheetId="4" hidden="1">BURMA!$A$1:$L$91</definedName>
    <definedName name="Z_1ECD3B71_3848_4973_92B4_4B4B149BC657_.wvu.PrintArea" localSheetId="14" hidden="1">DOLPHIN!$A$1:$L$307</definedName>
    <definedName name="Z_1ECD3B71_3848_4973_92B4_4B4B149BC657_.wvu.PrintArea" localSheetId="1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7" hidden="1">MALYNDO!$A$1:$N$40</definedName>
    <definedName name="Z_1ECD3B71_3848_4973_92B4_4B4B149BC657_.wvu.PrintArea" localSheetId="23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20" hidden="1">PERTIWI!$A$1:$K$306</definedName>
    <definedName name="Z_1ECD3B71_3848_4973_92B4_4B4B149BC657_.wvu.PrintArea" localSheetId="18" hidden="1">SAMBAR!$A$1:$L$7</definedName>
    <definedName name="Z_1ECD3B71_3848_4973_92B4_4B4B149BC657_.wvu.PrintArea" localSheetId="26" hidden="1">SHAPLA!$A$1:$L$303</definedName>
    <definedName name="Z_1ECD3B71_3848_4973_92B4_4B4B149BC657_.wvu.PrintArea" localSheetId="43" hidden="1">SWAN!$A$1:$N$35</definedName>
    <definedName name="Z_1ECD3B71_3848_4973_92B4_4B4B149BC657_.wvu.Rows" localSheetId="2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3" hidden="1">'NEW JAVA EX 1 &amp; 3'!#REF!</definedName>
    <definedName name="Z_1ECD3B71_3848_4973_92B4_4B4B149BC657_.wvu.Rows" localSheetId="31" hidden="1">'NEW KIWI'!#REF!</definedName>
    <definedName name="Z_1ECD3B71_3848_4973_92B4_4B4B149BC657_.wvu.Rows" localSheetId="0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8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8" hidden="1">SAMBAR!#REF!</definedName>
    <definedName name="Z_2EFCC4AA_DFFF_400E_B34F_BF7B9FA2A1FF_.wvu.PrintArea" localSheetId="3" hidden="1">BENGAL!$A$1:$M$370</definedName>
    <definedName name="Z_2EFCC4AA_DFFF_400E_B34F_BF7B9FA2A1FF_.wvu.PrintArea" localSheetId="4" hidden="1">BURMA!$A$1:$L$91</definedName>
    <definedName name="Z_2EFCC4AA_DFFF_400E_B34F_BF7B9FA2A1FF_.wvu.PrintArea" localSheetId="14" hidden="1">DOLPHIN!$A$1:$L$307</definedName>
    <definedName name="Z_2EFCC4AA_DFFF_400E_B34F_BF7B9FA2A1FF_.wvu.PrintArea" localSheetId="1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7" hidden="1">MALYNDO!$A$1:$N$40</definedName>
    <definedName name="Z_2EFCC4AA_DFFF_400E_B34F_BF7B9FA2A1FF_.wvu.PrintArea" localSheetId="23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20" hidden="1">PERTIWI!$A$1:$K$306</definedName>
    <definedName name="Z_2EFCC4AA_DFFF_400E_B34F_BF7B9FA2A1FF_.wvu.PrintArea" localSheetId="18" hidden="1">SAMBAR!$A$1:$L$7</definedName>
    <definedName name="Z_2EFCC4AA_DFFF_400E_B34F_BF7B9FA2A1FF_.wvu.PrintArea" localSheetId="26" hidden="1">SHAPLA!$A$1:$L$303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0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8" hidden="1">SAMBAR!#REF!</definedName>
    <definedName name="Z_32E39B74_69D7_45CD_A7D0_50BEA0378E58_.wvu.PrintArea" localSheetId="3" hidden="1">BENGAL!$A$1:$M$370</definedName>
    <definedName name="Z_32E39B74_69D7_45CD_A7D0_50BEA0378E58_.wvu.PrintArea" localSheetId="4" hidden="1">BURMA!$A$1:$L$91</definedName>
    <definedName name="Z_32E39B74_69D7_45CD_A7D0_50BEA0378E58_.wvu.PrintArea" localSheetId="14" hidden="1">DOLPHIN!$A$1:$L$307</definedName>
    <definedName name="Z_32E39B74_69D7_45CD_A7D0_50BEA0378E58_.wvu.PrintArea" localSheetId="1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7" hidden="1">MALYNDO!$A$1:$N$40</definedName>
    <definedName name="Z_32E39B74_69D7_45CD_A7D0_50BEA0378E58_.wvu.PrintArea" localSheetId="23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20" hidden="1">PERTIWI!$A$1:$K$306</definedName>
    <definedName name="Z_32E39B74_69D7_45CD_A7D0_50BEA0378E58_.wvu.PrintArea" localSheetId="18" hidden="1">SAMBAR!$A$1:$L$7</definedName>
    <definedName name="Z_32E39B74_69D7_45CD_A7D0_50BEA0378E58_.wvu.PrintArea" localSheetId="26" hidden="1">SHAPLA!$A$1:$L$303</definedName>
    <definedName name="Z_32E39B74_69D7_45CD_A7D0_50BEA0378E58_.wvu.PrintArea" localSheetId="43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8" hidden="1">SAMBAR!#REF!</definedName>
    <definedName name="Z_3485952D_0C31_4884_9EDF_552F3D1B124B_.wvu.PrintArea" localSheetId="3" hidden="1">BENGAL!$A$1:$M$370</definedName>
    <definedName name="Z_3485952D_0C31_4884_9EDF_552F3D1B124B_.wvu.PrintArea" localSheetId="4" hidden="1">BURMA!$A$1:$L$91</definedName>
    <definedName name="Z_3485952D_0C31_4884_9EDF_552F3D1B124B_.wvu.PrintArea" localSheetId="14" hidden="1">DOLPHIN!$A$1:$L$307</definedName>
    <definedName name="Z_3485952D_0C31_4884_9EDF_552F3D1B124B_.wvu.PrintArea" localSheetId="1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7" hidden="1">MALYNDO!$A$1:$N$40</definedName>
    <definedName name="Z_3485952D_0C31_4884_9EDF_552F3D1B124B_.wvu.PrintArea" localSheetId="23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20" hidden="1">PERTIWI!$A$1:$K$306</definedName>
    <definedName name="Z_3485952D_0C31_4884_9EDF_552F3D1B124B_.wvu.PrintArea" localSheetId="18" hidden="1">SAMBAR!$A$1:$L$7</definedName>
    <definedName name="Z_3485952D_0C31_4884_9EDF_552F3D1B124B_.wvu.PrintArea" localSheetId="26" hidden="1">SHAPLA!$A$1:$L$303</definedName>
    <definedName name="Z_3485952D_0C31_4884_9EDF_552F3D1B124B_.wvu.PrintArea" localSheetId="43" hidden="1">SWAN!$A$1:$N$35</definedName>
    <definedName name="Z_3485952D_0C31_4884_9EDF_552F3D1B124B_.wvu.Rows" localSheetId="0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8" hidden="1">SAMBAR!#REF!</definedName>
    <definedName name="Z_353A8EAC_2D07_4AFC_B91B_ACF6B1ABF55E_.wvu.PrintArea" localSheetId="3" hidden="1">BENGAL!$A$1:$M$370</definedName>
    <definedName name="Z_353A8EAC_2D07_4AFC_B91B_ACF6B1ABF55E_.wvu.PrintArea" localSheetId="4" hidden="1">BURMA!$A$1:$L$91</definedName>
    <definedName name="Z_353A8EAC_2D07_4AFC_B91B_ACF6B1ABF55E_.wvu.PrintArea" localSheetId="14" hidden="1">DOLPHIN!$A$1:$L$307</definedName>
    <definedName name="Z_353A8EAC_2D07_4AFC_B91B_ACF6B1ABF55E_.wvu.PrintArea" localSheetId="1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7" hidden="1">MALYNDO!$A$1:$N$40</definedName>
    <definedName name="Z_353A8EAC_2D07_4AFC_B91B_ACF6B1ABF55E_.wvu.PrintArea" localSheetId="23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20" hidden="1">PERTIWI!$A$1:$K$306</definedName>
    <definedName name="Z_353A8EAC_2D07_4AFC_B91B_ACF6B1ABF55E_.wvu.PrintArea" localSheetId="18" hidden="1">SAMBAR!$A$1:$L$7</definedName>
    <definedName name="Z_353A8EAC_2D07_4AFC_B91B_ACF6B1ABF55E_.wvu.PrintArea" localSheetId="26" hidden="1">SHAPLA!$A$1:$L$303</definedName>
    <definedName name="Z_353A8EAC_2D07_4AFC_B91B_ACF6B1ABF55E_.wvu.PrintArea" localSheetId="43" hidden="1">SWAN!$A$1:$N$35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8" hidden="1">SAMBAR!#REF!</definedName>
    <definedName name="Z_3FEF6608_25EF_43D8_8468_19FFFC3BCE74_.wvu.PrintArea" localSheetId="3" hidden="1">BENGAL!$A$1:$M$370</definedName>
    <definedName name="Z_3FEF6608_25EF_43D8_8468_19FFFC3BCE74_.wvu.PrintArea" localSheetId="4" hidden="1">BURMA!$A$1:$L$91</definedName>
    <definedName name="Z_3FEF6608_25EF_43D8_8468_19FFFC3BCE74_.wvu.PrintArea" localSheetId="14" hidden="1">DOLPHIN!$A$1:$L$307</definedName>
    <definedName name="Z_3FEF6608_25EF_43D8_8468_19FFFC3BCE74_.wvu.PrintArea" localSheetId="1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7" hidden="1">MALYNDO!$A$1:$N$40</definedName>
    <definedName name="Z_3FEF6608_25EF_43D8_8468_19FFFC3BCE74_.wvu.PrintArea" localSheetId="23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20" hidden="1">PERTIWI!$A$1:$K$306</definedName>
    <definedName name="Z_3FEF6608_25EF_43D8_8468_19FFFC3BCE74_.wvu.PrintArea" localSheetId="18" hidden="1">SAMBAR!$A$1:$L$7</definedName>
    <definedName name="Z_3FEF6608_25EF_43D8_8468_19FFFC3BCE74_.wvu.PrintArea" localSheetId="26" hidden="1">SHAPLA!$A$1:$L$303</definedName>
    <definedName name="Z_3FEF6608_25EF_43D8_8468_19FFFC3BCE74_.wvu.PrintArea" localSheetId="43" hidden="1">SWAN!$A$1:$N$35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17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8" hidden="1">SAMBAR!#REF!</definedName>
    <definedName name="Z_613E785B_CD51_494D_B041_E8D30BF6F1EC_.wvu.PrintArea" localSheetId="3" hidden="1">BENGAL!$A$1:$M$370</definedName>
    <definedName name="Z_613E785B_CD51_494D_B041_E8D30BF6F1EC_.wvu.PrintArea" localSheetId="4" hidden="1">BURMA!$A$1:$L$91</definedName>
    <definedName name="Z_613E785B_CD51_494D_B041_E8D30BF6F1EC_.wvu.PrintArea" localSheetId="14" hidden="1">DOLPHIN!$A$1:$L$307</definedName>
    <definedName name="Z_613E785B_CD51_494D_B041_E8D30BF6F1EC_.wvu.PrintArea" localSheetId="1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7" hidden="1">MALYNDO!$A$1:$N$40</definedName>
    <definedName name="Z_613E785B_CD51_494D_B041_E8D30BF6F1EC_.wvu.PrintArea" localSheetId="23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20" hidden="1">PERTIWI!$A$1:$K$306</definedName>
    <definedName name="Z_613E785B_CD51_494D_B041_E8D30BF6F1EC_.wvu.PrintArea" localSheetId="18" hidden="1">SAMBAR!$A$1:$L$7</definedName>
    <definedName name="Z_613E785B_CD51_494D_B041_E8D30BF6F1EC_.wvu.PrintArea" localSheetId="26" hidden="1">SHAPLA!$A$1:$L$303</definedName>
    <definedName name="Z_613E785B_CD51_494D_B041_E8D30BF6F1EC_.wvu.PrintArea" localSheetId="43" hidden="1">SWAN!$A$1:$N$35</definedName>
    <definedName name="Z_613E785B_CD51_494D_B041_E8D30BF6F1EC_.wvu.Rows" localSheetId="2" hidden="1">'BAYAN KO'!#REF!</definedName>
    <definedName name="Z_613E785B_CD51_494D_B041_E8D30BF6F1EC_.wvu.Rows" localSheetId="19" hidden="1">'BAYAN KO  '!#REF!,'BAYAN KO  '!#REF!,'BAYAN KO  '!#REF!</definedName>
    <definedName name="Z_613E785B_CD51_494D_B041_E8D30BF6F1EC_.wvu.Rows" localSheetId="25" hidden="1">FIREHORSE!#REF!,FIREHORSE!#REF!,FIREHORSE!#REF!</definedName>
    <definedName name="Z_613E785B_CD51_494D_B041_E8D30BF6F1EC_.wvu.Rows" localSheetId="21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1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2" hidden="1">SEAGULL!#REF!,SEAGULL!#REF!,SEAGULL!#REF!</definedName>
    <definedName name="Z_613E785B_CD51_494D_B041_E8D30BF6F1EC_.wvu.Rows" localSheetId="24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7" hidden="1">'THAI EXPRESS'!#REF!,'THAI EXPRESS'!#REF!,'THAI EXPRESS'!$169:$169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17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8" hidden="1">SAMBAR!#REF!</definedName>
    <definedName name="Z_6B324A58_5A89_471C_AD21_0822EB95E67E_.wvu.PrintArea" localSheetId="3" hidden="1">BENGAL!$A$1:$M$370</definedName>
    <definedName name="Z_6B324A58_5A89_471C_AD21_0822EB95E67E_.wvu.PrintArea" localSheetId="4" hidden="1">BURMA!$A$1:$L$91</definedName>
    <definedName name="Z_6B324A58_5A89_471C_AD21_0822EB95E67E_.wvu.PrintArea" localSheetId="14" hidden="1">DOLPHIN!$A$1:$L$307</definedName>
    <definedName name="Z_6B324A58_5A89_471C_AD21_0822EB95E67E_.wvu.PrintArea" localSheetId="1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7" hidden="1">MALYNDO!$A$1:$N$40</definedName>
    <definedName name="Z_6B324A58_5A89_471C_AD21_0822EB95E67E_.wvu.PrintArea" localSheetId="23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20" hidden="1">PERTIWI!$A$1:$K$306</definedName>
    <definedName name="Z_6B324A58_5A89_471C_AD21_0822EB95E67E_.wvu.PrintArea" localSheetId="18" hidden="1">SAMBAR!$A$1:$L$7</definedName>
    <definedName name="Z_6B324A58_5A89_471C_AD21_0822EB95E67E_.wvu.PrintArea" localSheetId="26" hidden="1">SHAPLA!$A$1:$L$303</definedName>
    <definedName name="Z_6B324A58_5A89_471C_AD21_0822EB95E67E_.wvu.PrintArea" localSheetId="43" hidden="1">SWAN!$A$1:$N$35</definedName>
    <definedName name="Z_6B324A58_5A89_471C_AD21_0822EB95E67E_.wvu.Rows" localSheetId="2" hidden="1">'BAYAN KO'!#REF!</definedName>
    <definedName name="Z_6B324A58_5A89_471C_AD21_0822EB95E67E_.wvu.Rows" localSheetId="19" hidden="1">'BAYAN KO  '!#REF!,'BAYAN KO  '!#REF!,'BAYAN KO  '!#REF!</definedName>
    <definedName name="Z_6B324A58_5A89_471C_AD21_0822EB95E67E_.wvu.Rows" localSheetId="25" hidden="1">FIREHORSE!#REF!,FIREHORSE!#REF!,FIREHORSE!#REF!</definedName>
    <definedName name="Z_6B324A58_5A89_471C_AD21_0822EB95E67E_.wvu.Rows" localSheetId="21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1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2" hidden="1">SEAGULL!#REF!,SEAGULL!#REF!,SEAGULL!#REF!</definedName>
    <definedName name="Z_6B324A58_5A89_471C_AD21_0822EB95E67E_.wvu.Rows" localSheetId="24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7" hidden="1">'THAI EXPRESS'!#REF!,'THAI EXPRESS'!#REF!,'THAI EXPRESS'!$169:$169</definedName>
    <definedName name="Z_7588C8EC_5A58_414F_868E_5FE10A8120BA_.wvu.FilterData" localSheetId="16" hidden="1">'ORCHID '!#REF!</definedName>
    <definedName name="Z_7588C8EC_5A58_414F_868E_5FE10A8120BA_.wvu.FilterData" localSheetId="18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17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8" hidden="1">SAMBAR!#REF!</definedName>
    <definedName name="Z_7D3CEC1C_CCEC_4C4E_963E_DDD8383A68C1_.wvu.PrintArea" localSheetId="3" hidden="1">BENGAL!$A$1:$M$370</definedName>
    <definedName name="Z_7D3CEC1C_CCEC_4C4E_963E_DDD8383A68C1_.wvu.PrintArea" localSheetId="4" hidden="1">BURMA!$A$1:$L$91</definedName>
    <definedName name="Z_7D3CEC1C_CCEC_4C4E_963E_DDD8383A68C1_.wvu.PrintArea" localSheetId="14" hidden="1">DOLPHIN!$A$1:$L$307</definedName>
    <definedName name="Z_7D3CEC1C_CCEC_4C4E_963E_DDD8383A68C1_.wvu.PrintArea" localSheetId="1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7" hidden="1">MALYNDO!$A$1:$N$40</definedName>
    <definedName name="Z_7D3CEC1C_CCEC_4C4E_963E_DDD8383A68C1_.wvu.PrintArea" localSheetId="23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20" hidden="1">PERTIWI!$A$1:$K$306</definedName>
    <definedName name="Z_7D3CEC1C_CCEC_4C4E_963E_DDD8383A68C1_.wvu.PrintArea" localSheetId="18" hidden="1">SAMBAR!$A$1:$L$7</definedName>
    <definedName name="Z_7D3CEC1C_CCEC_4C4E_963E_DDD8383A68C1_.wvu.PrintArea" localSheetId="26" hidden="1">SHAPLA!$A$1:$L$303</definedName>
    <definedName name="Z_7D3CEC1C_CCEC_4C4E_963E_DDD8383A68C1_.wvu.PrintArea" localSheetId="43" hidden="1">SWAN!$A$1:$N$35</definedName>
    <definedName name="Z_7D3CEC1C_CCEC_4C4E_963E_DDD8383A68C1_.wvu.Rows" localSheetId="2" hidden="1">'BAYAN KO'!#REF!,'BAYAN KO'!#REF!</definedName>
    <definedName name="Z_7D3CEC1C_CCEC_4C4E_963E_DDD8383A68C1_.wvu.Rows" localSheetId="19" hidden="1">'BAYAN KO  '!#REF!,'BAYAN KO  '!#REF!,'BAYAN KO  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5" hidden="1">FIREHORSE!#REF!,FIREHORSE!#REF!,FIREHORSE!#REF!</definedName>
    <definedName name="Z_7D3CEC1C_CCEC_4C4E_963E_DDD8383A68C1_.wvu.Rows" localSheetId="21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1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17" hidden="1">ORIGAMI!#REF!</definedName>
    <definedName name="Z_7D3CEC1C_CCEC_4C4E_963E_DDD8383A68C1_.wvu.Rows" localSheetId="20" hidden="1">PERTIWI!#REF!</definedName>
    <definedName name="Z_7D3CEC1C_CCEC_4C4E_963E_DDD8383A68C1_.wvu.Rows" localSheetId="0" hidden="1">ROUTING!$13:$14</definedName>
    <definedName name="Z_7D3CEC1C_CCEC_4C4E_963E_DDD8383A68C1_.wvu.Rows" localSheetId="18" hidden="1">SAMBAR!#REF!,SAMBAR!#REF!</definedName>
    <definedName name="Z_7D3CEC1C_CCEC_4C4E_963E_DDD8383A68C1_.wvu.Rows" localSheetId="22" hidden="1">SEAGULL!#REF!,SEAGULL!#REF!,SEAGULL!#REF!</definedName>
    <definedName name="Z_7D3CEC1C_CCEC_4C4E_963E_DDD8383A68C1_.wvu.Rows" localSheetId="24" hidden="1">SEAHORSE!#REF!,SEAHORSE!#REF!,SEAHORSE!#REF!</definedName>
    <definedName name="Z_7D3CEC1C_CCEC_4C4E_963E_DDD8383A68C1_.wvu.Rows" localSheetId="26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7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8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8" hidden="1">SAMBAR!#REF!</definedName>
    <definedName name="Z_8773B614_CBE7_474E_B57F_0A27A3791CF3_.wvu.PrintArea" localSheetId="3" hidden="1">BENGAL!$A$1:$M$370</definedName>
    <definedName name="Z_8773B614_CBE7_474E_B57F_0A27A3791CF3_.wvu.PrintArea" localSheetId="4" hidden="1">BURMA!$A$1:$L$91</definedName>
    <definedName name="Z_8773B614_CBE7_474E_B57F_0A27A3791CF3_.wvu.PrintArea" localSheetId="14" hidden="1">DOLPHIN!$A$1:$L$307</definedName>
    <definedName name="Z_8773B614_CBE7_474E_B57F_0A27A3791CF3_.wvu.PrintArea" localSheetId="1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7" hidden="1">MALYNDO!$A$1:$N$40</definedName>
    <definedName name="Z_8773B614_CBE7_474E_B57F_0A27A3791CF3_.wvu.PrintArea" localSheetId="23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20" hidden="1">PERTIWI!$A$1:$K$306</definedName>
    <definedName name="Z_8773B614_CBE7_474E_B57F_0A27A3791CF3_.wvu.PrintArea" localSheetId="18" hidden="1">SAMBAR!$A$1:$L$7</definedName>
    <definedName name="Z_8773B614_CBE7_474E_B57F_0A27A3791CF3_.wvu.PrintArea" localSheetId="26" hidden="1">SHAPLA!$A$1:$L$303</definedName>
    <definedName name="Z_8773B614_CBE7_474E_B57F_0A27A3791CF3_.wvu.PrintArea" localSheetId="43" hidden="1">SWAN!$A$1:$N$35</definedName>
    <definedName name="Z_8773B614_CBE7_474E_B57F_0A27A3791CF3_.wvu.Rows" localSheetId="0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8" hidden="1">SAMBAR!#REF!</definedName>
    <definedName name="Z_9278F756_A3B4_47A1_8EDD_64A01BF7A423_.wvu.PrintArea" localSheetId="3" hidden="1">BENGAL!$A$1:$M$370</definedName>
    <definedName name="Z_9278F756_A3B4_47A1_8EDD_64A01BF7A423_.wvu.PrintArea" localSheetId="4" hidden="1">BURMA!$A$1:$L$91</definedName>
    <definedName name="Z_9278F756_A3B4_47A1_8EDD_64A01BF7A423_.wvu.PrintArea" localSheetId="14" hidden="1">DOLPHIN!$A$1:$L$307</definedName>
    <definedName name="Z_9278F756_A3B4_47A1_8EDD_64A01BF7A423_.wvu.PrintArea" localSheetId="1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7" hidden="1">MALYNDO!$A$1:$N$40</definedName>
    <definedName name="Z_9278F756_A3B4_47A1_8EDD_64A01BF7A423_.wvu.PrintArea" localSheetId="23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20" hidden="1">PERTIWI!$A$1:$K$306</definedName>
    <definedName name="Z_9278F756_A3B4_47A1_8EDD_64A01BF7A423_.wvu.PrintArea" localSheetId="18" hidden="1">SAMBAR!$A$1:$L$7</definedName>
    <definedName name="Z_9278F756_A3B4_47A1_8EDD_64A01BF7A423_.wvu.PrintArea" localSheetId="26" hidden="1">SHAPLA!$A$1:$L$303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3" hidden="1">'NEW JAVA EX 1 &amp; 3'!#REF!</definedName>
    <definedName name="Z_9278F756_A3B4_47A1_8EDD_64A01BF7A423_.wvu.Rows" localSheetId="20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6" hidden="1">SHAPLA!#REF!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8" hidden="1">SAMBAR!#REF!</definedName>
    <definedName name="Z_9E7EEAA3_A5FB_49FD_8C3A_1AF14EAE95FB_.wvu.PrintArea" localSheetId="3" hidden="1">BENGAL!$A$1:$M$370</definedName>
    <definedName name="Z_9E7EEAA3_A5FB_49FD_8C3A_1AF14EAE95FB_.wvu.PrintArea" localSheetId="4" hidden="1">BURMA!$A$1:$L$91</definedName>
    <definedName name="Z_9E7EEAA3_A5FB_49FD_8C3A_1AF14EAE95FB_.wvu.PrintArea" localSheetId="14" hidden="1">DOLPHIN!$A$1:$L$307</definedName>
    <definedName name="Z_9E7EEAA3_A5FB_49FD_8C3A_1AF14EAE95FB_.wvu.PrintArea" localSheetId="1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7" hidden="1">MALYNDO!$A$1:$N$40</definedName>
    <definedName name="Z_9E7EEAA3_A5FB_49FD_8C3A_1AF14EAE95FB_.wvu.PrintArea" localSheetId="23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20" hidden="1">PERTIWI!$A$1:$K$306</definedName>
    <definedName name="Z_9E7EEAA3_A5FB_49FD_8C3A_1AF14EAE95FB_.wvu.PrintArea" localSheetId="18" hidden="1">SAMBAR!$A$1:$L$7</definedName>
    <definedName name="Z_9E7EEAA3_A5FB_49FD_8C3A_1AF14EAE95FB_.wvu.PrintArea" localSheetId="26" hidden="1">SHAPLA!$A$1:$L$303</definedName>
    <definedName name="Z_9E7EEAA3_A5FB_49FD_8C3A_1AF14EAE95FB_.wvu.PrintArea" localSheetId="43" hidden="1">SWAN!$A$1:$N$35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8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8" hidden="1">SAMBAR!#REF!</definedName>
    <definedName name="Z_BA712AC7_4015_4F77_9461_7852ED983D52_.wvu.PrintArea" localSheetId="3" hidden="1">BENGAL!$A$1:$M$370</definedName>
    <definedName name="Z_BA712AC7_4015_4F77_9461_7852ED983D52_.wvu.PrintArea" localSheetId="4" hidden="1">BURMA!$A$1:$L$91</definedName>
    <definedName name="Z_BA712AC7_4015_4F77_9461_7852ED983D52_.wvu.PrintArea" localSheetId="14" hidden="1">DOLPHIN!$A$1:$L$307</definedName>
    <definedName name="Z_BA712AC7_4015_4F77_9461_7852ED983D52_.wvu.PrintArea" localSheetId="1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7" hidden="1">MALYNDO!$A$1:$N$40</definedName>
    <definedName name="Z_BA712AC7_4015_4F77_9461_7852ED983D52_.wvu.PrintArea" localSheetId="23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20" hidden="1">PERTIWI!$A$1:$K$306</definedName>
    <definedName name="Z_BA712AC7_4015_4F77_9461_7852ED983D52_.wvu.PrintArea" localSheetId="18" hidden="1">SAMBAR!$A$1:$L$7</definedName>
    <definedName name="Z_BA712AC7_4015_4F77_9461_7852ED983D52_.wvu.PrintArea" localSheetId="26" hidden="1">SHAPLA!$A$1:$L$303</definedName>
    <definedName name="Z_BA712AC7_4015_4F77_9461_7852ED983D52_.wvu.PrintArea" localSheetId="43" hidden="1">SWAN!$A$1:$N$35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8" hidden="1">SAMBAR!#REF!</definedName>
    <definedName name="Z_D46427A8_8473_44FE_9FEB_A9B75A303274_.wvu.FilterData" localSheetId="16" hidden="1">'ORCHID '!#REF!</definedName>
    <definedName name="Z_D46427A8_8473_44FE_9FEB_A9B75A303274_.wvu.FilterData" localSheetId="18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8" hidden="1">SAMBAR!#REF!</definedName>
    <definedName name="Z_E1E797F8_34E6_47F1_BE5C_875D33263E0D_.wvu.FilterData" localSheetId="16" hidden="1">'ORCHID '!#REF!</definedName>
    <definedName name="Z_E1E797F8_34E6_47F1_BE5C_875D33263E0D_.wvu.FilterData" localSheetId="18" hidden="1">SAMBAR!#REF!</definedName>
    <definedName name="Z_EAC17A20_8948_4F22_88C0_A79B3C856559_.wvu.FilterData" localSheetId="40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45" l="1"/>
  <c r="K138" i="45"/>
  <c r="I138" i="45"/>
  <c r="E138" i="45"/>
  <c r="F280" i="48"/>
  <c r="I130" i="45"/>
  <c r="H15" i="66"/>
  <c r="I15" i="66" s="1"/>
  <c r="G15" i="66"/>
  <c r="E15" i="66"/>
  <c r="H14" i="66"/>
  <c r="I14" i="66" s="1"/>
  <c r="G14" i="66"/>
  <c r="E14" i="66"/>
  <c r="H13" i="66"/>
  <c r="I13" i="66" s="1"/>
  <c r="G13" i="66"/>
  <c r="E13" i="66"/>
  <c r="I8" i="66"/>
  <c r="E12" i="66"/>
  <c r="E11" i="66"/>
  <c r="E10" i="66"/>
  <c r="E9" i="66"/>
  <c r="E8" i="66"/>
  <c r="G9" i="66"/>
  <c r="G10" i="66" s="1"/>
  <c r="G11" i="66" s="1"/>
  <c r="G12" i="66" s="1"/>
  <c r="I242" i="43"/>
  <c r="H242" i="43"/>
  <c r="G242" i="43"/>
  <c r="F242" i="43"/>
  <c r="G132" i="11"/>
  <c r="O139" i="11"/>
  <c r="E139" i="11"/>
  <c r="F139" i="11" s="1"/>
  <c r="G139" i="11" s="1"/>
  <c r="H139" i="11" s="1"/>
  <c r="I139" i="11" s="1"/>
  <c r="J139" i="11" s="1"/>
  <c r="K139" i="11" s="1"/>
  <c r="O138" i="11"/>
  <c r="E138" i="11"/>
  <c r="F138" i="11" s="1"/>
  <c r="G138" i="11" s="1"/>
  <c r="H138" i="11" s="1"/>
  <c r="I138" i="11" s="1"/>
  <c r="J138" i="11" s="1"/>
  <c r="K138" i="11" s="1"/>
  <c r="O137" i="11"/>
  <c r="E137" i="11"/>
  <c r="F137" i="11" s="1"/>
  <c r="G137" i="11" s="1"/>
  <c r="H137" i="11" s="1"/>
  <c r="I137" i="11" s="1"/>
  <c r="J137" i="11" s="1"/>
  <c r="K137" i="11" s="1"/>
  <c r="I185" i="57"/>
  <c r="J185" i="57" s="1"/>
  <c r="H185" i="57"/>
  <c r="E185" i="57"/>
  <c r="F185" i="57" s="1"/>
  <c r="E84" i="57"/>
  <c r="I39" i="64"/>
  <c r="J39" i="64" s="1"/>
  <c r="H39" i="64"/>
  <c r="E39" i="64"/>
  <c r="F39" i="64" s="1"/>
  <c r="E20" i="64"/>
  <c r="F20" i="64" s="1"/>
  <c r="L396" i="8"/>
  <c r="M396" i="8" s="1"/>
  <c r="K396" i="8"/>
  <c r="E396" i="8"/>
  <c r="F396" i="8" s="1"/>
  <c r="G396" i="8" s="1"/>
  <c r="H396" i="8" s="1"/>
  <c r="I396" i="8" s="1"/>
  <c r="I137" i="45"/>
  <c r="E137" i="45"/>
  <c r="N287" i="44"/>
  <c r="O287" i="44" s="1"/>
  <c r="M287" i="44"/>
  <c r="E287" i="44"/>
  <c r="F287" i="44" s="1"/>
  <c r="G287" i="44" s="1"/>
  <c r="H287" i="44" s="1"/>
  <c r="I287" i="44" s="1"/>
  <c r="J287" i="44" s="1"/>
  <c r="K287" i="44" s="1"/>
  <c r="E161" i="44"/>
  <c r="F161" i="44" s="1"/>
  <c r="L18" i="65"/>
  <c r="I18" i="65"/>
  <c r="J18" i="65" s="1"/>
  <c r="E18" i="65"/>
  <c r="E206" i="5"/>
  <c r="F206" i="5" s="1"/>
  <c r="G206" i="5" s="1"/>
  <c r="H206" i="5" s="1"/>
  <c r="I206" i="5" s="1"/>
  <c r="J206" i="5" s="1"/>
  <c r="K206" i="5" s="1"/>
  <c r="F167" i="5"/>
  <c r="E167" i="5"/>
  <c r="M372" i="62"/>
  <c r="N372" i="62" s="1"/>
  <c r="L372" i="62"/>
  <c r="E372" i="62"/>
  <c r="F372" i="62" s="1"/>
  <c r="G372" i="62" s="1"/>
  <c r="H372" i="62" s="1"/>
  <c r="I372" i="62" s="1"/>
  <c r="J372" i="62" s="1"/>
  <c r="J291" i="48"/>
  <c r="K291" i="48" s="1"/>
  <c r="I291" i="48"/>
  <c r="E291" i="48"/>
  <c r="F291" i="48" s="1"/>
  <c r="G291" i="48" s="1"/>
  <c r="F125" i="48"/>
  <c r="E125" i="48"/>
  <c r="H20" i="63"/>
  <c r="I20" i="63" s="1"/>
  <c r="G20" i="63"/>
  <c r="E20" i="63"/>
  <c r="I208" i="61"/>
  <c r="J208" i="61" s="1"/>
  <c r="H208" i="61"/>
  <c r="E208" i="61"/>
  <c r="F208" i="61" s="1"/>
  <c r="H371" i="47"/>
  <c r="I371" i="47" s="1"/>
  <c r="G371" i="47"/>
  <c r="E371" i="47"/>
  <c r="E290" i="47"/>
  <c r="L252" i="43"/>
  <c r="M252" i="43" s="1"/>
  <c r="K252" i="43"/>
  <c r="H252" i="43"/>
  <c r="G252" i="43"/>
  <c r="F252" i="43"/>
  <c r="E252" i="43"/>
  <c r="I252" i="43" s="1"/>
  <c r="I11" i="65"/>
  <c r="J11" i="65" s="1"/>
  <c r="E136" i="11"/>
  <c r="F136" i="11" s="1"/>
  <c r="G136" i="11" s="1"/>
  <c r="H136" i="11" s="1"/>
  <c r="I136" i="11" s="1"/>
  <c r="J136" i="11" s="1"/>
  <c r="K136" i="11" s="1"/>
  <c r="E184" i="57"/>
  <c r="F184" i="57" s="1"/>
  <c r="E83" i="57"/>
  <c r="E38" i="64"/>
  <c r="F38" i="64" s="1"/>
  <c r="E19" i="64"/>
  <c r="F19" i="64" s="1"/>
  <c r="E286" i="44"/>
  <c r="F286" i="44" s="1"/>
  <c r="G286" i="44" s="1"/>
  <c r="H286" i="44" s="1"/>
  <c r="I286" i="44" s="1"/>
  <c r="J286" i="44" s="1"/>
  <c r="K286" i="44" s="1"/>
  <c r="E285" i="44"/>
  <c r="F285" i="44" s="1"/>
  <c r="G285" i="44" s="1"/>
  <c r="H285" i="44" s="1"/>
  <c r="I285" i="44" s="1"/>
  <c r="J285" i="44" s="1"/>
  <c r="K285" i="44" s="1"/>
  <c r="E160" i="44"/>
  <c r="F160" i="44" s="1"/>
  <c r="E159" i="44"/>
  <c r="F159" i="44" s="1"/>
  <c r="I17" i="65"/>
  <c r="J17" i="65" s="1"/>
  <c r="I16" i="65"/>
  <c r="J16" i="65" s="1"/>
  <c r="E17" i="65"/>
  <c r="E16" i="65"/>
  <c r="E205" i="5"/>
  <c r="F205" i="5" s="1"/>
  <c r="G205" i="5" s="1"/>
  <c r="H205" i="5" s="1"/>
  <c r="I205" i="5" s="1"/>
  <c r="J205" i="5" s="1"/>
  <c r="K205" i="5" s="1"/>
  <c r="F166" i="5"/>
  <c r="E166" i="5"/>
  <c r="E371" i="62"/>
  <c r="F371" i="62" s="1"/>
  <c r="G371" i="62" s="1"/>
  <c r="H371" i="62" s="1"/>
  <c r="I371" i="62" s="1"/>
  <c r="J371" i="62" s="1"/>
  <c r="E290" i="48"/>
  <c r="F290" i="48" s="1"/>
  <c r="G290" i="48" s="1"/>
  <c r="F124" i="48"/>
  <c r="E124" i="48"/>
  <c r="E19" i="63"/>
  <c r="E207" i="61"/>
  <c r="F207" i="61" s="1"/>
  <c r="E370" i="47"/>
  <c r="E289" i="47"/>
  <c r="H251" i="43"/>
  <c r="G251" i="43"/>
  <c r="F251" i="43"/>
  <c r="E251" i="43"/>
  <c r="I251" i="43" s="1"/>
  <c r="I136" i="45"/>
  <c r="I135" i="45"/>
  <c r="E136" i="45"/>
  <c r="E135" i="45"/>
  <c r="E131" i="45"/>
  <c r="E130" i="45"/>
  <c r="E129" i="45"/>
  <c r="L10" i="65"/>
  <c r="L11" i="65" s="1"/>
  <c r="L12" i="65" s="1"/>
  <c r="L13" i="65" s="1"/>
  <c r="L14" i="65" s="1"/>
  <c r="L15" i="65" s="1"/>
  <c r="L16" i="65" s="1"/>
  <c r="L17" i="65" s="1"/>
  <c r="I15" i="65"/>
  <c r="J15" i="65" s="1"/>
  <c r="E15" i="65"/>
  <c r="I14" i="65"/>
  <c r="J14" i="65" s="1"/>
  <c r="I13" i="65"/>
  <c r="J13" i="65" s="1"/>
  <c r="I12" i="65"/>
  <c r="J12" i="65" s="1"/>
  <c r="I9" i="65"/>
  <c r="J9" i="65" s="1"/>
  <c r="E14" i="65"/>
  <c r="E13" i="65"/>
  <c r="E12" i="65"/>
  <c r="E11" i="65"/>
  <c r="E10" i="65"/>
  <c r="E9" i="65"/>
  <c r="F189" i="5"/>
  <c r="E133" i="59"/>
  <c r="G277" i="48"/>
  <c r="E227" i="10"/>
  <c r="E226" i="10"/>
  <c r="E183" i="57"/>
  <c r="F183" i="57" s="1"/>
  <c r="E182" i="57"/>
  <c r="F182" i="57" s="1"/>
  <c r="E82" i="57"/>
  <c r="E81" i="57"/>
  <c r="F220" i="32"/>
  <c r="F219" i="32"/>
  <c r="I134" i="45"/>
  <c r="E204" i="5"/>
  <c r="F204" i="5" s="1"/>
  <c r="G204" i="5" s="1"/>
  <c r="H204" i="5" s="1"/>
  <c r="I204" i="5" s="1"/>
  <c r="J204" i="5" s="1"/>
  <c r="K204" i="5" s="1"/>
  <c r="F165" i="5"/>
  <c r="E165" i="5"/>
  <c r="E370" i="62"/>
  <c r="F370" i="62" s="1"/>
  <c r="G370" i="62" s="1"/>
  <c r="H370" i="62" s="1"/>
  <c r="I370" i="62" s="1"/>
  <c r="J370" i="62" s="1"/>
  <c r="E289" i="48"/>
  <c r="F289" i="48" s="1"/>
  <c r="G289" i="48" s="1"/>
  <c r="F123" i="48"/>
  <c r="E123" i="48"/>
  <c r="E18" i="63"/>
  <c r="E17" i="63"/>
  <c r="E206" i="61"/>
  <c r="F206" i="61" s="1"/>
  <c r="E205" i="61"/>
  <c r="F205" i="61" s="1"/>
  <c r="E369" i="47"/>
  <c r="E288" i="47"/>
  <c r="H250" i="43"/>
  <c r="G250" i="43"/>
  <c r="F250" i="43"/>
  <c r="E250" i="43"/>
  <c r="I250" i="43" s="1"/>
  <c r="H249" i="43"/>
  <c r="G249" i="43"/>
  <c r="F249" i="43"/>
  <c r="E249" i="43"/>
  <c r="I249" i="43" s="1"/>
  <c r="E37" i="64"/>
  <c r="F37" i="64" s="1"/>
  <c r="E18" i="64"/>
  <c r="F18" i="64" s="1"/>
  <c r="G124" i="11"/>
  <c r="F210" i="10"/>
  <c r="E111" i="48"/>
  <c r="F271" i="44"/>
  <c r="F123" i="11"/>
  <c r="H127" i="11"/>
  <c r="E368" i="47"/>
  <c r="E367" i="47"/>
  <c r="E287" i="47"/>
  <c r="E286" i="47"/>
  <c r="E288" i="48"/>
  <c r="F288" i="48" s="1"/>
  <c r="G288" i="48" s="1"/>
  <c r="E287" i="48"/>
  <c r="F287" i="48" s="1"/>
  <c r="G287" i="48" s="1"/>
  <c r="F122" i="48"/>
  <c r="E122" i="48"/>
  <c r="F121" i="48"/>
  <c r="E121" i="48"/>
  <c r="E369" i="62"/>
  <c r="F369" i="62" s="1"/>
  <c r="G369" i="62" s="1"/>
  <c r="H369" i="62" s="1"/>
  <c r="I369" i="62" s="1"/>
  <c r="J369" i="62" s="1"/>
  <c r="E368" i="62"/>
  <c r="F368" i="62" s="1"/>
  <c r="G368" i="62" s="1"/>
  <c r="H368" i="62" s="1"/>
  <c r="I368" i="62" s="1"/>
  <c r="J368" i="62" s="1"/>
  <c r="H248" i="43"/>
  <c r="G248" i="43"/>
  <c r="F248" i="43"/>
  <c r="E248" i="43"/>
  <c r="I248" i="43" s="1"/>
  <c r="K133" i="45"/>
  <c r="K134" i="45" s="1"/>
  <c r="K135" i="45" s="1"/>
  <c r="K136" i="45" s="1"/>
  <c r="K137" i="45" s="1"/>
  <c r="I133" i="45"/>
  <c r="E133" i="45"/>
  <c r="E132" i="45"/>
  <c r="K130" i="45"/>
  <c r="K131" i="45" s="1"/>
  <c r="I131" i="45"/>
  <c r="I129" i="45"/>
  <c r="E284" i="44"/>
  <c r="F284" i="44" s="1"/>
  <c r="G284" i="44" s="1"/>
  <c r="H284" i="44" s="1"/>
  <c r="I284" i="44" s="1"/>
  <c r="J284" i="44" s="1"/>
  <c r="K284" i="44" s="1"/>
  <c r="E158" i="44"/>
  <c r="F158" i="44" s="1"/>
  <c r="E395" i="8"/>
  <c r="F395" i="8" s="1"/>
  <c r="G395" i="8" s="1"/>
  <c r="H395" i="8" s="1"/>
  <c r="I395" i="8" s="1"/>
  <c r="F111" i="7"/>
  <c r="G111" i="7" s="1"/>
  <c r="H111" i="7" s="1"/>
  <c r="I111" i="7" s="1"/>
  <c r="J111" i="7" s="1"/>
  <c r="F109" i="7"/>
  <c r="G109" i="7" s="1"/>
  <c r="H109" i="7" s="1"/>
  <c r="I109" i="7" s="1"/>
  <c r="J109" i="7" s="1"/>
  <c r="G220" i="32"/>
  <c r="E135" i="11"/>
  <c r="F135" i="11" s="1"/>
  <c r="G135" i="11" s="1"/>
  <c r="H135" i="11" s="1"/>
  <c r="I135" i="11" s="1"/>
  <c r="J135" i="11" s="1"/>
  <c r="K135" i="11" s="1"/>
  <c r="E134" i="11"/>
  <c r="F134" i="11" s="1"/>
  <c r="G134" i="11" s="1"/>
  <c r="H134" i="11" s="1"/>
  <c r="I134" i="11" s="1"/>
  <c r="J134" i="11" s="1"/>
  <c r="K134" i="11" s="1"/>
  <c r="E133" i="11"/>
  <c r="F133" i="11" s="1"/>
  <c r="G133" i="11" s="1"/>
  <c r="H133" i="11" s="1"/>
  <c r="I133" i="11" s="1"/>
  <c r="J133" i="11" s="1"/>
  <c r="K133" i="11" s="1"/>
  <c r="E220" i="10"/>
  <c r="F220" i="10" s="1"/>
  <c r="E219" i="10"/>
  <c r="F219" i="10" s="1"/>
  <c r="E218" i="10"/>
  <c r="F218" i="10" s="1"/>
  <c r="F215" i="10"/>
  <c r="E145" i="59"/>
  <c r="E144" i="59"/>
  <c r="E143" i="59"/>
  <c r="E142" i="59"/>
  <c r="E141" i="59"/>
  <c r="E140" i="59"/>
  <c r="E139" i="59"/>
  <c r="E138" i="59"/>
  <c r="E137" i="59"/>
  <c r="E135" i="59"/>
  <c r="E132" i="59"/>
  <c r="E24" i="59"/>
  <c r="E23" i="59"/>
  <c r="E22" i="59"/>
  <c r="E21" i="59"/>
  <c r="E181" i="57"/>
  <c r="F181" i="57" s="1"/>
  <c r="E80" i="57"/>
  <c r="E16" i="63"/>
  <c r="E204" i="61"/>
  <c r="F204" i="61" s="1"/>
  <c r="F164" i="5"/>
  <c r="E164" i="5"/>
  <c r="F163" i="5"/>
  <c r="E163" i="5"/>
  <c r="E203" i="5"/>
  <c r="F203" i="5" s="1"/>
  <c r="G203" i="5" s="1"/>
  <c r="H203" i="5" s="1"/>
  <c r="I203" i="5" s="1"/>
  <c r="J203" i="5" s="1"/>
  <c r="K203" i="5" s="1"/>
  <c r="E202" i="5"/>
  <c r="F202" i="5" s="1"/>
  <c r="G202" i="5" s="1"/>
  <c r="H202" i="5" s="1"/>
  <c r="I202" i="5" s="1"/>
  <c r="J202" i="5" s="1"/>
  <c r="K202" i="5" s="1"/>
  <c r="F187" i="5"/>
  <c r="F110" i="7"/>
  <c r="G110" i="7" s="1"/>
  <c r="H110" i="7" s="1"/>
  <c r="I110" i="7" s="1"/>
  <c r="J110" i="7" s="1"/>
  <c r="G380" i="8"/>
  <c r="F216" i="32" l="1"/>
  <c r="I189" i="5"/>
  <c r="J275" i="44"/>
  <c r="K275" i="44" s="1"/>
  <c r="F206" i="10"/>
  <c r="E36" i="64"/>
  <c r="F36" i="64" s="1"/>
  <c r="E35" i="64"/>
  <c r="F35" i="64" s="1"/>
  <c r="E17" i="64"/>
  <c r="F17" i="64" s="1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E283" i="44"/>
  <c r="F283" i="44" s="1"/>
  <c r="G283" i="44" s="1"/>
  <c r="H283" i="44" s="1"/>
  <c r="I283" i="44" s="1"/>
  <c r="J283" i="44" s="1"/>
  <c r="K283" i="44" s="1"/>
  <c r="E157" i="44"/>
  <c r="F157" i="44" s="1"/>
  <c r="E367" i="62"/>
  <c r="F367" i="62" s="1"/>
  <c r="G367" i="62" s="1"/>
  <c r="H367" i="62" s="1"/>
  <c r="I367" i="62" s="1"/>
  <c r="J367" i="62" s="1"/>
  <c r="E15" i="63"/>
  <c r="E203" i="61"/>
  <c r="F203" i="61" s="1"/>
  <c r="E366" i="47"/>
  <c r="E285" i="47"/>
  <c r="H247" i="43"/>
  <c r="G247" i="43"/>
  <c r="F247" i="43"/>
  <c r="E247" i="43"/>
  <c r="I247" i="43" s="1"/>
  <c r="H246" i="43"/>
  <c r="H245" i="43"/>
  <c r="H244" i="43"/>
  <c r="H243" i="43"/>
  <c r="H240" i="43"/>
  <c r="G246" i="43"/>
  <c r="G245" i="43"/>
  <c r="G244" i="43"/>
  <c r="G243" i="43"/>
  <c r="G240" i="43"/>
  <c r="F246" i="43"/>
  <c r="F245" i="43"/>
  <c r="F244" i="43"/>
  <c r="F243" i="43"/>
  <c r="F240" i="43"/>
  <c r="E246" i="43"/>
  <c r="E245" i="43"/>
  <c r="E244" i="43"/>
  <c r="E243" i="43"/>
  <c r="E240" i="43"/>
  <c r="I240" i="43" s="1"/>
  <c r="I246" i="43"/>
  <c r="I245" i="43"/>
  <c r="I244" i="43"/>
  <c r="I243" i="43"/>
  <c r="E286" i="48"/>
  <c r="F286" i="48" s="1"/>
  <c r="G286" i="48" s="1"/>
  <c r="F120" i="48"/>
  <c r="E120" i="48"/>
  <c r="E125" i="7"/>
  <c r="F125" i="7" s="1"/>
  <c r="G125" i="7" s="1"/>
  <c r="H125" i="7" s="1"/>
  <c r="I125" i="7" s="1"/>
  <c r="E124" i="7"/>
  <c r="F124" i="7" s="1"/>
  <c r="G124" i="7" s="1"/>
  <c r="H124" i="7" s="1"/>
  <c r="I124" i="7" s="1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180" i="57"/>
  <c r="F180" i="57" s="1"/>
  <c r="E79" i="57"/>
  <c r="E146" i="44"/>
  <c r="F116" i="7"/>
  <c r="F115" i="7"/>
  <c r="F113" i="7"/>
  <c r="F112" i="7"/>
  <c r="F107" i="7"/>
  <c r="E169" i="57"/>
  <c r="F169" i="57" s="1"/>
  <c r="E375" i="8"/>
  <c r="F375" i="8"/>
  <c r="E34" i="64"/>
  <c r="F34" i="64" s="1"/>
  <c r="E33" i="64"/>
  <c r="F33" i="64" s="1"/>
  <c r="E32" i="64"/>
  <c r="F32" i="64" s="1"/>
  <c r="E31" i="64"/>
  <c r="F31" i="64" s="1"/>
  <c r="I30" i="64"/>
  <c r="H30" i="64"/>
  <c r="H31" i="64" s="1"/>
  <c r="H32" i="64" s="1"/>
  <c r="H33" i="64" s="1"/>
  <c r="H34" i="64" s="1"/>
  <c r="H35" i="64" s="1"/>
  <c r="H36" i="64" s="1"/>
  <c r="H37" i="64" s="1"/>
  <c r="H38" i="64" s="1"/>
  <c r="E30" i="64"/>
  <c r="F30" i="64" s="1"/>
  <c r="E29" i="64"/>
  <c r="F29" i="64" s="1"/>
  <c r="E16" i="64"/>
  <c r="F16" i="64" s="1"/>
  <c r="E15" i="64"/>
  <c r="F15" i="64" s="1"/>
  <c r="E14" i="64"/>
  <c r="F14" i="64" s="1"/>
  <c r="E13" i="64"/>
  <c r="F13" i="64" s="1"/>
  <c r="E12" i="64"/>
  <c r="F12" i="64" s="1"/>
  <c r="I11" i="64"/>
  <c r="I12" i="64" s="1"/>
  <c r="H11" i="64"/>
  <c r="H12" i="64" s="1"/>
  <c r="H13" i="64" s="1"/>
  <c r="H14" i="64" s="1"/>
  <c r="H15" i="64" s="1"/>
  <c r="H16" i="64" s="1"/>
  <c r="H17" i="64" s="1"/>
  <c r="H18" i="64" s="1"/>
  <c r="H19" i="64" s="1"/>
  <c r="H20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E389" i="8"/>
  <c r="F389" i="8" s="1"/>
  <c r="G389" i="8" s="1"/>
  <c r="H389" i="8" s="1"/>
  <c r="I389" i="8" s="1"/>
  <c r="E388" i="8"/>
  <c r="F388" i="8" s="1"/>
  <c r="G388" i="8" s="1"/>
  <c r="H388" i="8" s="1"/>
  <c r="I388" i="8" s="1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79" i="57"/>
  <c r="F179" i="57" s="1"/>
  <c r="E78" i="57"/>
  <c r="E282" i="44"/>
  <c r="F282" i="44" s="1"/>
  <c r="G282" i="44" s="1"/>
  <c r="H282" i="44" s="1"/>
  <c r="I282" i="44" s="1"/>
  <c r="J282" i="44" s="1"/>
  <c r="K282" i="44" s="1"/>
  <c r="E281" i="44"/>
  <c r="F281" i="44" s="1"/>
  <c r="G281" i="44" s="1"/>
  <c r="H281" i="44" s="1"/>
  <c r="I281" i="44" s="1"/>
  <c r="J281" i="44" s="1"/>
  <c r="K281" i="44" s="1"/>
  <c r="E280" i="44"/>
  <c r="F280" i="44" s="1"/>
  <c r="G280" i="44" s="1"/>
  <c r="H280" i="44" s="1"/>
  <c r="I280" i="44" s="1"/>
  <c r="J280" i="44" s="1"/>
  <c r="K280" i="44" s="1"/>
  <c r="E278" i="44"/>
  <c r="F278" i="44" s="1"/>
  <c r="G278" i="44" s="1"/>
  <c r="H278" i="44" s="1"/>
  <c r="I278" i="44" s="1"/>
  <c r="J278" i="44" s="1"/>
  <c r="K278" i="44" s="1"/>
  <c r="E277" i="44"/>
  <c r="F277" i="44" s="1"/>
  <c r="G277" i="44" s="1"/>
  <c r="H277" i="44" s="1"/>
  <c r="I277" i="44" s="1"/>
  <c r="J277" i="44" s="1"/>
  <c r="K277" i="44" s="1"/>
  <c r="E366" i="62"/>
  <c r="F366" i="62" s="1"/>
  <c r="G366" i="62" s="1"/>
  <c r="H366" i="62" s="1"/>
  <c r="I366" i="62" s="1"/>
  <c r="J366" i="62" s="1"/>
  <c r="E14" i="63"/>
  <c r="E202" i="61"/>
  <c r="F202" i="61" s="1"/>
  <c r="E365" i="47"/>
  <c r="E284" i="47"/>
  <c r="E225" i="32"/>
  <c r="F225" i="32" s="1"/>
  <c r="G225" i="32" s="1"/>
  <c r="H225" i="32" s="1"/>
  <c r="E117" i="32"/>
  <c r="F117" i="32" s="1"/>
  <c r="E20" i="59"/>
  <c r="E19" i="59"/>
  <c r="E18" i="59"/>
  <c r="E17" i="59"/>
  <c r="E16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27" i="63"/>
  <c r="I28" i="63"/>
  <c r="E29" i="63"/>
  <c r="I29" i="63"/>
  <c r="E30" i="63"/>
  <c r="G30" i="63"/>
  <c r="H30" i="63"/>
  <c r="I30" i="63"/>
  <c r="E31" i="63"/>
  <c r="G31" i="63"/>
  <c r="H31" i="63"/>
  <c r="I31" i="63"/>
  <c r="E32" i="63"/>
  <c r="G32" i="63"/>
  <c r="H32" i="63"/>
  <c r="I32" i="63"/>
  <c r="E33" i="63"/>
  <c r="G33" i="63"/>
  <c r="H33" i="63"/>
  <c r="I33" i="63"/>
  <c r="E34" i="63"/>
  <c r="G34" i="63"/>
  <c r="H34" i="63"/>
  <c r="I34" i="63"/>
  <c r="I9" i="63"/>
  <c r="G10" i="63"/>
  <c r="H10" i="63"/>
  <c r="I10" i="63"/>
  <c r="G11" i="63"/>
  <c r="H11" i="63"/>
  <c r="I11" i="63"/>
  <c r="G12" i="63"/>
  <c r="H12" i="63"/>
  <c r="I12" i="63"/>
  <c r="G13" i="63"/>
  <c r="G14" i="63" s="1"/>
  <c r="G15" i="63" s="1"/>
  <c r="G16" i="63" s="1"/>
  <c r="G17" i="63" s="1"/>
  <c r="G18" i="63" s="1"/>
  <c r="G19" i="63" s="1"/>
  <c r="H13" i="63"/>
  <c r="H14" i="63" s="1"/>
  <c r="I13" i="63"/>
  <c r="F105" i="7"/>
  <c r="E365" i="62"/>
  <c r="F365" i="62" s="1"/>
  <c r="G365" i="62" s="1"/>
  <c r="H365" i="62" s="1"/>
  <c r="I365" i="62" s="1"/>
  <c r="J365" i="62" s="1"/>
  <c r="E116" i="8"/>
  <c r="E178" i="57"/>
  <c r="E177" i="57"/>
  <c r="E176" i="57"/>
  <c r="E175" i="57"/>
  <c r="E174" i="57"/>
  <c r="E173" i="57"/>
  <c r="E171" i="57"/>
  <c r="E168" i="57"/>
  <c r="E166" i="57"/>
  <c r="E165" i="57"/>
  <c r="F178" i="57"/>
  <c r="E77" i="57"/>
  <c r="I127" i="45"/>
  <c r="I126" i="45"/>
  <c r="E126" i="45"/>
  <c r="E224" i="32"/>
  <c r="F224" i="32" s="1"/>
  <c r="G224" i="32" s="1"/>
  <c r="H224" i="32" s="1"/>
  <c r="E116" i="32"/>
  <c r="F116" i="32" s="1"/>
  <c r="E201" i="5"/>
  <c r="F201" i="5" s="1"/>
  <c r="G201" i="5" s="1"/>
  <c r="H201" i="5" s="1"/>
  <c r="I201" i="5" s="1"/>
  <c r="J201" i="5" s="1"/>
  <c r="K201" i="5" s="1"/>
  <c r="E200" i="5"/>
  <c r="F200" i="5" s="1"/>
  <c r="G200" i="5" s="1"/>
  <c r="H200" i="5" s="1"/>
  <c r="I200" i="5" s="1"/>
  <c r="J200" i="5" s="1"/>
  <c r="K200" i="5" s="1"/>
  <c r="E201" i="61"/>
  <c r="F201" i="61" s="1"/>
  <c r="E200" i="61"/>
  <c r="F200" i="61" s="1"/>
  <c r="E199" i="61"/>
  <c r="E198" i="61"/>
  <c r="E197" i="61"/>
  <c r="E364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E285" i="48"/>
  <c r="F285" i="48" s="1"/>
  <c r="G285" i="48" s="1"/>
  <c r="E284" i="48"/>
  <c r="F284" i="48" s="1"/>
  <c r="G284" i="48" s="1"/>
  <c r="F119" i="48"/>
  <c r="E119" i="48"/>
  <c r="F118" i="48"/>
  <c r="E118" i="48"/>
  <c r="E199" i="5"/>
  <c r="F199" i="5" s="1"/>
  <c r="G199" i="5" s="1"/>
  <c r="H199" i="5" s="1"/>
  <c r="I199" i="5" s="1"/>
  <c r="J199" i="5" s="1"/>
  <c r="K199" i="5" s="1"/>
  <c r="F162" i="5"/>
  <c r="E162" i="5"/>
  <c r="F161" i="5"/>
  <c r="E161" i="5"/>
  <c r="F160" i="5"/>
  <c r="E160" i="5"/>
  <c r="E196" i="61"/>
  <c r="F196" i="61" s="1"/>
  <c r="E217" i="32"/>
  <c r="F217" i="32"/>
  <c r="E112" i="32"/>
  <c r="F112" i="32"/>
  <c r="E357" i="62"/>
  <c r="F357" i="62" s="1"/>
  <c r="F205" i="10"/>
  <c r="E132" i="11"/>
  <c r="H132" i="11" s="1"/>
  <c r="I132" i="11" s="1"/>
  <c r="J132" i="11" s="1"/>
  <c r="E131" i="11"/>
  <c r="F131" i="11" s="1"/>
  <c r="G131" i="11" s="1"/>
  <c r="H131" i="11" s="1"/>
  <c r="I131" i="11" s="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217" i="10"/>
  <c r="F217" i="10" s="1"/>
  <c r="E216" i="10"/>
  <c r="F216" i="10" s="1"/>
  <c r="E214" i="10"/>
  <c r="F214" i="10" s="1"/>
  <c r="F120" i="7"/>
  <c r="G120" i="7" s="1"/>
  <c r="H120" i="7" s="1"/>
  <c r="I120" i="7" s="1"/>
  <c r="G116" i="7"/>
  <c r="H116" i="7" s="1"/>
  <c r="I116" i="7" s="1"/>
  <c r="J116" i="7" s="1"/>
  <c r="G115" i="7"/>
  <c r="H115" i="7" s="1"/>
  <c r="I115" i="7" s="1"/>
  <c r="J115" i="7" s="1"/>
  <c r="F177" i="57"/>
  <c r="E76" i="57"/>
  <c r="E115" i="8"/>
  <c r="E223" i="32"/>
  <c r="F223" i="32" s="1"/>
  <c r="G223" i="32" s="1"/>
  <c r="H223" i="32" s="1"/>
  <c r="E115" i="32"/>
  <c r="F115" i="32" s="1"/>
  <c r="I125" i="45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198" i="5"/>
  <c r="F198" i="5" s="1"/>
  <c r="G198" i="5" s="1"/>
  <c r="H198" i="5" s="1"/>
  <c r="I198" i="5" s="1"/>
  <c r="J198" i="5" s="1"/>
  <c r="K198" i="5" s="1"/>
  <c r="F159" i="5"/>
  <c r="E159" i="5"/>
  <c r="I198" i="61"/>
  <c r="I199" i="61" s="1"/>
  <c r="I200" i="61" s="1"/>
  <c r="H198" i="61"/>
  <c r="H199" i="61" s="1"/>
  <c r="H200" i="61" s="1"/>
  <c r="H201" i="61" s="1"/>
  <c r="H202" i="61" s="1"/>
  <c r="H203" i="61" s="1"/>
  <c r="H204" i="61" s="1"/>
  <c r="H205" i="61" s="1"/>
  <c r="H206" i="61" s="1"/>
  <c r="H207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22" i="61"/>
  <c r="E221" i="61"/>
  <c r="E220" i="61"/>
  <c r="E219" i="61"/>
  <c r="E218" i="61"/>
  <c r="E217" i="61"/>
  <c r="G218" i="61"/>
  <c r="G219" i="61" s="1"/>
  <c r="G220" i="61" s="1"/>
  <c r="G221" i="61" s="1"/>
  <c r="G222" i="61" s="1"/>
  <c r="E363" i="47"/>
  <c r="E282" i="47"/>
  <c r="F204" i="10"/>
  <c r="F148" i="5"/>
  <c r="G263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197" i="5"/>
  <c r="F197" i="5" s="1"/>
  <c r="G197" i="5" s="1"/>
  <c r="H197" i="5" s="1"/>
  <c r="I197" i="5" s="1"/>
  <c r="J197" i="5" s="1"/>
  <c r="K197" i="5" s="1"/>
  <c r="F158" i="5"/>
  <c r="E158" i="5"/>
  <c r="E362" i="47"/>
  <c r="E281" i="47"/>
  <c r="F176" i="57"/>
  <c r="E75" i="57"/>
  <c r="I124" i="45"/>
  <c r="E153" i="44"/>
  <c r="F153" i="44" s="1"/>
  <c r="E283" i="48"/>
  <c r="F283" i="48" s="1"/>
  <c r="G283" i="48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71" i="44"/>
  <c r="H267" i="44"/>
  <c r="H266" i="44"/>
  <c r="F211" i="32"/>
  <c r="E114" i="8"/>
  <c r="E282" i="48"/>
  <c r="F282" i="48" s="1"/>
  <c r="G282" i="48" s="1"/>
  <c r="F116" i="48"/>
  <c r="E116" i="48"/>
  <c r="F175" i="57"/>
  <c r="E74" i="57"/>
  <c r="J103" i="7"/>
  <c r="E349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41" i="43"/>
  <c r="G241" i="43"/>
  <c r="F241" i="43"/>
  <c r="E241" i="43"/>
  <c r="I241" i="43" s="1"/>
  <c r="F174" i="57"/>
  <c r="E73" i="57"/>
  <c r="E360" i="47"/>
  <c r="E280" i="47"/>
  <c r="E279" i="47"/>
  <c r="E196" i="5"/>
  <c r="F196" i="5" s="1"/>
  <c r="G196" i="5" s="1"/>
  <c r="H196" i="5" s="1"/>
  <c r="I196" i="5" s="1"/>
  <c r="J196" i="5" s="1"/>
  <c r="K196" i="5" s="1"/>
  <c r="E195" i="5"/>
  <c r="F157" i="5"/>
  <c r="E157" i="5"/>
  <c r="F156" i="5"/>
  <c r="E156" i="5"/>
  <c r="E152" i="44"/>
  <c r="E151" i="44"/>
  <c r="F151" i="44" s="1"/>
  <c r="E221" i="32"/>
  <c r="F221" i="32" s="1"/>
  <c r="G221" i="32" s="1"/>
  <c r="H221" i="32" s="1"/>
  <c r="E113" i="32"/>
  <c r="F113" i="32" s="1"/>
  <c r="E281" i="48"/>
  <c r="F281" i="48" s="1"/>
  <c r="G281" i="48" s="1"/>
  <c r="F115" i="48"/>
  <c r="E207" i="60"/>
  <c r="F207" i="60" s="1"/>
  <c r="G207" i="60" s="1"/>
  <c r="H207" i="60" s="1"/>
  <c r="I207" i="60" s="1"/>
  <c r="J207" i="60" s="1"/>
  <c r="K207" i="60" s="1"/>
  <c r="G180" i="5"/>
  <c r="I178" i="5"/>
  <c r="E371" i="8"/>
  <c r="F201" i="10"/>
  <c r="I122" i="45"/>
  <c r="E122" i="45"/>
  <c r="E382" i="8"/>
  <c r="F382" i="8" s="1"/>
  <c r="G382" i="8" s="1"/>
  <c r="H382" i="8" s="1"/>
  <c r="E112" i="8"/>
  <c r="G272" i="47"/>
  <c r="M198" i="60"/>
  <c r="G280" i="48"/>
  <c r="F114" i="48"/>
  <c r="E114" i="48"/>
  <c r="F200" i="10"/>
  <c r="I258" i="44"/>
  <c r="F209" i="32"/>
  <c r="G219" i="32"/>
  <c r="E111" i="32"/>
  <c r="F111" i="32" s="1"/>
  <c r="I121" i="45"/>
  <c r="E121" i="45"/>
  <c r="I120" i="45"/>
  <c r="E120" i="45"/>
  <c r="E276" i="44"/>
  <c r="F276" i="44" s="1"/>
  <c r="G276" i="44" s="1"/>
  <c r="H276" i="44" s="1"/>
  <c r="I276" i="44" s="1"/>
  <c r="J276" i="44" s="1"/>
  <c r="K276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94" i="5"/>
  <c r="F194" i="5" s="1"/>
  <c r="G194" i="5" s="1"/>
  <c r="H194" i="5" s="1"/>
  <c r="I194" i="5" s="1"/>
  <c r="J194" i="5" s="1"/>
  <c r="K194" i="5" s="1"/>
  <c r="F155" i="5"/>
  <c r="E155" i="5"/>
  <c r="E359" i="47"/>
  <c r="E278" i="47"/>
  <c r="E206" i="60"/>
  <c r="F206" i="60" s="1"/>
  <c r="G206" i="60" s="1"/>
  <c r="H206" i="60" s="1"/>
  <c r="I206" i="60" s="1"/>
  <c r="J206" i="60" s="1"/>
  <c r="K206" i="60" s="1"/>
  <c r="F173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E212" i="10"/>
  <c r="E211" i="10"/>
  <c r="F211" i="10" s="1"/>
  <c r="E71" i="57"/>
  <c r="H380" i="8"/>
  <c r="E149" i="44"/>
  <c r="F149" i="44" s="1"/>
  <c r="E100" i="8"/>
  <c r="G113" i="7"/>
  <c r="H113" i="7" s="1"/>
  <c r="I113" i="7" s="1"/>
  <c r="J113" i="7" s="1"/>
  <c r="G112" i="7"/>
  <c r="H112" i="7" s="1"/>
  <c r="I112" i="7" s="1"/>
  <c r="J112" i="7" s="1"/>
  <c r="E279" i="48"/>
  <c r="F279" i="48" s="1"/>
  <c r="G279" i="48" s="1"/>
  <c r="E278" i="48"/>
  <c r="F278" i="48" s="1"/>
  <c r="G278" i="48" s="1"/>
  <c r="F113" i="48"/>
  <c r="E113" i="48"/>
  <c r="E193" i="5"/>
  <c r="F193" i="5" s="1"/>
  <c r="G193" i="5" s="1"/>
  <c r="H193" i="5" s="1"/>
  <c r="I193" i="5" s="1"/>
  <c r="J193" i="5" s="1"/>
  <c r="K193" i="5" s="1"/>
  <c r="G189" i="5"/>
  <c r="J189" i="5" s="1"/>
  <c r="F154" i="5"/>
  <c r="E154" i="5"/>
  <c r="E358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24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29" i="59"/>
  <c r="E131" i="59"/>
  <c r="F178" i="5"/>
  <c r="G217" i="32"/>
  <c r="H217" i="32" s="1"/>
  <c r="F112" i="48"/>
  <c r="E148" i="44"/>
  <c r="F171" i="57"/>
  <c r="E70" i="57"/>
  <c r="G115" i="11"/>
  <c r="H115" i="11" s="1"/>
  <c r="E358" i="62"/>
  <c r="F358" i="62" s="1"/>
  <c r="G358" i="62" s="1"/>
  <c r="H358" i="62" s="1"/>
  <c r="I358" i="62" s="1"/>
  <c r="J358" i="62" s="1"/>
  <c r="E357" i="47"/>
  <c r="E276" i="47"/>
  <c r="E160" i="57"/>
  <c r="F160" i="57" s="1"/>
  <c r="I118" i="45"/>
  <c r="E379" i="8"/>
  <c r="F379" i="8" s="1"/>
  <c r="G379" i="8" s="1"/>
  <c r="H379" i="8" s="1"/>
  <c r="E130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H357" i="62"/>
  <c r="I357" i="62" s="1"/>
  <c r="J357" i="62" s="1"/>
  <c r="E356" i="62"/>
  <c r="F356" i="62" s="1"/>
  <c r="G356" i="62" s="1"/>
  <c r="J356" i="62" s="1"/>
  <c r="E188" i="5"/>
  <c r="F188" i="5" s="1"/>
  <c r="G188" i="5" s="1"/>
  <c r="H188" i="5" s="1"/>
  <c r="I188" i="5" s="1"/>
  <c r="J188" i="5" s="1"/>
  <c r="K188" i="5" s="1"/>
  <c r="E186" i="5"/>
  <c r="F186" i="5" s="1"/>
  <c r="G186" i="5" s="1"/>
  <c r="H186" i="5" s="1"/>
  <c r="I186" i="5" s="1"/>
  <c r="J186" i="5" s="1"/>
  <c r="K186" i="5" s="1"/>
  <c r="E185" i="5"/>
  <c r="F185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76" i="48"/>
  <c r="F276" i="48" s="1"/>
  <c r="G276" i="48" s="1"/>
  <c r="E274" i="48"/>
  <c r="F274" i="48" s="1"/>
  <c r="G274" i="48" s="1"/>
  <c r="F110" i="48"/>
  <c r="E110" i="48"/>
  <c r="F109" i="48"/>
  <c r="F168" i="57"/>
  <c r="F167" i="57"/>
  <c r="E356" i="47"/>
  <c r="E355" i="47"/>
  <c r="E275" i="47"/>
  <c r="I119" i="45"/>
  <c r="E119" i="45"/>
  <c r="E118" i="45"/>
  <c r="I117" i="45"/>
  <c r="E267" i="44"/>
  <c r="F267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58" i="57"/>
  <c r="F158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28" i="59"/>
  <c r="E127" i="59"/>
  <c r="E354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26" i="59"/>
  <c r="G213" i="32"/>
  <c r="H213" i="32" s="1"/>
  <c r="E144" i="44"/>
  <c r="F144" i="44" s="1"/>
  <c r="E353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25" i="59"/>
  <c r="E119" i="59"/>
  <c r="F166" i="57"/>
  <c r="F165" i="57"/>
  <c r="E164" i="57"/>
  <c r="F164" i="57" s="1"/>
  <c r="E163" i="57"/>
  <c r="F163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66" i="44"/>
  <c r="F266" i="44" s="1"/>
  <c r="E265" i="44"/>
  <c r="F265" i="44" s="1"/>
  <c r="G265" i="44" s="1"/>
  <c r="H265" i="44" s="1"/>
  <c r="I265" i="44" s="1"/>
  <c r="J265" i="44" s="1"/>
  <c r="E264" i="44"/>
  <c r="F264" i="44" s="1"/>
  <c r="G264" i="44" s="1"/>
  <c r="H264" i="44" s="1"/>
  <c r="I264" i="44" s="1"/>
  <c r="J264" i="44" s="1"/>
  <c r="H263" i="44"/>
  <c r="I263" i="44" s="1"/>
  <c r="J263" i="44" s="1"/>
  <c r="E262" i="44"/>
  <c r="F262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73" i="48"/>
  <c r="F273" i="48" s="1"/>
  <c r="G273" i="48" s="1"/>
  <c r="E272" i="48"/>
  <c r="F272" i="48" s="1"/>
  <c r="E271" i="48"/>
  <c r="F271" i="48" s="1"/>
  <c r="G271" i="48" s="1"/>
  <c r="E270" i="48"/>
  <c r="F270" i="48" s="1"/>
  <c r="E269" i="48"/>
  <c r="F269" i="48" s="1"/>
  <c r="G269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84" i="5"/>
  <c r="F184" i="5" s="1"/>
  <c r="G184" i="5" s="1"/>
  <c r="H184" i="5" s="1"/>
  <c r="I184" i="5" s="1"/>
  <c r="J184" i="5" s="1"/>
  <c r="E183" i="5"/>
  <c r="F183" i="5" s="1"/>
  <c r="G183" i="5" s="1"/>
  <c r="H183" i="5" s="1"/>
  <c r="I183" i="5" s="1"/>
  <c r="J183" i="5" s="1"/>
  <c r="K183" i="5" s="1"/>
  <c r="E182" i="5"/>
  <c r="F182" i="5" s="1"/>
  <c r="G182" i="5" s="1"/>
  <c r="H182" i="5" s="1"/>
  <c r="I182" i="5" s="1"/>
  <c r="J182" i="5" s="1"/>
  <c r="K182" i="5" s="1"/>
  <c r="E181" i="5"/>
  <c r="F181" i="5" s="1"/>
  <c r="G181" i="5" s="1"/>
  <c r="H181" i="5" s="1"/>
  <c r="I181" i="5" s="1"/>
  <c r="J181" i="5" s="1"/>
  <c r="K181" i="5" s="1"/>
  <c r="H180" i="5"/>
  <c r="I180" i="5" s="1"/>
  <c r="J180" i="5" s="1"/>
  <c r="K180" i="5" s="1"/>
  <c r="F149" i="5"/>
  <c r="E149" i="5"/>
  <c r="F147" i="5"/>
  <c r="E147" i="5"/>
  <c r="F146" i="5"/>
  <c r="E146" i="5"/>
  <c r="F145" i="5"/>
  <c r="E145" i="5"/>
  <c r="E352" i="47"/>
  <c r="E351" i="47"/>
  <c r="E350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K126" i="45" s="1"/>
  <c r="K127" i="45" s="1"/>
  <c r="K128" i="45" s="1"/>
  <c r="N258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252" i="44"/>
  <c r="F252" i="44" s="1"/>
  <c r="G252" i="44" s="1"/>
  <c r="H252" i="44" s="1"/>
  <c r="I252" i="44" s="1"/>
  <c r="J252" i="44" s="1"/>
  <c r="E270" i="47"/>
  <c r="I112" i="45"/>
  <c r="F371" i="8"/>
  <c r="E370" i="8"/>
  <c r="F370" i="8" s="1"/>
  <c r="G370" i="8" s="1"/>
  <c r="H370" i="8" s="1"/>
  <c r="E123" i="59"/>
  <c r="E63" i="57"/>
  <c r="E269" i="47"/>
  <c r="G94" i="7"/>
  <c r="I110" i="45"/>
  <c r="E110" i="45"/>
  <c r="E62" i="57"/>
  <c r="E116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58" i="44"/>
  <c r="M259" i="44" s="1"/>
  <c r="M260" i="44" s="1"/>
  <c r="M261" i="44" s="1"/>
  <c r="M263" i="44" s="1"/>
  <c r="M264" i="44" s="1"/>
  <c r="M265" i="44" s="1"/>
  <c r="M266" i="44" s="1"/>
  <c r="M267" i="44" s="1"/>
  <c r="M268" i="44" s="1"/>
  <c r="M269" i="44" s="1"/>
  <c r="M270" i="44" s="1"/>
  <c r="M271" i="44" s="1"/>
  <c r="M275" i="44" s="1"/>
  <c r="M276" i="44" s="1"/>
  <c r="M277" i="44" s="1"/>
  <c r="M278" i="44" s="1"/>
  <c r="M279" i="44" s="1"/>
  <c r="M280" i="44" s="1"/>
  <c r="M281" i="44" s="1"/>
  <c r="M282" i="44" s="1"/>
  <c r="M283" i="44" s="1"/>
  <c r="M284" i="44" s="1"/>
  <c r="M285" i="44" s="1"/>
  <c r="M286" i="44" s="1"/>
  <c r="L246" i="44"/>
  <c r="L247" i="44" s="1"/>
  <c r="L248" i="44" s="1"/>
  <c r="L249" i="44" s="1"/>
  <c r="L250" i="44" s="1"/>
  <c r="L251" i="44" s="1"/>
  <c r="L252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30" i="57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57" i="57" s="1"/>
  <c r="I158" i="57" s="1"/>
  <c r="I159" i="57" s="1"/>
  <c r="I160" i="57" s="1"/>
  <c r="I161" i="57" s="1"/>
  <c r="I162" i="57" s="1"/>
  <c r="I124" i="57"/>
  <c r="I125" i="57" s="1"/>
  <c r="I126" i="57" s="1"/>
  <c r="I127" i="57" s="1"/>
  <c r="I128" i="57" s="1"/>
  <c r="I122" i="57"/>
  <c r="I107" i="57"/>
  <c r="I108" i="57" s="1"/>
  <c r="I109" i="57" s="1"/>
  <c r="I110" i="57" s="1"/>
  <c r="I111" i="57" s="1"/>
  <c r="I112" i="57" s="1"/>
  <c r="I113" i="57" s="1"/>
  <c r="I114" i="57" s="1"/>
  <c r="I115" i="57" s="1"/>
  <c r="I116" i="57" s="1"/>
  <c r="I117" i="57" s="1"/>
  <c r="I118" i="57" s="1"/>
  <c r="I119" i="57" s="1"/>
  <c r="I120" i="57" s="1"/>
  <c r="I92" i="57"/>
  <c r="I93" i="57" s="1"/>
  <c r="I94" i="57" s="1"/>
  <c r="I95" i="57" s="1"/>
  <c r="I96" i="57" s="1"/>
  <c r="I97" i="57" s="1"/>
  <c r="I98" i="57" s="1"/>
  <c r="I99" i="57" s="1"/>
  <c r="I100" i="57" s="1"/>
  <c r="I101" i="57" s="1"/>
  <c r="I102" i="57" s="1"/>
  <c r="I103" i="57" s="1"/>
  <c r="I104" i="57" s="1"/>
  <c r="I105" i="57" s="1"/>
  <c r="J161" i="57"/>
  <c r="J160" i="57"/>
  <c r="J159" i="57"/>
  <c r="J158" i="57"/>
  <c r="J157" i="57"/>
  <c r="J156" i="57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73" i="59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120" i="59" s="1"/>
  <c r="H121" i="59" s="1"/>
  <c r="H122" i="59" s="1"/>
  <c r="H123" i="59" s="1"/>
  <c r="H58" i="59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32" i="59"/>
  <c r="H33" i="59" s="1"/>
  <c r="H34" i="59" s="1"/>
  <c r="H35" i="59" s="1"/>
  <c r="H36" i="59" s="1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H56" i="59" s="1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27" i="48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263" i="48" s="1"/>
  <c r="J264" i="48" s="1"/>
  <c r="J265" i="48" s="1"/>
  <c r="J266" i="48" s="1"/>
  <c r="J267" i="48" s="1"/>
  <c r="J268" i="48" s="1"/>
  <c r="J185" i="48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183" i="48"/>
  <c r="K267" i="48"/>
  <c r="K266" i="48"/>
  <c r="K265" i="48"/>
  <c r="K264" i="48"/>
  <c r="K263" i="48"/>
  <c r="K262" i="48"/>
  <c r="K261" i="48"/>
  <c r="K260" i="48"/>
  <c r="K259" i="48"/>
  <c r="K258" i="48"/>
  <c r="K257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38" i="47"/>
  <c r="H339" i="47" s="1"/>
  <c r="H340" i="47" s="1"/>
  <c r="H341" i="47" s="1"/>
  <c r="H342" i="47" s="1"/>
  <c r="H343" i="47" s="1"/>
  <c r="H344" i="47" s="1"/>
  <c r="H345" i="47" s="1"/>
  <c r="H346" i="47" s="1"/>
  <c r="H347" i="47" s="1"/>
  <c r="H348" i="47" s="1"/>
  <c r="H349" i="47" s="1"/>
  <c r="H312" i="47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336" i="47" s="1"/>
  <c r="H299" i="47"/>
  <c r="H300" i="47" s="1"/>
  <c r="H301" i="47" s="1"/>
  <c r="H302" i="47" s="1"/>
  <c r="H303" i="47" s="1"/>
  <c r="H304" i="47" s="1"/>
  <c r="H305" i="47" s="1"/>
  <c r="H306" i="47" s="1"/>
  <c r="H307" i="47" s="1"/>
  <c r="H308" i="47" s="1"/>
  <c r="H309" i="47" s="1"/>
  <c r="H310" i="47" s="1"/>
  <c r="I348" i="47"/>
  <c r="I347" i="47"/>
  <c r="I346" i="47"/>
  <c r="I345" i="47"/>
  <c r="I344" i="47"/>
  <c r="I343" i="47"/>
  <c r="I342" i="47"/>
  <c r="I341" i="47"/>
  <c r="I340" i="47"/>
  <c r="I339" i="47"/>
  <c r="I338" i="47"/>
  <c r="I337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57" i="44"/>
  <c r="E99" i="7"/>
  <c r="F99" i="7" s="1"/>
  <c r="G99" i="7" s="1"/>
  <c r="H99" i="7" s="1"/>
  <c r="I99" i="7" s="1"/>
  <c r="J99" i="7" s="1"/>
  <c r="O175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6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61" i="44"/>
  <c r="F261" i="44" s="1"/>
  <c r="G261" i="44" s="1"/>
  <c r="H261" i="44" s="1"/>
  <c r="I261" i="44" s="1"/>
  <c r="J261" i="44" s="1"/>
  <c r="E260" i="44"/>
  <c r="F260" i="44" s="1"/>
  <c r="G260" i="44" s="1"/>
  <c r="H260" i="44" s="1"/>
  <c r="I260" i="44" s="1"/>
  <c r="J260" i="44" s="1"/>
  <c r="E259" i="44"/>
  <c r="F259" i="44" s="1"/>
  <c r="G259" i="44" s="1"/>
  <c r="H259" i="44" s="1"/>
  <c r="I259" i="44" s="1"/>
  <c r="J259" i="44" s="1"/>
  <c r="E258" i="44"/>
  <c r="J258" i="44" s="1"/>
  <c r="E257" i="44"/>
  <c r="F257" i="44" s="1"/>
  <c r="G257" i="44" s="1"/>
  <c r="H257" i="44"/>
  <c r="I257" i="44" s="1"/>
  <c r="J257" i="44" s="1"/>
  <c r="E179" i="5"/>
  <c r="F179" i="5"/>
  <c r="G179" i="5" s="1"/>
  <c r="H179" i="5" s="1"/>
  <c r="I179" i="5" s="1"/>
  <c r="J179" i="5" s="1"/>
  <c r="K179" i="5" s="1"/>
  <c r="G178" i="5"/>
  <c r="J178" i="5" s="1"/>
  <c r="K178" i="5" s="1"/>
  <c r="E177" i="5"/>
  <c r="F177" i="5" s="1"/>
  <c r="G177" i="5" s="1"/>
  <c r="H177" i="5" s="1"/>
  <c r="I177" i="5" s="1"/>
  <c r="J177" i="5" s="1"/>
  <c r="K177" i="5" s="1"/>
  <c r="H176" i="5"/>
  <c r="I176" i="5" s="1"/>
  <c r="J176" i="5" s="1"/>
  <c r="K176" i="5" s="1"/>
  <c r="F144" i="5"/>
  <c r="E144" i="5"/>
  <c r="F143" i="5"/>
  <c r="E142" i="5"/>
  <c r="F141" i="5"/>
  <c r="E141" i="5"/>
  <c r="E139" i="5"/>
  <c r="E175" i="5"/>
  <c r="F175" i="5" s="1"/>
  <c r="G175" i="5" s="1"/>
  <c r="H175" i="5" s="1"/>
  <c r="M176" i="5"/>
  <c r="M177" i="5" s="1"/>
  <c r="M178" i="5" s="1"/>
  <c r="M179" i="5" s="1"/>
  <c r="M181" i="5" s="1"/>
  <c r="M182" i="5" s="1"/>
  <c r="M183" i="5" s="1"/>
  <c r="M184" i="5" s="1"/>
  <c r="M185" i="5" s="1"/>
  <c r="M186" i="5" s="1"/>
  <c r="M187" i="5" s="1"/>
  <c r="M188" i="5" s="1"/>
  <c r="M189" i="5" s="1"/>
  <c r="M193" i="5" s="1"/>
  <c r="M194" i="5" s="1"/>
  <c r="M195" i="5" s="1"/>
  <c r="M196" i="5" s="1"/>
  <c r="M197" i="5" s="1"/>
  <c r="M198" i="5" s="1"/>
  <c r="M199" i="5" s="1"/>
  <c r="M200" i="5" s="1"/>
  <c r="M201" i="5" s="1"/>
  <c r="M202" i="5" s="1"/>
  <c r="M203" i="5" s="1"/>
  <c r="M204" i="5" s="1"/>
  <c r="M205" i="5" s="1"/>
  <c r="M206" i="5" s="1"/>
  <c r="I175" i="5"/>
  <c r="J175" i="5" s="1"/>
  <c r="K175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L366" i="62" s="1"/>
  <c r="L367" i="62" s="1"/>
  <c r="L368" i="62" s="1"/>
  <c r="L369" i="62" s="1"/>
  <c r="L370" i="62" s="1"/>
  <c r="L371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62" i="57"/>
  <c r="E161" i="57"/>
  <c r="F161" i="57" s="1"/>
  <c r="E159" i="57"/>
  <c r="F159" i="57" s="1"/>
  <c r="E61" i="57"/>
  <c r="E60" i="57"/>
  <c r="E122" i="59"/>
  <c r="E121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68" i="48"/>
  <c r="F268" i="48" s="1"/>
  <c r="G268" i="48" s="1"/>
  <c r="E267" i="48"/>
  <c r="F267" i="48" s="1"/>
  <c r="G267" i="48" s="1"/>
  <c r="E266" i="48"/>
  <c r="F266" i="48" s="1"/>
  <c r="G266" i="48" s="1"/>
  <c r="E265" i="48"/>
  <c r="F265" i="48" s="1"/>
  <c r="G265" i="48" s="1"/>
  <c r="E348" i="47"/>
  <c r="E347" i="47"/>
  <c r="E346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20" i="59"/>
  <c r="E117" i="59"/>
  <c r="E118" i="59"/>
  <c r="G196" i="32"/>
  <c r="H196" i="32" s="1"/>
  <c r="I102" i="45"/>
  <c r="E157" i="57"/>
  <c r="F157" i="57" s="1"/>
  <c r="E156" i="57"/>
  <c r="F156" i="57" s="1"/>
  <c r="E155" i="57"/>
  <c r="F155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45" i="47"/>
  <c r="E110" i="11"/>
  <c r="F110" i="11" s="1"/>
  <c r="G110" i="11" s="1"/>
  <c r="H110" i="11" s="1"/>
  <c r="I110" i="11" s="1"/>
  <c r="J110" i="11" s="1"/>
  <c r="K110" i="11" s="1"/>
  <c r="I14" i="63" l="1"/>
  <c r="H15" i="63"/>
  <c r="J30" i="64"/>
  <c r="I31" i="64"/>
  <c r="J12" i="64"/>
  <c r="I13" i="64"/>
  <c r="J200" i="61"/>
  <c r="I201" i="61"/>
  <c r="I13" i="59"/>
  <c r="H14" i="59"/>
  <c r="I215" i="61"/>
  <c r="I266" i="44"/>
  <c r="J266" i="44" s="1"/>
  <c r="G266" i="44"/>
  <c r="I267" i="44"/>
  <c r="J267" i="44" s="1"/>
  <c r="G267" i="44"/>
  <c r="I271" i="44"/>
  <c r="J271" i="44" s="1"/>
  <c r="G271" i="44"/>
  <c r="J190" i="61"/>
  <c r="I191" i="61"/>
  <c r="K208" i="32"/>
  <c r="L207" i="32"/>
  <c r="I164" i="57"/>
  <c r="J163" i="57"/>
  <c r="J270" i="48"/>
  <c r="K269" i="48"/>
  <c r="I350" i="47"/>
  <c r="H351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23" i="59"/>
  <c r="H124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77" i="5"/>
  <c r="O176" i="5"/>
  <c r="K219" i="43"/>
  <c r="L218" i="43"/>
  <c r="N102" i="7"/>
  <c r="M103" i="7"/>
  <c r="N259" i="44"/>
  <c r="O258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15" i="59"/>
  <c r="I15" i="63" l="1"/>
  <c r="H16" i="63"/>
  <c r="J201" i="61"/>
  <c r="I202" i="61"/>
  <c r="J31" i="64"/>
  <c r="I32" i="64"/>
  <c r="J13" i="64"/>
  <c r="I14" i="64"/>
  <c r="I14" i="59"/>
  <c r="H15" i="59"/>
  <c r="I216" i="61"/>
  <c r="J191" i="61"/>
  <c r="I192" i="61"/>
  <c r="J202" i="10"/>
  <c r="I203" i="10"/>
  <c r="I165" i="57"/>
  <c r="J164" i="57"/>
  <c r="J271" i="48"/>
  <c r="K270" i="48"/>
  <c r="M371" i="8"/>
  <c r="I124" i="59"/>
  <c r="I351" i="47"/>
  <c r="H352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78" i="5"/>
  <c r="O177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60" i="44"/>
  <c r="O259" i="44"/>
  <c r="H137" i="44"/>
  <c r="D27" i="62"/>
  <c r="F26" i="62"/>
  <c r="E26" i="62"/>
  <c r="D19" i="62"/>
  <c r="F18" i="62"/>
  <c r="E18" i="62"/>
  <c r="D13" i="62"/>
  <c r="F12" i="62"/>
  <c r="E12" i="62"/>
  <c r="E53" i="57"/>
  <c r="E154" i="57"/>
  <c r="F154" i="57" s="1"/>
  <c r="E109" i="45"/>
  <c r="E108" i="45"/>
  <c r="E107" i="45"/>
  <c r="D17" i="45"/>
  <c r="I16" i="63" l="1"/>
  <c r="H17" i="63"/>
  <c r="J202" i="61"/>
  <c r="I203" i="61"/>
  <c r="J32" i="64"/>
  <c r="I33" i="64"/>
  <c r="J14" i="64"/>
  <c r="I15" i="64"/>
  <c r="I15" i="59"/>
  <c r="H16" i="59"/>
  <c r="H218" i="61"/>
  <c r="I217" i="61"/>
  <c r="J192" i="61"/>
  <c r="I193" i="61"/>
  <c r="L209" i="32"/>
  <c r="K210" i="32"/>
  <c r="J203" i="10"/>
  <c r="I204" i="10"/>
  <c r="N104" i="7"/>
  <c r="M105" i="7"/>
  <c r="J143" i="44"/>
  <c r="I144" i="44"/>
  <c r="I125" i="59"/>
  <c r="H126" i="59"/>
  <c r="I352" i="47"/>
  <c r="H353" i="47"/>
  <c r="I166" i="57"/>
  <c r="J165" i="57"/>
  <c r="J272" i="48"/>
  <c r="K271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79" i="5"/>
  <c r="O178" i="5"/>
  <c r="K221" i="43"/>
  <c r="L220" i="43"/>
  <c r="N261" i="44"/>
  <c r="O260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17" i="63" l="1"/>
  <c r="H18" i="63"/>
  <c r="J203" i="61"/>
  <c r="I204" i="61"/>
  <c r="J33" i="64"/>
  <c r="I34" i="64"/>
  <c r="J15" i="64"/>
  <c r="I16" i="64"/>
  <c r="I16" i="59"/>
  <c r="H17" i="59"/>
  <c r="H219" i="61"/>
  <c r="I218" i="61"/>
  <c r="J193" i="61"/>
  <c r="I194" i="61"/>
  <c r="I195" i="61" s="1"/>
  <c r="L210" i="32"/>
  <c r="K211" i="32"/>
  <c r="I126" i="59"/>
  <c r="H127" i="59"/>
  <c r="J166" i="57"/>
  <c r="I167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53" i="47"/>
  <c r="H354" i="47"/>
  <c r="M373" i="8"/>
  <c r="L374" i="8"/>
  <c r="I65" i="57"/>
  <c r="H66" i="57"/>
  <c r="I272" i="47"/>
  <c r="H273" i="47"/>
  <c r="J273" i="48"/>
  <c r="K272" i="48"/>
  <c r="I103" i="8"/>
  <c r="H104" i="8"/>
  <c r="O261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I18" i="63" l="1"/>
  <c r="H19" i="63"/>
  <c r="I19" i="63" s="1"/>
  <c r="J204" i="61"/>
  <c r="I205" i="61"/>
  <c r="J34" i="64"/>
  <c r="I35" i="64"/>
  <c r="J16" i="64"/>
  <c r="I17" i="64"/>
  <c r="I17" i="59"/>
  <c r="H18" i="59"/>
  <c r="J195" i="61"/>
  <c r="I196" i="61"/>
  <c r="J196" i="61" s="1"/>
  <c r="H220" i="61"/>
  <c r="I219" i="61"/>
  <c r="J194" i="61"/>
  <c r="O119" i="11"/>
  <c r="N120" i="11"/>
  <c r="J205" i="10"/>
  <c r="I206" i="10"/>
  <c r="L211" i="32"/>
  <c r="K212" i="32"/>
  <c r="N355" i="62"/>
  <c r="M356" i="62"/>
  <c r="I354" i="47"/>
  <c r="H355" i="47"/>
  <c r="I127" i="59"/>
  <c r="H128" i="59"/>
  <c r="J167" i="57"/>
  <c r="I168" i="57"/>
  <c r="N106" i="7"/>
  <c r="M107" i="7"/>
  <c r="K273" i="48"/>
  <c r="J274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62" i="44"/>
  <c r="N263" i="44"/>
  <c r="O180" i="5"/>
  <c r="N181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H157" i="44" s="1"/>
  <c r="H158" i="44" s="1"/>
  <c r="H159" i="44" s="1"/>
  <c r="H160" i="44" s="1"/>
  <c r="H161" i="44" s="1"/>
  <c r="E211" i="43"/>
  <c r="F211" i="43"/>
  <c r="G211" i="43"/>
  <c r="H211" i="43"/>
  <c r="J205" i="61" l="1"/>
  <c r="I206" i="61"/>
  <c r="J17" i="64"/>
  <c r="I18" i="64"/>
  <c r="J35" i="64"/>
  <c r="I36" i="64"/>
  <c r="I18" i="59"/>
  <c r="H19" i="59"/>
  <c r="H221" i="61"/>
  <c r="I220" i="61"/>
  <c r="O120" i="11"/>
  <c r="N121" i="11"/>
  <c r="J206" i="10"/>
  <c r="I207" i="10"/>
  <c r="L212" i="32"/>
  <c r="K213" i="32"/>
  <c r="N356" i="62"/>
  <c r="M357" i="62"/>
  <c r="I355" i="47"/>
  <c r="H356" i="47"/>
  <c r="M375" i="8"/>
  <c r="L376" i="8"/>
  <c r="I128" i="59"/>
  <c r="H129" i="59"/>
  <c r="J168" i="57"/>
  <c r="I169" i="57"/>
  <c r="N107" i="7"/>
  <c r="M108" i="7"/>
  <c r="K274" i="48"/>
  <c r="J275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63" i="44"/>
  <c r="N264" i="44"/>
  <c r="O181" i="5"/>
  <c r="N182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44" i="47"/>
  <c r="E343" i="47"/>
  <c r="E342" i="47"/>
  <c r="E341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J206" i="61" l="1"/>
  <c r="I207" i="61"/>
  <c r="J207" i="61" s="1"/>
  <c r="J18" i="64"/>
  <c r="I19" i="64"/>
  <c r="J36" i="64"/>
  <c r="I37" i="64"/>
  <c r="J10" i="64"/>
  <c r="I19" i="59"/>
  <c r="H20" i="59"/>
  <c r="H222" i="61"/>
  <c r="I221" i="61"/>
  <c r="O121" i="11"/>
  <c r="N122" i="11"/>
  <c r="I356" i="47"/>
  <c r="H357" i="47"/>
  <c r="N357" i="62"/>
  <c r="M358" i="62"/>
  <c r="J207" i="10"/>
  <c r="I208" i="10"/>
  <c r="J147" i="44"/>
  <c r="I148" i="44"/>
  <c r="I129" i="59"/>
  <c r="H130" i="59"/>
  <c r="J108" i="32"/>
  <c r="I109" i="32"/>
  <c r="L213" i="32"/>
  <c r="K214" i="32"/>
  <c r="J169" i="57"/>
  <c r="I170" i="57"/>
  <c r="I275" i="47"/>
  <c r="H276" i="47"/>
  <c r="M376" i="8"/>
  <c r="L377" i="8"/>
  <c r="I68" i="57"/>
  <c r="H69" i="57"/>
  <c r="J110" i="48"/>
  <c r="I111" i="48"/>
  <c r="K275" i="48"/>
  <c r="J276" i="48"/>
  <c r="N108" i="7"/>
  <c r="M109" i="7"/>
  <c r="I106" i="8"/>
  <c r="H107" i="8"/>
  <c r="O264" i="44"/>
  <c r="N265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82" i="5"/>
  <c r="N183" i="5"/>
  <c r="J146" i="5"/>
  <c r="I147" i="5"/>
  <c r="I60" i="5"/>
  <c r="J59" i="5"/>
  <c r="K225" i="43"/>
  <c r="K226" i="43" s="1"/>
  <c r="L224" i="43"/>
  <c r="I251" i="44"/>
  <c r="J251" i="44" s="1"/>
  <c r="E250" i="44"/>
  <c r="F250" i="44" s="1"/>
  <c r="E249" i="44"/>
  <c r="F249" i="44" s="1"/>
  <c r="G249" i="44" s="1"/>
  <c r="H249" i="44" s="1"/>
  <c r="I249" i="44" s="1"/>
  <c r="J249" i="44" s="1"/>
  <c r="E260" i="48"/>
  <c r="F260" i="48"/>
  <c r="G260" i="48" s="1"/>
  <c r="E264" i="48"/>
  <c r="F264" i="48" s="1"/>
  <c r="G264" i="48" s="1"/>
  <c r="E263" i="48"/>
  <c r="F263" i="48" s="1"/>
  <c r="G263" i="48" s="1"/>
  <c r="E262" i="48"/>
  <c r="F262" i="48" s="1"/>
  <c r="G262" i="48" s="1"/>
  <c r="J19" i="64" l="1"/>
  <c r="I20" i="64"/>
  <c r="J20" i="64" s="1"/>
  <c r="J37" i="64"/>
  <c r="I38" i="64"/>
  <c r="J38" i="64" s="1"/>
  <c r="I20" i="59"/>
  <c r="H21" i="59"/>
  <c r="I222" i="61"/>
  <c r="N109" i="7"/>
  <c r="M110" i="7"/>
  <c r="I130" i="59"/>
  <c r="H131" i="59"/>
  <c r="N358" i="62"/>
  <c r="M359" i="62"/>
  <c r="I357" i="47"/>
  <c r="H358" i="47"/>
  <c r="O122" i="11"/>
  <c r="N123" i="11"/>
  <c r="J170" i="57"/>
  <c r="I171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76" i="48"/>
  <c r="J277" i="48"/>
  <c r="I69" i="57"/>
  <c r="H70" i="57"/>
  <c r="M377" i="8"/>
  <c r="L378" i="8"/>
  <c r="I107" i="8"/>
  <c r="H108" i="8"/>
  <c r="O183" i="5"/>
  <c r="N184" i="5"/>
  <c r="O265" i="44"/>
  <c r="N266" i="44"/>
  <c r="J147" i="5"/>
  <c r="I148" i="5"/>
  <c r="I61" i="5"/>
  <c r="J60" i="5"/>
  <c r="L225" i="43"/>
  <c r="G250" i="44"/>
  <c r="H250" i="44" s="1"/>
  <c r="I250" i="44" s="1"/>
  <c r="J250" i="44" s="1"/>
  <c r="E114" i="59"/>
  <c r="I21" i="59" l="1"/>
  <c r="H22" i="59"/>
  <c r="N359" i="62"/>
  <c r="M360" i="62"/>
  <c r="J209" i="10"/>
  <c r="I210" i="10"/>
  <c r="I131" i="59"/>
  <c r="N110" i="7"/>
  <c r="M111" i="7"/>
  <c r="I358" i="47"/>
  <c r="H359" i="47"/>
  <c r="K277" i="48"/>
  <c r="J278" i="48"/>
  <c r="J110" i="32"/>
  <c r="I111" i="32"/>
  <c r="J149" i="44"/>
  <c r="I150" i="44"/>
  <c r="I277" i="47"/>
  <c r="H278" i="47"/>
  <c r="J171" i="57"/>
  <c r="I172" i="57"/>
  <c r="O123" i="11"/>
  <c r="N124" i="11"/>
  <c r="I70" i="57"/>
  <c r="H71" i="57"/>
  <c r="J112" i="48"/>
  <c r="I113" i="48"/>
  <c r="O184" i="5"/>
  <c r="N185" i="5"/>
  <c r="M378" i="8"/>
  <c r="L379" i="8"/>
  <c r="L215" i="32"/>
  <c r="K216" i="32"/>
  <c r="O266" i="44"/>
  <c r="N267" i="44"/>
  <c r="I108" i="8"/>
  <c r="H109" i="8"/>
  <c r="J148" i="5"/>
  <c r="I149" i="5"/>
  <c r="I62" i="5"/>
  <c r="J61" i="5"/>
  <c r="G195" i="32"/>
  <c r="I22" i="59" l="1"/>
  <c r="H23" i="59"/>
  <c r="I359" i="47"/>
  <c r="H360" i="47"/>
  <c r="I132" i="59"/>
  <c r="H133" i="59"/>
  <c r="I278" i="47"/>
  <c r="H279" i="47"/>
  <c r="J150" i="44"/>
  <c r="I151" i="44"/>
  <c r="J111" i="32"/>
  <c r="I112" i="32"/>
  <c r="N360" i="62"/>
  <c r="M361" i="62"/>
  <c r="J172" i="57"/>
  <c r="I173" i="57"/>
  <c r="J210" i="10"/>
  <c r="I211" i="10"/>
  <c r="N111" i="7"/>
  <c r="M112" i="7"/>
  <c r="J113" i="48"/>
  <c r="I114" i="48"/>
  <c r="K278" i="48"/>
  <c r="J279" i="48"/>
  <c r="I71" i="57"/>
  <c r="H72" i="57"/>
  <c r="M379" i="8"/>
  <c r="L380" i="8"/>
  <c r="O124" i="11"/>
  <c r="N125" i="11"/>
  <c r="I109" i="8"/>
  <c r="H110" i="8"/>
  <c r="L216" i="32"/>
  <c r="K217" i="32"/>
  <c r="O185" i="5"/>
  <c r="N186" i="5"/>
  <c r="O267" i="44"/>
  <c r="N268" i="44"/>
  <c r="J149" i="5"/>
  <c r="I150" i="5"/>
  <c r="L227" i="43"/>
  <c r="K228" i="43"/>
  <c r="I63" i="5"/>
  <c r="J62" i="5"/>
  <c r="E134" i="5"/>
  <c r="F134" i="5"/>
  <c r="I23" i="59" l="1"/>
  <c r="H24" i="59"/>
  <c r="I24" i="59" s="1"/>
  <c r="I360" i="47"/>
  <c r="H361" i="47"/>
  <c r="J173" i="57"/>
  <c r="I174" i="57"/>
  <c r="I133" i="59"/>
  <c r="H134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79" i="48"/>
  <c r="J280" i="48"/>
  <c r="L217" i="32"/>
  <c r="K218" i="32"/>
  <c r="I110" i="8"/>
  <c r="H111" i="8"/>
  <c r="O125" i="11"/>
  <c r="N126" i="11"/>
  <c r="O186" i="5"/>
  <c r="N187" i="5"/>
  <c r="O268" i="44"/>
  <c r="N269" i="44"/>
  <c r="J150" i="5"/>
  <c r="I151" i="5"/>
  <c r="L228" i="43"/>
  <c r="K229" i="43"/>
  <c r="I64" i="5"/>
  <c r="J63" i="5"/>
  <c r="E340" i="47"/>
  <c r="E339" i="47"/>
  <c r="E338" i="47"/>
  <c r="E337" i="47"/>
  <c r="E336" i="47"/>
  <c r="E261" i="47"/>
  <c r="E260" i="47"/>
  <c r="I239" i="44"/>
  <c r="J239" i="44" s="1"/>
  <c r="K239" i="44" s="1"/>
  <c r="L239" i="44" s="1"/>
  <c r="N113" i="7" l="1"/>
  <c r="M114" i="7"/>
  <c r="I134" i="59"/>
  <c r="H135" i="59"/>
  <c r="J152" i="44"/>
  <c r="I153" i="44"/>
  <c r="I361" i="47"/>
  <c r="H362" i="47"/>
  <c r="I280" i="47"/>
  <c r="H281" i="47"/>
  <c r="J174" i="57"/>
  <c r="I175" i="57"/>
  <c r="J113" i="32"/>
  <c r="I114" i="32"/>
  <c r="J115" i="48"/>
  <c r="I116" i="48"/>
  <c r="K280" i="48"/>
  <c r="J281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O126" i="11"/>
  <c r="N127" i="11"/>
  <c r="O187" i="5"/>
  <c r="N188" i="5"/>
  <c r="O269" i="44"/>
  <c r="N270" i="44"/>
  <c r="J151" i="5"/>
  <c r="I152" i="5"/>
  <c r="L229" i="43"/>
  <c r="K230" i="43"/>
  <c r="I65" i="5"/>
  <c r="J64" i="5"/>
  <c r="E55" i="57"/>
  <c r="J213" i="10" l="1"/>
  <c r="I214" i="10"/>
  <c r="N363" i="62"/>
  <c r="M364" i="62"/>
  <c r="I135" i="59"/>
  <c r="H136" i="59"/>
  <c r="I362" i="47"/>
  <c r="H363" i="47"/>
  <c r="N114" i="7"/>
  <c r="M115" i="7"/>
  <c r="J175" i="57"/>
  <c r="I176" i="57"/>
  <c r="J114" i="32"/>
  <c r="I115" i="32"/>
  <c r="J153" i="44"/>
  <c r="I154" i="44"/>
  <c r="I281" i="47"/>
  <c r="H282" i="47"/>
  <c r="I74" i="57"/>
  <c r="H75" i="57"/>
  <c r="J116" i="48"/>
  <c r="I117" i="48"/>
  <c r="K281" i="48"/>
  <c r="J282" i="48"/>
  <c r="L219" i="32"/>
  <c r="K220" i="32"/>
  <c r="M382" i="8"/>
  <c r="I112" i="8"/>
  <c r="H113" i="8"/>
  <c r="O127" i="11"/>
  <c r="N128" i="11"/>
  <c r="O270" i="44"/>
  <c r="N271" i="44"/>
  <c r="O188" i="5"/>
  <c r="N189" i="5"/>
  <c r="L230" i="43"/>
  <c r="K231" i="43"/>
  <c r="J152" i="5"/>
  <c r="I153" i="5"/>
  <c r="I66" i="5"/>
  <c r="J65" i="5"/>
  <c r="E54" i="57"/>
  <c r="H9" i="66" l="1"/>
  <c r="O128" i="11"/>
  <c r="N129" i="11"/>
  <c r="J214" i="10"/>
  <c r="I215" i="10"/>
  <c r="N364" i="62"/>
  <c r="M365" i="62"/>
  <c r="I363" i="47"/>
  <c r="H364" i="47"/>
  <c r="I136" i="59"/>
  <c r="H137" i="59"/>
  <c r="J176" i="57"/>
  <c r="I177" i="57"/>
  <c r="J115" i="32"/>
  <c r="I116" i="32"/>
  <c r="I282" i="47"/>
  <c r="H283" i="47"/>
  <c r="J117" i="48"/>
  <c r="I118" i="48"/>
  <c r="K282" i="48"/>
  <c r="J283" i="48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71" i="44"/>
  <c r="N275" i="44"/>
  <c r="O189" i="5"/>
  <c r="N193" i="5"/>
  <c r="J153" i="5"/>
  <c r="I154" i="5"/>
  <c r="L231" i="43"/>
  <c r="K232" i="43"/>
  <c r="I67" i="5"/>
  <c r="J66" i="5"/>
  <c r="G198" i="32"/>
  <c r="H198" i="32" s="1"/>
  <c r="E93" i="32"/>
  <c r="E90" i="32"/>
  <c r="F90" i="32" s="1"/>
  <c r="H10" i="66" l="1"/>
  <c r="I9" i="66"/>
  <c r="O129" i="11"/>
  <c r="N130" i="11"/>
  <c r="J215" i="10"/>
  <c r="I216" i="10"/>
  <c r="I137" i="59"/>
  <c r="H138" i="59"/>
  <c r="N365" i="62"/>
  <c r="M366" i="62"/>
  <c r="I364" i="47"/>
  <c r="H365" i="47"/>
  <c r="K283" i="48"/>
  <c r="J284" i="48"/>
  <c r="J29" i="64"/>
  <c r="J177" i="57"/>
  <c r="I178" i="57"/>
  <c r="I283" i="47"/>
  <c r="H284" i="47"/>
  <c r="J116" i="32"/>
  <c r="I117" i="32"/>
  <c r="J117" i="32" s="1"/>
  <c r="I76" i="57"/>
  <c r="H77" i="57"/>
  <c r="J118" i="48"/>
  <c r="I119" i="48"/>
  <c r="N116" i="7"/>
  <c r="M120" i="7"/>
  <c r="M387" i="8"/>
  <c r="L388" i="8"/>
  <c r="I114" i="8"/>
  <c r="H115" i="8"/>
  <c r="L221" i="32"/>
  <c r="K222" i="32"/>
  <c r="J155" i="44"/>
  <c r="I156" i="44"/>
  <c r="O275" i="44"/>
  <c r="N276" i="44"/>
  <c r="O193" i="5"/>
  <c r="N194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59" i="48"/>
  <c r="E258" i="48"/>
  <c r="F258" i="48" s="1"/>
  <c r="G258" i="48" s="1"/>
  <c r="E257" i="48"/>
  <c r="F257" i="48" s="1"/>
  <c r="G257" i="48" s="1"/>
  <c r="E256" i="48"/>
  <c r="F256" i="48" s="1"/>
  <c r="G256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H11" i="66" l="1"/>
  <c r="I10" i="66"/>
  <c r="I365" i="47"/>
  <c r="H366" i="47"/>
  <c r="N366" i="62"/>
  <c r="M367" i="62"/>
  <c r="O130" i="11"/>
  <c r="N131" i="11"/>
  <c r="J216" i="10"/>
  <c r="I217" i="10"/>
  <c r="I138" i="59"/>
  <c r="H139" i="59"/>
  <c r="J156" i="44"/>
  <c r="I157" i="44"/>
  <c r="I284" i="47"/>
  <c r="H285" i="47"/>
  <c r="J119" i="48"/>
  <c r="I120" i="48"/>
  <c r="K284" i="48"/>
  <c r="J285" i="48"/>
  <c r="J178" i="57"/>
  <c r="I179" i="57"/>
  <c r="N120" i="7"/>
  <c r="M121" i="7"/>
  <c r="I77" i="57"/>
  <c r="H78" i="57"/>
  <c r="M388" i="8"/>
  <c r="L389" i="8"/>
  <c r="I115" i="8"/>
  <c r="H116" i="8"/>
  <c r="L222" i="32"/>
  <c r="K223" i="32"/>
  <c r="O194" i="5"/>
  <c r="N195" i="5"/>
  <c r="O276" i="44"/>
  <c r="N277" i="44"/>
  <c r="J155" i="5"/>
  <c r="I156" i="5"/>
  <c r="L233" i="43"/>
  <c r="K234" i="43"/>
  <c r="I69" i="5"/>
  <c r="J68" i="5"/>
  <c r="E112" i="59"/>
  <c r="E111" i="59"/>
  <c r="E110" i="59"/>
  <c r="E109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H12" i="66" l="1"/>
  <c r="I11" i="66"/>
  <c r="J217" i="10"/>
  <c r="I218" i="10"/>
  <c r="N367" i="62"/>
  <c r="M368" i="62"/>
  <c r="I366" i="47"/>
  <c r="H367" i="47"/>
  <c r="I285" i="47"/>
  <c r="H286" i="47"/>
  <c r="J120" i="48"/>
  <c r="I121" i="48"/>
  <c r="K285" i="48"/>
  <c r="J286" i="48"/>
  <c r="J157" i="44"/>
  <c r="I158" i="44"/>
  <c r="O131" i="11"/>
  <c r="N132" i="11"/>
  <c r="I139" i="59"/>
  <c r="H140" i="59"/>
  <c r="J179" i="57"/>
  <c r="I180" i="57"/>
  <c r="N121" i="7"/>
  <c r="M122" i="7"/>
  <c r="M389" i="8"/>
  <c r="L390" i="8"/>
  <c r="I78" i="57"/>
  <c r="H79" i="57"/>
  <c r="I116" i="8"/>
  <c r="H117" i="8"/>
  <c r="I117" i="8" s="1"/>
  <c r="L223" i="32"/>
  <c r="K224" i="32"/>
  <c r="O195" i="5"/>
  <c r="N196" i="5"/>
  <c r="O277" i="44"/>
  <c r="N278" i="44"/>
  <c r="J156" i="5"/>
  <c r="I157" i="5"/>
  <c r="L234" i="43"/>
  <c r="K235" i="43"/>
  <c r="I70" i="5"/>
  <c r="J69" i="5"/>
  <c r="E91" i="57"/>
  <c r="F91" i="57" s="1"/>
  <c r="E92" i="57"/>
  <c r="F92" i="57" s="1"/>
  <c r="H92" i="57"/>
  <c r="E93" i="57"/>
  <c r="F93" i="57" s="1"/>
  <c r="H93" i="57"/>
  <c r="H94" i="57" s="1"/>
  <c r="E94" i="57"/>
  <c r="F94" i="57" s="1"/>
  <c r="E95" i="57"/>
  <c r="F95" i="57" s="1"/>
  <c r="E96" i="57"/>
  <c r="F96" i="57" s="1"/>
  <c r="E97" i="57"/>
  <c r="F97" i="57" s="1"/>
  <c r="E98" i="57"/>
  <c r="F98" i="57" s="1"/>
  <c r="E99" i="57"/>
  <c r="F99" i="57" s="1"/>
  <c r="E100" i="57"/>
  <c r="F100" i="57" s="1"/>
  <c r="E101" i="57"/>
  <c r="F101" i="57" s="1"/>
  <c r="E103" i="57"/>
  <c r="F103" i="57" s="1"/>
  <c r="E104" i="57"/>
  <c r="F104" i="57" s="1"/>
  <c r="E105" i="57"/>
  <c r="F105" i="57" s="1"/>
  <c r="E106" i="57"/>
  <c r="F106" i="57" s="1"/>
  <c r="E107" i="57"/>
  <c r="F107" i="57" s="1"/>
  <c r="H107" i="57"/>
  <c r="E108" i="57"/>
  <c r="F108" i="57" s="1"/>
  <c r="E109" i="57"/>
  <c r="F109" i="57" s="1"/>
  <c r="E110" i="57"/>
  <c r="F110" i="57" s="1"/>
  <c r="E112" i="57"/>
  <c r="F112" i="57" s="1"/>
  <c r="E153" i="57"/>
  <c r="F153" i="57" s="1"/>
  <c r="E152" i="57"/>
  <c r="F152" i="57" s="1"/>
  <c r="E151" i="57"/>
  <c r="F151" i="57" s="1"/>
  <c r="E52" i="57"/>
  <c r="E51" i="57"/>
  <c r="E49" i="57"/>
  <c r="G95" i="11"/>
  <c r="E192" i="10"/>
  <c r="E248" i="44"/>
  <c r="E247" i="44"/>
  <c r="F247" i="44" s="1"/>
  <c r="G247" i="44" s="1"/>
  <c r="H247" i="44" s="1"/>
  <c r="I247" i="44" s="1"/>
  <c r="J247" i="44" s="1"/>
  <c r="H246" i="44"/>
  <c r="I246" i="44" s="1"/>
  <c r="J246" i="44" s="1"/>
  <c r="E245" i="44"/>
  <c r="F245" i="44" s="1"/>
  <c r="G245" i="44" s="1"/>
  <c r="H245" i="44" s="1"/>
  <c r="I245" i="44" s="1"/>
  <c r="J245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I12" i="66" l="1"/>
  <c r="O132" i="11"/>
  <c r="N133" i="11"/>
  <c r="I140" i="59"/>
  <c r="H141" i="59"/>
  <c r="J158" i="44"/>
  <c r="I159" i="44"/>
  <c r="J218" i="10"/>
  <c r="I219" i="10"/>
  <c r="J180" i="57"/>
  <c r="I181" i="57"/>
  <c r="N368" i="62"/>
  <c r="M369" i="62"/>
  <c r="K286" i="48"/>
  <c r="J287" i="48"/>
  <c r="I367" i="47"/>
  <c r="H368" i="47"/>
  <c r="I286" i="47"/>
  <c r="H287" i="47"/>
  <c r="J121" i="48"/>
  <c r="I122" i="48"/>
  <c r="I79" i="57"/>
  <c r="H80" i="57"/>
  <c r="N122" i="7"/>
  <c r="M123" i="7"/>
  <c r="M390" i="8"/>
  <c r="L391" i="8"/>
  <c r="L224" i="32"/>
  <c r="K225" i="32"/>
  <c r="L225" i="32" s="1"/>
  <c r="O278" i="44"/>
  <c r="N279" i="44"/>
  <c r="O196" i="5"/>
  <c r="N197" i="5"/>
  <c r="J157" i="5"/>
  <c r="I158" i="5"/>
  <c r="L235" i="43"/>
  <c r="K236" i="43"/>
  <c r="F248" i="44"/>
  <c r="G248" i="44" s="1"/>
  <c r="H248" i="44" s="1"/>
  <c r="I248" i="44" s="1"/>
  <c r="J248" i="44" s="1"/>
  <c r="I71" i="5"/>
  <c r="J70" i="5"/>
  <c r="H108" i="57"/>
  <c r="H109" i="57" s="1"/>
  <c r="H110" i="57"/>
  <c r="H95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O133" i="11" l="1"/>
  <c r="N134" i="11"/>
  <c r="I141" i="59"/>
  <c r="H142" i="59"/>
  <c r="J181" i="57"/>
  <c r="I182" i="57"/>
  <c r="J159" i="44"/>
  <c r="I160" i="44"/>
  <c r="N369" i="62"/>
  <c r="M370" i="62"/>
  <c r="I368" i="47"/>
  <c r="H369" i="47"/>
  <c r="J219" i="10"/>
  <c r="I220" i="10"/>
  <c r="I80" i="57"/>
  <c r="H81" i="57"/>
  <c r="J122" i="48"/>
  <c r="I123" i="48"/>
  <c r="K287" i="48"/>
  <c r="J288" i="48"/>
  <c r="I287" i="47"/>
  <c r="H288" i="47"/>
  <c r="M391" i="8"/>
  <c r="L392" i="8"/>
  <c r="N123" i="7"/>
  <c r="M124" i="7"/>
  <c r="O279" i="44"/>
  <c r="N280" i="44"/>
  <c r="O197" i="5"/>
  <c r="N198" i="5"/>
  <c r="J158" i="5"/>
  <c r="I159" i="5"/>
  <c r="L236" i="43"/>
  <c r="L240" i="43"/>
  <c r="I72" i="5"/>
  <c r="J71" i="5"/>
  <c r="H111" i="57"/>
  <c r="H112" i="57"/>
  <c r="H96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J160" i="44" l="1"/>
  <c r="I161" i="44"/>
  <c r="J161" i="44" s="1"/>
  <c r="N370" i="62"/>
  <c r="M371" i="62"/>
  <c r="N371" i="62" s="1"/>
  <c r="I369" i="47"/>
  <c r="H370" i="47"/>
  <c r="I370" i="47" s="1"/>
  <c r="O134" i="11"/>
  <c r="N135" i="11"/>
  <c r="I142" i="59"/>
  <c r="H143" i="59"/>
  <c r="J182" i="57"/>
  <c r="I183" i="57"/>
  <c r="J123" i="48"/>
  <c r="I124" i="48"/>
  <c r="K288" i="48"/>
  <c r="J289" i="48"/>
  <c r="I288" i="47"/>
  <c r="H289" i="47"/>
  <c r="J220" i="10"/>
  <c r="H226" i="10"/>
  <c r="I81" i="57"/>
  <c r="H82" i="57"/>
  <c r="M392" i="8"/>
  <c r="L393" i="8"/>
  <c r="N124" i="7"/>
  <c r="M125" i="7"/>
  <c r="N125" i="7" s="1"/>
  <c r="O280" i="44"/>
  <c r="N281" i="44"/>
  <c r="O198" i="5"/>
  <c r="N199" i="5"/>
  <c r="J159" i="5"/>
  <c r="I160" i="5"/>
  <c r="M240" i="43"/>
  <c r="L241" i="43"/>
  <c r="I185" i="61"/>
  <c r="J184" i="61"/>
  <c r="I73" i="5"/>
  <c r="J72" i="5"/>
  <c r="H97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49" i="57"/>
  <c r="F149" i="57" s="1"/>
  <c r="E48" i="57"/>
  <c r="E47" i="57"/>
  <c r="G192" i="32"/>
  <c r="H192" i="32" s="1"/>
  <c r="E86" i="32"/>
  <c r="F86" i="32" s="1"/>
  <c r="E85" i="32"/>
  <c r="F85" i="32" s="1"/>
  <c r="E238" i="44"/>
  <c r="F238" i="44" s="1"/>
  <c r="G238" i="44" s="1"/>
  <c r="H238" i="44" s="1"/>
  <c r="I238" i="44" s="1"/>
  <c r="J238" i="44" s="1"/>
  <c r="K238" i="44" s="1"/>
  <c r="L238" i="44" s="1"/>
  <c r="I237" i="44"/>
  <c r="J237" i="44" s="1"/>
  <c r="K237" i="44" s="1"/>
  <c r="L237" i="44" s="1"/>
  <c r="E236" i="44"/>
  <c r="F236" i="44" s="1"/>
  <c r="G236" i="44" s="1"/>
  <c r="H236" i="44" s="1"/>
  <c r="I236" i="44" s="1"/>
  <c r="J236" i="44" s="1"/>
  <c r="K236" i="44" s="1"/>
  <c r="L236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55" i="48"/>
  <c r="F255" i="48" s="1"/>
  <c r="G255" i="48" s="1"/>
  <c r="E254" i="48"/>
  <c r="F254" i="48" s="1"/>
  <c r="G254" i="48" s="1"/>
  <c r="F90" i="48"/>
  <c r="E90" i="48"/>
  <c r="E88" i="48"/>
  <c r="E335" i="47"/>
  <c r="E334" i="47"/>
  <c r="E333" i="47"/>
  <c r="E332" i="47"/>
  <c r="E330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J183" i="57" l="1"/>
  <c r="I184" i="57"/>
  <c r="J184" i="57" s="1"/>
  <c r="J124" i="48"/>
  <c r="I125" i="48"/>
  <c r="J125" i="48" s="1"/>
  <c r="K289" i="48"/>
  <c r="J290" i="48"/>
  <c r="K290" i="48" s="1"/>
  <c r="I289" i="47"/>
  <c r="H290" i="47"/>
  <c r="I290" i="47" s="1"/>
  <c r="O135" i="11"/>
  <c r="O136" i="11"/>
  <c r="I226" i="10"/>
  <c r="H227" i="10"/>
  <c r="I227" i="10" s="1"/>
  <c r="I143" i="59"/>
  <c r="H144" i="59"/>
  <c r="I82" i="57"/>
  <c r="H83" i="57"/>
  <c r="M393" i="8"/>
  <c r="L394" i="8"/>
  <c r="O199" i="5"/>
  <c r="N200" i="5"/>
  <c r="O281" i="44"/>
  <c r="N282" i="44"/>
  <c r="J160" i="5"/>
  <c r="I161" i="5"/>
  <c r="M241" i="43"/>
  <c r="L242" i="43"/>
  <c r="I186" i="61"/>
  <c r="J185" i="61"/>
  <c r="I74" i="5"/>
  <c r="J73" i="5"/>
  <c r="H98" i="57"/>
  <c r="E109" i="61"/>
  <c r="F109" i="61" s="1"/>
  <c r="D110" i="61"/>
  <c r="E187" i="10"/>
  <c r="F187" i="10" s="1"/>
  <c r="E108" i="59"/>
  <c r="E107" i="59"/>
  <c r="E106" i="59"/>
  <c r="E228" i="44"/>
  <c r="F228" i="44" s="1"/>
  <c r="G228" i="44" s="1"/>
  <c r="H228" i="44" s="1"/>
  <c r="I228" i="44" s="1"/>
  <c r="J228" i="44" s="1"/>
  <c r="K228" i="44" s="1"/>
  <c r="L228" i="44" s="1"/>
  <c r="I83" i="57" l="1"/>
  <c r="H84" i="57"/>
  <c r="I84" i="57" s="1"/>
  <c r="M394" i="8"/>
  <c r="L395" i="8"/>
  <c r="M395" i="8" s="1"/>
  <c r="I144" i="59"/>
  <c r="H145" i="59"/>
  <c r="I145" i="59" s="1"/>
  <c r="O282" i="44"/>
  <c r="N283" i="44"/>
  <c r="O200" i="5"/>
  <c r="N201" i="5"/>
  <c r="J161" i="5"/>
  <c r="I162" i="5"/>
  <c r="M242" i="43"/>
  <c r="L243" i="43"/>
  <c r="I187" i="61"/>
  <c r="J186" i="61"/>
  <c r="I75" i="5"/>
  <c r="J74" i="5"/>
  <c r="H99" i="57"/>
  <c r="E110" i="61"/>
  <c r="F110" i="61" s="1"/>
  <c r="D111" i="61"/>
  <c r="O283" i="44" l="1"/>
  <c r="N284" i="44"/>
  <c r="J162" i="5"/>
  <c r="I163" i="5"/>
  <c r="O201" i="5"/>
  <c r="N202" i="5"/>
  <c r="M243" i="43"/>
  <c r="L244" i="43"/>
  <c r="I188" i="61"/>
  <c r="J188" i="61" s="1"/>
  <c r="J187" i="61"/>
  <c r="I76" i="5"/>
  <c r="J75" i="5"/>
  <c r="H100" i="57"/>
  <c r="D112" i="61"/>
  <c r="E111" i="61"/>
  <c r="F111" i="61" s="1"/>
  <c r="G226" i="44"/>
  <c r="H226" i="44" s="1"/>
  <c r="I226" i="44" s="1"/>
  <c r="J226" i="44" s="1"/>
  <c r="K226" i="44" s="1"/>
  <c r="L226" i="44" s="1"/>
  <c r="O284" i="44" l="1"/>
  <c r="N285" i="44"/>
  <c r="J163" i="5"/>
  <c r="I164" i="5"/>
  <c r="O202" i="5"/>
  <c r="N203" i="5"/>
  <c r="M244" i="43"/>
  <c r="L245" i="43"/>
  <c r="I77" i="5"/>
  <c r="J76" i="5"/>
  <c r="H101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O285" i="44" l="1"/>
  <c r="N286" i="44"/>
  <c r="O286" i="44" s="1"/>
  <c r="O203" i="5"/>
  <c r="N204" i="5"/>
  <c r="J164" i="5"/>
  <c r="I165" i="5"/>
  <c r="M245" i="43"/>
  <c r="L246" i="43"/>
  <c r="I78" i="5"/>
  <c r="J77" i="5"/>
  <c r="H102" i="57"/>
  <c r="D114" i="61"/>
  <c r="E113" i="61"/>
  <c r="F113" i="61" s="1"/>
  <c r="F125" i="5"/>
  <c r="E125" i="5"/>
  <c r="F124" i="5"/>
  <c r="E124" i="5"/>
  <c r="F123" i="5"/>
  <c r="E123" i="5"/>
  <c r="F122" i="5"/>
  <c r="E122" i="5"/>
  <c r="E235" i="44"/>
  <c r="F235" i="44" s="1"/>
  <c r="G235" i="44" s="1"/>
  <c r="H235" i="44" s="1"/>
  <c r="I235" i="44" s="1"/>
  <c r="J235" i="44" s="1"/>
  <c r="K235" i="44" s="1"/>
  <c r="L235" i="44" s="1"/>
  <c r="E234" i="44"/>
  <c r="F234" i="44" s="1"/>
  <c r="G234" i="44" s="1"/>
  <c r="H234" i="44" s="1"/>
  <c r="I234" i="44" s="1"/>
  <c r="J234" i="44" s="1"/>
  <c r="K234" i="44" s="1"/>
  <c r="L234" i="44" s="1"/>
  <c r="H233" i="44"/>
  <c r="I233" i="44" s="1"/>
  <c r="J233" i="44" s="1"/>
  <c r="K233" i="44" s="1"/>
  <c r="L233" i="44" s="1"/>
  <c r="I232" i="44"/>
  <c r="J232" i="44" s="1"/>
  <c r="K232" i="44" s="1"/>
  <c r="L232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51" i="48"/>
  <c r="F251" i="48" s="1"/>
  <c r="G251" i="48" s="1"/>
  <c r="E250" i="48"/>
  <c r="F250" i="48" s="1"/>
  <c r="G250" i="48" s="1"/>
  <c r="E249" i="48"/>
  <c r="F249" i="48" s="1"/>
  <c r="G249" i="48" s="1"/>
  <c r="E248" i="48"/>
  <c r="F248" i="48" s="1"/>
  <c r="G248" i="48" s="1"/>
  <c r="E247" i="48"/>
  <c r="F247" i="48" s="1"/>
  <c r="G247" i="48" s="1"/>
  <c r="F86" i="48"/>
  <c r="E86" i="48"/>
  <c r="F85" i="48"/>
  <c r="E85" i="48"/>
  <c r="F84" i="48"/>
  <c r="E84" i="48"/>
  <c r="F83" i="48"/>
  <c r="E83" i="48"/>
  <c r="E105" i="59"/>
  <c r="E104" i="59"/>
  <c r="E103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31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O204" i="5" l="1"/>
  <c r="N205" i="5"/>
  <c r="J165" i="5"/>
  <c r="I166" i="5"/>
  <c r="M246" i="43"/>
  <c r="L247" i="43"/>
  <c r="I79" i="5"/>
  <c r="J78" i="5"/>
  <c r="H103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O205" i="5" l="1"/>
  <c r="N206" i="5"/>
  <c r="O206" i="5" s="1"/>
  <c r="J166" i="5"/>
  <c r="I167" i="5"/>
  <c r="J167" i="5" s="1"/>
  <c r="M247" i="43"/>
  <c r="L248" i="43"/>
  <c r="I80" i="5"/>
  <c r="J79" i="5"/>
  <c r="H104" i="57"/>
  <c r="D116" i="61"/>
  <c r="E115" i="61"/>
  <c r="F115" i="61" s="1"/>
  <c r="E342" i="8"/>
  <c r="F342" i="8" s="1"/>
  <c r="G342" i="8" s="1"/>
  <c r="H342" i="8" s="1"/>
  <c r="F74" i="48"/>
  <c r="E74" i="48"/>
  <c r="M248" i="43" l="1"/>
  <c r="L249" i="43"/>
  <c r="I81" i="5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105" i="57"/>
  <c r="D117" i="61"/>
  <c r="E116" i="61"/>
  <c r="F116" i="61" s="1"/>
  <c r="E135" i="57"/>
  <c r="F135" i="57" s="1"/>
  <c r="I88" i="45"/>
  <c r="I85" i="45"/>
  <c r="I84" i="45"/>
  <c r="I83" i="45"/>
  <c r="M249" i="43" l="1"/>
  <c r="L250" i="43"/>
  <c r="D118" i="61"/>
  <c r="E117" i="61"/>
  <c r="F117" i="61" s="1"/>
  <c r="E177" i="10"/>
  <c r="F177" i="10" s="1"/>
  <c r="E90" i="45"/>
  <c r="E89" i="45"/>
  <c r="E88" i="45"/>
  <c r="E102" i="59"/>
  <c r="E101" i="59"/>
  <c r="E100" i="59"/>
  <c r="E99" i="59"/>
  <c r="E229" i="44"/>
  <c r="F229" i="44" s="1"/>
  <c r="G229" i="44" s="1"/>
  <c r="H229" i="44" s="1"/>
  <c r="I229" i="44" s="1"/>
  <c r="J229" i="44" s="1"/>
  <c r="K229" i="44" s="1"/>
  <c r="L229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6" i="48"/>
  <c r="F246" i="48" s="1"/>
  <c r="G246" i="48" s="1"/>
  <c r="E245" i="48"/>
  <c r="E244" i="48"/>
  <c r="F244" i="48" s="1"/>
  <c r="G244" i="48" s="1"/>
  <c r="E243" i="48"/>
  <c r="F243" i="48" s="1"/>
  <c r="G243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37" i="57"/>
  <c r="F137" i="57" s="1"/>
  <c r="E41" i="57"/>
  <c r="E40" i="57"/>
  <c r="E38" i="57"/>
  <c r="M250" i="43" l="1"/>
  <c r="L251" i="43"/>
  <c r="M251" i="43" s="1"/>
  <c r="E118" i="6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E119" i="61" l="1"/>
  <c r="F119" i="61" s="1"/>
  <c r="D120" i="61"/>
  <c r="E120" i="61" s="1"/>
  <c r="F120" i="61" s="1"/>
  <c r="G183" i="32"/>
  <c r="H183" i="32" s="1"/>
  <c r="E130" i="57"/>
  <c r="F130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33" i="48" l="1"/>
  <c r="F233" i="48" s="1"/>
  <c r="G233" i="48" s="1"/>
  <c r="E97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G226" i="10" s="1"/>
  <c r="G227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E89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96" i="59"/>
  <c r="E95" i="59"/>
  <c r="E94" i="59"/>
  <c r="E93" i="59"/>
  <c r="E132" i="57"/>
  <c r="F132" i="57" s="1"/>
  <c r="E131" i="57"/>
  <c r="F131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24" i="44"/>
  <c r="F224" i="44" s="1"/>
  <c r="G224" i="44" s="1"/>
  <c r="H224" i="44" s="1"/>
  <c r="I224" i="44" s="1"/>
  <c r="J224" i="44" s="1"/>
  <c r="K224" i="44" s="1"/>
  <c r="L224" i="44" s="1"/>
  <c r="E223" i="44"/>
  <c r="F223" i="44" s="1"/>
  <c r="G223" i="44" s="1"/>
  <c r="H223" i="44" s="1"/>
  <c r="I223" i="44" s="1"/>
  <c r="J223" i="44" s="1"/>
  <c r="K223" i="44" s="1"/>
  <c r="L223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42" i="48"/>
  <c r="F242" i="48" s="1"/>
  <c r="G242" i="48" s="1"/>
  <c r="E241" i="48"/>
  <c r="F241" i="48" s="1"/>
  <c r="G241" i="48" s="1"/>
  <c r="E240" i="48"/>
  <c r="F240" i="48" s="1"/>
  <c r="G240" i="48" s="1"/>
  <c r="E239" i="48"/>
  <c r="F239" i="48" s="1"/>
  <c r="G239" i="48" s="1"/>
  <c r="F77" i="48"/>
  <c r="E77" i="48"/>
  <c r="F76" i="48"/>
  <c r="E76" i="48"/>
  <c r="F75" i="48"/>
  <c r="E75" i="48"/>
  <c r="E320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12" i="47"/>
  <c r="E313" i="47"/>
  <c r="E314" i="47"/>
  <c r="E315" i="47"/>
  <c r="E316" i="47"/>
  <c r="E317" i="47"/>
  <c r="E318" i="47"/>
  <c r="E311" i="47"/>
  <c r="G312" i="47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8" i="47" s="1"/>
  <c r="G339" i="47" s="1"/>
  <c r="G340" i="47" s="1"/>
  <c r="G341" i="47" s="1"/>
  <c r="G342" i="47" s="1"/>
  <c r="G343" i="47" s="1"/>
  <c r="G344" i="47" s="1"/>
  <c r="G345" i="47" s="1"/>
  <c r="G346" i="47" s="1"/>
  <c r="G347" i="47" s="1"/>
  <c r="G348" i="47" s="1"/>
  <c r="G349" i="47" s="1"/>
  <c r="G351" i="47" s="1"/>
  <c r="G352" i="47" s="1"/>
  <c r="E310" i="47"/>
  <c r="E309" i="47"/>
  <c r="E308" i="47"/>
  <c r="E306" i="47"/>
  <c r="E305" i="47"/>
  <c r="E303" i="47"/>
  <c r="E302" i="47"/>
  <c r="E301" i="47"/>
  <c r="E300" i="47"/>
  <c r="E299" i="47"/>
  <c r="G299" i="47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310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85" i="47" s="1"/>
  <c r="G286" i="47" s="1"/>
  <c r="G287" i="47" s="1"/>
  <c r="G288" i="47" s="1"/>
  <c r="G289" i="47" s="1"/>
  <c r="G290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22" i="57"/>
  <c r="E24" i="57"/>
  <c r="E33" i="57"/>
  <c r="E104" i="5"/>
  <c r="F104" i="5"/>
  <c r="E105" i="5"/>
  <c r="F105" i="5"/>
  <c r="G353" i="47" l="1"/>
  <c r="G354" i="47" s="1"/>
  <c r="G355" i="47" s="1"/>
  <c r="G356" i="47" s="1"/>
  <c r="G357" i="47" s="1"/>
  <c r="G358" i="47" s="1"/>
  <c r="G359" i="47" s="1"/>
  <c r="G360" i="47" s="1"/>
  <c r="G361" i="47" s="1"/>
  <c r="G362" i="47" s="1"/>
  <c r="G363" i="47" s="1"/>
  <c r="G364" i="47" s="1"/>
  <c r="G365" i="47" s="1"/>
  <c r="G366" i="47" s="1"/>
  <c r="G367" i="47" s="1"/>
  <c r="G368" i="47" s="1"/>
  <c r="G369" i="47" s="1"/>
  <c r="G370" i="47" s="1"/>
  <c r="E32" i="57"/>
  <c r="E73" i="7"/>
  <c r="F73" i="7" s="1"/>
  <c r="G73" i="7" s="1"/>
  <c r="H73" i="7" s="1"/>
  <c r="I73" i="7" s="1"/>
  <c r="J73" i="7" s="1"/>
  <c r="E95" i="61"/>
  <c r="E85" i="59"/>
  <c r="F112" i="5"/>
  <c r="E112" i="5"/>
  <c r="E212" i="44"/>
  <c r="E92" i="59" l="1"/>
  <c r="E94" i="61"/>
  <c r="F73" i="48"/>
  <c r="E73" i="48"/>
  <c r="F86" i="10" l="1"/>
  <c r="E86" i="10"/>
  <c r="E91" i="59"/>
  <c r="E90" i="59"/>
  <c r="E67" i="32"/>
  <c r="E71" i="32"/>
  <c r="F71" i="32" s="1"/>
  <c r="E70" i="32"/>
  <c r="F70" i="32" s="1"/>
  <c r="E68" i="32"/>
  <c r="F68" i="32" s="1"/>
  <c r="E129" i="57" l="1"/>
  <c r="F129" i="57" s="1"/>
  <c r="E29" i="57"/>
  <c r="E31" i="57"/>
  <c r="E30" i="57"/>
  <c r="E68" i="8"/>
  <c r="E69" i="8"/>
  <c r="E70" i="8"/>
  <c r="E67" i="8"/>
  <c r="E222" i="44"/>
  <c r="F222" i="44" s="1"/>
  <c r="G222" i="44" s="1"/>
  <c r="H222" i="44" s="1"/>
  <c r="I222" i="44" s="1"/>
  <c r="J222" i="44" s="1"/>
  <c r="K222" i="44" s="1"/>
  <c r="L222" i="44" s="1"/>
  <c r="E221" i="44"/>
  <c r="F221" i="44" s="1"/>
  <c r="G221" i="44" s="1"/>
  <c r="H221" i="44" s="1"/>
  <c r="I221" i="44" s="1"/>
  <c r="J221" i="44" s="1"/>
  <c r="K221" i="44" s="1"/>
  <c r="L221" i="44" s="1"/>
  <c r="E220" i="44"/>
  <c r="F220" i="44" s="1"/>
  <c r="G220" i="44" s="1"/>
  <c r="H220" i="44" s="1"/>
  <c r="I220" i="44" s="1"/>
  <c r="J220" i="44" s="1"/>
  <c r="K220" i="44" s="1"/>
  <c r="L220" i="44" s="1"/>
  <c r="I219" i="44"/>
  <c r="J219" i="44" s="1"/>
  <c r="K219" i="44" s="1"/>
  <c r="L219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38" i="48"/>
  <c r="F238" i="48" s="1"/>
  <c r="G238" i="48" s="1"/>
  <c r="E237" i="48"/>
  <c r="F237" i="48" s="1"/>
  <c r="G237" i="48" s="1"/>
  <c r="E236" i="48"/>
  <c r="F236" i="48" s="1"/>
  <c r="G236" i="48" s="1"/>
  <c r="E235" i="48"/>
  <c r="F235" i="48" s="1"/>
  <c r="G235" i="48" s="1"/>
  <c r="E234" i="48"/>
  <c r="F234" i="48" s="1"/>
  <c r="G234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87" i="59"/>
  <c r="E88" i="59"/>
  <c r="E108" i="5"/>
  <c r="F108" i="5"/>
  <c r="E91" i="61"/>
  <c r="E125" i="57"/>
  <c r="F125" i="57" s="1"/>
  <c r="E124" i="57"/>
  <c r="F124" i="57" s="1"/>
  <c r="E113" i="57"/>
  <c r="F113" i="57" s="1"/>
  <c r="E114" i="57"/>
  <c r="F114" i="57" s="1"/>
  <c r="E116" i="57"/>
  <c r="F116" i="57" s="1"/>
  <c r="E120" i="57"/>
  <c r="F120" i="57" s="1"/>
  <c r="H122" i="57"/>
  <c r="E211" i="44"/>
  <c r="F211" i="44" s="1"/>
  <c r="G211" i="44" s="1"/>
  <c r="H211" i="44" s="1"/>
  <c r="H56" i="7"/>
  <c r="H124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03" i="44"/>
  <c r="H125" i="57" l="1"/>
  <c r="H126" i="57" s="1"/>
  <c r="H127" i="57" s="1"/>
  <c r="H128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30" i="57" l="1"/>
  <c r="L160" i="43"/>
  <c r="J161" i="43"/>
  <c r="D19" i="61"/>
  <c r="E18" i="61"/>
  <c r="H131" i="57" l="1"/>
  <c r="L161" i="43"/>
  <c r="J162" i="43"/>
  <c r="E19" i="61"/>
  <c r="D20" i="61"/>
  <c r="H132" i="57" l="1"/>
  <c r="H113" i="57"/>
  <c r="L162" i="43"/>
  <c r="J163" i="43"/>
  <c r="E20" i="61"/>
  <c r="D21" i="61"/>
  <c r="H133" i="57" l="1"/>
  <c r="H114" i="57"/>
  <c r="L163" i="43"/>
  <c r="J164" i="43"/>
  <c r="D22" i="61"/>
  <c r="E21" i="61"/>
  <c r="H134" i="57" l="1"/>
  <c r="H115" i="57"/>
  <c r="J165" i="43"/>
  <c r="L164" i="43"/>
  <c r="D23" i="61"/>
  <c r="E22" i="61"/>
  <c r="H135" i="57" l="1"/>
  <c r="H116" i="57"/>
  <c r="J166" i="43"/>
  <c r="L165" i="43"/>
  <c r="E23" i="61"/>
  <c r="D24" i="61"/>
  <c r="H136" i="57" l="1"/>
  <c r="H117" i="57"/>
  <c r="L166" i="43"/>
  <c r="J167" i="43"/>
  <c r="D25" i="61"/>
  <c r="E24" i="61"/>
  <c r="H137" i="57" l="1"/>
  <c r="H118" i="57"/>
  <c r="L167" i="43"/>
  <c r="J168" i="43"/>
  <c r="D26" i="61"/>
  <c r="E25" i="61"/>
  <c r="H138" i="57" l="1"/>
  <c r="H119" i="57"/>
  <c r="L168" i="43"/>
  <c r="J169" i="43"/>
  <c r="D27" i="61"/>
  <c r="E26" i="61"/>
  <c r="H139" i="57" l="1"/>
  <c r="H120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12" i="44"/>
  <c r="E218" i="44"/>
  <c r="F218" i="44" s="1"/>
  <c r="G218" i="44" s="1"/>
  <c r="H218" i="44" s="1"/>
  <c r="I218" i="44" s="1"/>
  <c r="J218" i="44" s="1"/>
  <c r="K218" i="44" s="1"/>
  <c r="L218" i="44" s="1"/>
  <c r="E217" i="44"/>
  <c r="F217" i="44" s="1"/>
  <c r="G217" i="44" s="1"/>
  <c r="H217" i="44" s="1"/>
  <c r="I217" i="44" s="1"/>
  <c r="J217" i="44" s="1"/>
  <c r="K217" i="44" s="1"/>
  <c r="L217" i="44" s="1"/>
  <c r="E216" i="44"/>
  <c r="F216" i="44" s="1"/>
  <c r="G216" i="44" s="1"/>
  <c r="H216" i="44" s="1"/>
  <c r="I216" i="44" s="1"/>
  <c r="J216" i="44" s="1"/>
  <c r="K216" i="44" s="1"/>
  <c r="L216" i="44" s="1"/>
  <c r="G215" i="44"/>
  <c r="H215" i="44" s="1"/>
  <c r="I215" i="44" s="1"/>
  <c r="J215" i="44" s="1"/>
  <c r="K215" i="44" s="1"/>
  <c r="L215" i="44" s="1"/>
  <c r="E213" i="44"/>
  <c r="F213" i="44" s="1"/>
  <c r="G213" i="44" s="1"/>
  <c r="E214" i="44"/>
  <c r="F214" i="44" s="1"/>
  <c r="G214" i="44" s="1"/>
  <c r="H214" i="44" s="1"/>
  <c r="I214" i="44" s="1"/>
  <c r="J214" i="44" s="1"/>
  <c r="K214" i="44" s="1"/>
  <c r="L214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28" i="48"/>
  <c r="F228" i="48"/>
  <c r="G228" i="48"/>
  <c r="G232" i="48"/>
  <c r="F232" i="48"/>
  <c r="E232" i="48"/>
  <c r="G231" i="48"/>
  <c r="F231" i="48"/>
  <c r="E231" i="48"/>
  <c r="G230" i="48"/>
  <c r="F230" i="48"/>
  <c r="E230" i="48"/>
  <c r="G229" i="48"/>
  <c r="F229" i="48"/>
  <c r="E229" i="48"/>
  <c r="G227" i="48"/>
  <c r="F227" i="48"/>
  <c r="E227" i="48"/>
  <c r="G225" i="48"/>
  <c r="F225" i="48"/>
  <c r="E225" i="48"/>
  <c r="G224" i="48"/>
  <c r="F224" i="48"/>
  <c r="E224" i="48"/>
  <c r="G222" i="48"/>
  <c r="F222" i="48"/>
  <c r="E222" i="48"/>
  <c r="G221" i="48"/>
  <c r="F221" i="48"/>
  <c r="E221" i="48"/>
  <c r="G220" i="48"/>
  <c r="F220" i="48"/>
  <c r="E220" i="48"/>
  <c r="G219" i="48"/>
  <c r="F219" i="48"/>
  <c r="E219" i="48"/>
  <c r="G218" i="48"/>
  <c r="F218" i="48"/>
  <c r="E218" i="48"/>
  <c r="G217" i="48"/>
  <c r="F217" i="48"/>
  <c r="E217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09" i="48"/>
  <c r="F209" i="48"/>
  <c r="E209" i="48"/>
  <c r="G207" i="48"/>
  <c r="F207" i="48"/>
  <c r="E207" i="48"/>
  <c r="G206" i="48"/>
  <c r="E206" i="48"/>
  <c r="G205" i="48"/>
  <c r="F205" i="48"/>
  <c r="E205" i="48"/>
  <c r="G204" i="48"/>
  <c r="F204" i="48"/>
  <c r="E204" i="48"/>
  <c r="G203" i="48"/>
  <c r="F203" i="48"/>
  <c r="E203" i="48"/>
  <c r="G202" i="48"/>
  <c r="F202" i="48"/>
  <c r="E202" i="48"/>
  <c r="F201" i="48"/>
  <c r="E201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F190" i="48"/>
  <c r="E190" i="48"/>
  <c r="G189" i="48"/>
  <c r="F189" i="48"/>
  <c r="E189" i="48"/>
  <c r="D188" i="48"/>
  <c r="F188" i="48" s="1"/>
  <c r="G187" i="48"/>
  <c r="F187" i="48"/>
  <c r="E187" i="48"/>
  <c r="G186" i="48"/>
  <c r="F186" i="48"/>
  <c r="E186" i="48"/>
  <c r="I185" i="48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8" i="48" s="1"/>
  <c r="I259" i="48" s="1"/>
  <c r="I260" i="48" s="1"/>
  <c r="I261" i="48" s="1"/>
  <c r="I262" i="48" s="1"/>
  <c r="I263" i="48" s="1"/>
  <c r="I264" i="48" s="1"/>
  <c r="I265" i="48" s="1"/>
  <c r="I266" i="48" s="1"/>
  <c r="I267" i="48" s="1"/>
  <c r="I268" i="48" s="1"/>
  <c r="I270" i="48" s="1"/>
  <c r="I271" i="48" s="1"/>
  <c r="I272" i="48" s="1"/>
  <c r="I273" i="48" s="1"/>
  <c r="I274" i="48" s="1"/>
  <c r="I275" i="48" s="1"/>
  <c r="I276" i="48" s="1"/>
  <c r="I277" i="48" s="1"/>
  <c r="I278" i="48" s="1"/>
  <c r="I279" i="48" s="1"/>
  <c r="I280" i="48" s="1"/>
  <c r="I281" i="48" s="1"/>
  <c r="I282" i="48" s="1"/>
  <c r="I283" i="48" s="1"/>
  <c r="I284" i="48" s="1"/>
  <c r="I285" i="48" s="1"/>
  <c r="I286" i="48" s="1"/>
  <c r="I287" i="48" s="1"/>
  <c r="I288" i="48" s="1"/>
  <c r="I289" i="48" s="1"/>
  <c r="I290" i="48" s="1"/>
  <c r="G185" i="48"/>
  <c r="F185" i="48"/>
  <c r="E185" i="48"/>
  <c r="G184" i="48"/>
  <c r="F184" i="48"/>
  <c r="E184" i="48"/>
  <c r="I183" i="48"/>
  <c r="G183" i="48"/>
  <c r="F183" i="48"/>
  <c r="E183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40" i="57"/>
  <c r="N213" i="44"/>
  <c r="K73" i="45"/>
  <c r="J171" i="43"/>
  <c r="L170" i="43"/>
  <c r="D29" i="61"/>
  <c r="E28" i="61"/>
  <c r="I211" i="44"/>
  <c r="J211" i="44" s="1"/>
  <c r="K211" i="44" s="1"/>
  <c r="L211" i="44" s="1"/>
  <c r="K333" i="8"/>
  <c r="Q121" i="60"/>
  <c r="P122" i="60"/>
  <c r="N152" i="60"/>
  <c r="O151" i="60"/>
  <c r="O150" i="60"/>
  <c r="G188" i="48"/>
  <c r="E188" i="48"/>
  <c r="H130" i="44" l="1"/>
  <c r="H141" i="57"/>
  <c r="N214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202" i="44"/>
  <c r="F202" i="44" s="1"/>
  <c r="F203" i="44"/>
  <c r="G203" i="44" s="1"/>
  <c r="H203" i="44" s="1"/>
  <c r="I203" i="44" s="1"/>
  <c r="J203" i="44" s="1"/>
  <c r="E204" i="44"/>
  <c r="F204" i="44" s="1"/>
  <c r="H131" i="44" l="1"/>
  <c r="H142" i="57"/>
  <c r="K75" i="45"/>
  <c r="L172" i="43"/>
  <c r="J173" i="43"/>
  <c r="D31" i="61"/>
  <c r="E31" i="61" s="1"/>
  <c r="E30" i="61"/>
  <c r="K335" i="8"/>
  <c r="Q123" i="60"/>
  <c r="P124" i="60"/>
  <c r="H132" i="44" l="1"/>
  <c r="H143" i="57"/>
  <c r="N216" i="44"/>
  <c r="K76" i="45"/>
  <c r="J174" i="43"/>
  <c r="L173" i="43"/>
  <c r="K336" i="8"/>
  <c r="P125" i="60"/>
  <c r="Q124" i="60"/>
  <c r="O153" i="60"/>
  <c r="N154" i="60"/>
  <c r="N155" i="60" s="1"/>
  <c r="H133" i="44" l="1"/>
  <c r="H144" i="57"/>
  <c r="N217" i="44"/>
  <c r="K77" i="45"/>
  <c r="K337" i="8"/>
  <c r="K338" i="8" s="1"/>
  <c r="L174" i="43"/>
  <c r="J175" i="43"/>
  <c r="O154" i="60"/>
  <c r="P126" i="60"/>
  <c r="Q125" i="60"/>
  <c r="I74" i="45"/>
  <c r="E83" i="59"/>
  <c r="H145" i="57" l="1"/>
  <c r="K339" i="8"/>
  <c r="N218" i="44"/>
  <c r="K78" i="45"/>
  <c r="L175" i="43"/>
  <c r="J176" i="43"/>
  <c r="O155" i="60"/>
  <c r="P127" i="60"/>
  <c r="Q126" i="60"/>
  <c r="I68" i="45"/>
  <c r="I67" i="45"/>
  <c r="I73" i="45"/>
  <c r="I71" i="45"/>
  <c r="H146" i="57" l="1"/>
  <c r="K340" i="8"/>
  <c r="N219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2" i="59"/>
  <c r="E80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47" i="57" l="1"/>
  <c r="K341" i="8"/>
  <c r="N220" i="44"/>
  <c r="K80" i="45"/>
  <c r="J178" i="43"/>
  <c r="L177" i="43"/>
  <c r="O157" i="60"/>
  <c r="N158" i="60"/>
  <c r="P129" i="60"/>
  <c r="Q128" i="60"/>
  <c r="J226" i="8"/>
  <c r="H148" i="57" l="1"/>
  <c r="K342" i="8"/>
  <c r="N221" i="44"/>
  <c r="K81" i="45"/>
  <c r="L178" i="43"/>
  <c r="J179" i="43"/>
  <c r="N159" i="60"/>
  <c r="O158" i="60"/>
  <c r="Q129" i="60"/>
  <c r="P130" i="60"/>
  <c r="H149" i="57" l="1"/>
  <c r="K343" i="8"/>
  <c r="N222" i="44"/>
  <c r="K82" i="45"/>
  <c r="L179" i="43"/>
  <c r="J180" i="43"/>
  <c r="P131" i="60"/>
  <c r="Q130" i="60"/>
  <c r="N160" i="60"/>
  <c r="O159" i="60"/>
  <c r="G178" i="48"/>
  <c r="H178" i="48"/>
  <c r="I178" i="48"/>
  <c r="E62" i="48"/>
  <c r="F62" i="48"/>
  <c r="E63" i="48"/>
  <c r="F63" i="48"/>
  <c r="E64" i="48"/>
  <c r="F81" i="10"/>
  <c r="E81" i="10"/>
  <c r="F79" i="10"/>
  <c r="E79" i="10"/>
  <c r="H150" i="57" l="1"/>
  <c r="K344" i="8"/>
  <c r="K83" i="45"/>
  <c r="N223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24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52" i="57" l="1"/>
  <c r="K346" i="8"/>
  <c r="N225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53" i="57" l="1"/>
  <c r="K347" i="8"/>
  <c r="N226" i="44"/>
  <c r="K86" i="45"/>
  <c r="N165" i="60"/>
  <c r="O164" i="60"/>
  <c r="L183" i="43"/>
  <c r="P135" i="60"/>
  <c r="Q134" i="60"/>
  <c r="G73" i="59"/>
  <c r="G74" i="59" s="1"/>
  <c r="G75" i="59" s="1"/>
  <c r="G76" i="59" s="1"/>
  <c r="G77" i="59" s="1"/>
  <c r="G78" i="59" s="1"/>
  <c r="G79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54" i="57" l="1"/>
  <c r="K87" i="45"/>
  <c r="N227" i="44"/>
  <c r="K348" i="8"/>
  <c r="O165" i="60"/>
  <c r="N166" i="60"/>
  <c r="Q135" i="60"/>
  <c r="P136" i="60"/>
  <c r="G80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74" i="59"/>
  <c r="E75" i="59"/>
  <c r="E76" i="59"/>
  <c r="E77" i="59"/>
  <c r="E72" i="59"/>
  <c r="D171" i="59"/>
  <c r="Q171" i="59" s="1"/>
  <c r="U170" i="59"/>
  <c r="T170" i="59"/>
  <c r="S170" i="59"/>
  <c r="R170" i="59"/>
  <c r="Q170" i="59"/>
  <c r="P170" i="59"/>
  <c r="O170" i="59"/>
  <c r="N170" i="59"/>
  <c r="M170" i="59"/>
  <c r="L170" i="59"/>
  <c r="K170" i="59"/>
  <c r="J170" i="59"/>
  <c r="I170" i="59"/>
  <c r="G170" i="59"/>
  <c r="H170" i="59" s="1"/>
  <c r="F170" i="59"/>
  <c r="E170" i="59"/>
  <c r="E71" i="59"/>
  <c r="E70" i="59"/>
  <c r="E69" i="59"/>
  <c r="E68" i="59"/>
  <c r="E67" i="59"/>
  <c r="E64" i="59"/>
  <c r="E63" i="59"/>
  <c r="E62" i="59"/>
  <c r="E61" i="59"/>
  <c r="E60" i="59"/>
  <c r="E59" i="59"/>
  <c r="G58" i="59"/>
  <c r="G59" i="59" s="1"/>
  <c r="G60" i="59" s="1"/>
  <c r="G61" i="59" s="1"/>
  <c r="G62" i="59" s="1"/>
  <c r="G63" i="59" s="1"/>
  <c r="G64" i="59" s="1"/>
  <c r="G65" i="59" s="1"/>
  <c r="G66" i="59" s="1"/>
  <c r="G67" i="59" s="1"/>
  <c r="G68" i="59" s="1"/>
  <c r="G69" i="59" s="1"/>
  <c r="G70" i="59" s="1"/>
  <c r="G71" i="59" s="1"/>
  <c r="E57" i="59"/>
  <c r="E56" i="59"/>
  <c r="E54" i="59"/>
  <c r="E53" i="59"/>
  <c r="E52" i="59"/>
  <c r="E51" i="59"/>
  <c r="E50" i="59"/>
  <c r="E49" i="59"/>
  <c r="E44" i="59"/>
  <c r="E42" i="59"/>
  <c r="E41" i="59"/>
  <c r="E40" i="59"/>
  <c r="E39" i="59"/>
  <c r="E37" i="59"/>
  <c r="E36" i="59"/>
  <c r="E35" i="59"/>
  <c r="E34" i="59"/>
  <c r="E33" i="59"/>
  <c r="G32" i="59"/>
  <c r="G33" i="59" s="1"/>
  <c r="G34" i="59" s="1"/>
  <c r="G35" i="59" s="1"/>
  <c r="G36" i="59" s="1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G53" i="59" s="1"/>
  <c r="G54" i="59" s="1"/>
  <c r="G55" i="59" s="1"/>
  <c r="G56" i="59" s="1"/>
  <c r="E32" i="59"/>
  <c r="E54" i="7"/>
  <c r="G54" i="7"/>
  <c r="H54" i="7"/>
  <c r="I54" i="7"/>
  <c r="J54" i="7"/>
  <c r="K54" i="7"/>
  <c r="L54" i="7"/>
  <c r="L55" i="7"/>
  <c r="K55" i="7"/>
  <c r="J55" i="7"/>
  <c r="I55" i="7"/>
  <c r="H55" i="7"/>
  <c r="E201" i="44"/>
  <c r="F201" i="44" s="1"/>
  <c r="G201" i="44" s="1"/>
  <c r="H201" i="44" s="1"/>
  <c r="I201" i="44" s="1"/>
  <c r="J201" i="44" s="1"/>
  <c r="J199" i="44"/>
  <c r="I199" i="44"/>
  <c r="H199" i="44"/>
  <c r="G199" i="44"/>
  <c r="F199" i="44"/>
  <c r="E199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55" i="57" l="1"/>
  <c r="N228" i="44"/>
  <c r="K88" i="45"/>
  <c r="K349" i="8"/>
  <c r="O166" i="60"/>
  <c r="N167" i="60"/>
  <c r="P137" i="60"/>
  <c r="Q136" i="60"/>
  <c r="G81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71" i="59"/>
  <c r="J171" i="59"/>
  <c r="R171" i="59"/>
  <c r="K171" i="59"/>
  <c r="S171" i="59"/>
  <c r="L171" i="59"/>
  <c r="T171" i="59"/>
  <c r="E171" i="59"/>
  <c r="M171" i="59"/>
  <c r="U171" i="59"/>
  <c r="F171" i="59"/>
  <c r="D172" i="59"/>
  <c r="G171" i="59"/>
  <c r="H171" i="59" s="1"/>
  <c r="O171" i="59"/>
  <c r="P171" i="59"/>
  <c r="I171" i="59"/>
  <c r="G53" i="8"/>
  <c r="H156" i="57" l="1"/>
  <c r="K350" i="8"/>
  <c r="N229" i="44"/>
  <c r="K89" i="45"/>
  <c r="O167" i="60"/>
  <c r="N168" i="60"/>
  <c r="Q137" i="60"/>
  <c r="P138" i="60"/>
  <c r="G82" i="59"/>
  <c r="G83" i="59" s="1"/>
  <c r="G54" i="8"/>
  <c r="P83" i="60"/>
  <c r="Q82" i="60"/>
  <c r="G53" i="60"/>
  <c r="H52" i="60"/>
  <c r="H35" i="60"/>
  <c r="G36" i="60"/>
  <c r="O172" i="59"/>
  <c r="G172" i="59"/>
  <c r="H172" i="59" s="1"/>
  <c r="D173" i="59"/>
  <c r="N172" i="59"/>
  <c r="F172" i="59"/>
  <c r="U172" i="59"/>
  <c r="M172" i="59"/>
  <c r="E172" i="59"/>
  <c r="T172" i="59"/>
  <c r="S172" i="59"/>
  <c r="K172" i="59"/>
  <c r="R172" i="59"/>
  <c r="J172" i="59"/>
  <c r="Q172" i="59"/>
  <c r="I172" i="59"/>
  <c r="P172" i="59"/>
  <c r="L172" i="59"/>
  <c r="H157" i="57" l="1"/>
  <c r="K351" i="8"/>
  <c r="N230" i="44"/>
  <c r="K90" i="45"/>
  <c r="O168" i="60"/>
  <c r="N169" i="60"/>
  <c r="L184" i="43"/>
  <c r="J185" i="43"/>
  <c r="P139" i="60"/>
  <c r="Q138" i="60"/>
  <c r="G84" i="59"/>
  <c r="G55" i="8"/>
  <c r="G37" i="60"/>
  <c r="H36" i="60"/>
  <c r="G54" i="60"/>
  <c r="H53" i="60"/>
  <c r="Q83" i="60"/>
  <c r="P84" i="60"/>
  <c r="U173" i="59"/>
  <c r="M173" i="59"/>
  <c r="E173" i="59"/>
  <c r="T173" i="59"/>
  <c r="L173" i="59"/>
  <c r="S173" i="59"/>
  <c r="K173" i="59"/>
  <c r="R173" i="59"/>
  <c r="Q173" i="59"/>
  <c r="I173" i="59"/>
  <c r="P173" i="59"/>
  <c r="O173" i="59"/>
  <c r="G173" i="59"/>
  <c r="H173" i="59" s="1"/>
  <c r="D174" i="59"/>
  <c r="N173" i="59"/>
  <c r="F173" i="59"/>
  <c r="J173" i="59"/>
  <c r="I176" i="48"/>
  <c r="H176" i="48"/>
  <c r="G176" i="48"/>
  <c r="I175" i="48"/>
  <c r="H175" i="48"/>
  <c r="G175" i="48"/>
  <c r="I174" i="48"/>
  <c r="H174" i="48"/>
  <c r="G174" i="48"/>
  <c r="E174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58" i="57" l="1"/>
  <c r="H159" i="57" s="1"/>
  <c r="H160" i="57" s="1"/>
  <c r="H161" i="57" s="1"/>
  <c r="H162" i="57" s="1"/>
  <c r="H164" i="57" s="1"/>
  <c r="H165" i="57" s="1"/>
  <c r="H166" i="57" s="1"/>
  <c r="H167" i="57" s="1"/>
  <c r="H168" i="57" s="1"/>
  <c r="H169" i="57" s="1"/>
  <c r="H170" i="57" s="1"/>
  <c r="H171" i="57" s="1"/>
  <c r="H172" i="57" s="1"/>
  <c r="H173" i="57" s="1"/>
  <c r="H174" i="57" s="1"/>
  <c r="H175" i="57" s="1"/>
  <c r="H176" i="57" s="1"/>
  <c r="H177" i="57" s="1"/>
  <c r="H178" i="57" s="1"/>
  <c r="H179" i="57" s="1"/>
  <c r="H180" i="57" s="1"/>
  <c r="H181" i="57" s="1"/>
  <c r="H182" i="57" s="1"/>
  <c r="H183" i="57" s="1"/>
  <c r="H184" i="57" s="1"/>
  <c r="K352" i="8"/>
  <c r="N231" i="44"/>
  <c r="K91" i="45"/>
  <c r="N170" i="60"/>
  <c r="O169" i="60"/>
  <c r="L185" i="43"/>
  <c r="J186" i="43"/>
  <c r="P140" i="60"/>
  <c r="Q139" i="60"/>
  <c r="G85" i="59"/>
  <c r="G56" i="8"/>
  <c r="P85" i="60"/>
  <c r="Q84" i="60"/>
  <c r="H37" i="60"/>
  <c r="G38" i="60"/>
  <c r="G55" i="60"/>
  <c r="H54" i="60"/>
  <c r="S174" i="59"/>
  <c r="K174" i="59"/>
  <c r="R174" i="59"/>
  <c r="J174" i="59"/>
  <c r="Q174" i="59"/>
  <c r="I174" i="59"/>
  <c r="O174" i="59"/>
  <c r="G174" i="59"/>
  <c r="H174" i="59" s="1"/>
  <c r="D175" i="59"/>
  <c r="N174" i="59"/>
  <c r="F174" i="59"/>
  <c r="U174" i="59"/>
  <c r="M174" i="59"/>
  <c r="E174" i="59"/>
  <c r="T174" i="59"/>
  <c r="L174" i="59"/>
  <c r="P174" i="59"/>
  <c r="G197" i="44"/>
  <c r="K92" i="45" l="1"/>
  <c r="N232" i="44"/>
  <c r="K353" i="8"/>
  <c r="O170" i="60"/>
  <c r="N171" i="60"/>
  <c r="G86" i="59"/>
  <c r="L186" i="43"/>
  <c r="J187" i="43"/>
  <c r="Q140" i="60"/>
  <c r="P141" i="60"/>
  <c r="G57" i="8"/>
  <c r="P86" i="60"/>
  <c r="Q85" i="60"/>
  <c r="H55" i="60"/>
  <c r="G56" i="60"/>
  <c r="G39" i="60"/>
  <c r="H38" i="60"/>
  <c r="Q175" i="59"/>
  <c r="I175" i="59"/>
  <c r="P175" i="59"/>
  <c r="D176" i="59"/>
  <c r="O175" i="59"/>
  <c r="G175" i="59"/>
  <c r="H175" i="59" s="1"/>
  <c r="F175" i="59"/>
  <c r="U175" i="59"/>
  <c r="M175" i="59"/>
  <c r="E175" i="59"/>
  <c r="T175" i="59"/>
  <c r="L175" i="59"/>
  <c r="S175" i="59"/>
  <c r="K175" i="59"/>
  <c r="R175" i="59"/>
  <c r="J175" i="59"/>
  <c r="N175" i="59"/>
  <c r="N233" i="44" l="1"/>
  <c r="K93" i="45"/>
  <c r="K354" i="8"/>
  <c r="N172" i="60"/>
  <c r="O171" i="60"/>
  <c r="G87" i="59"/>
  <c r="J188" i="43"/>
  <c r="L187" i="43"/>
  <c r="P142" i="60"/>
  <c r="Q141" i="60"/>
  <c r="G58" i="8"/>
  <c r="P87" i="60"/>
  <c r="Q86" i="60"/>
  <c r="H39" i="60"/>
  <c r="G40" i="60"/>
  <c r="H56" i="60"/>
  <c r="G57" i="60"/>
  <c r="O176" i="59"/>
  <c r="G176" i="59"/>
  <c r="H176" i="59" s="1"/>
  <c r="L176" i="59"/>
  <c r="D177" i="59"/>
  <c r="N176" i="59"/>
  <c r="F176" i="59"/>
  <c r="U176" i="59"/>
  <c r="M176" i="59"/>
  <c r="E176" i="59"/>
  <c r="S176" i="59"/>
  <c r="K176" i="59"/>
  <c r="R176" i="59"/>
  <c r="J176" i="59"/>
  <c r="Q176" i="59"/>
  <c r="I176" i="59"/>
  <c r="P176" i="59"/>
  <c r="T176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34" i="44" l="1"/>
  <c r="K94" i="45"/>
  <c r="K355" i="8"/>
  <c r="N173" i="60"/>
  <c r="O172" i="60"/>
  <c r="G88" i="59"/>
  <c r="J189" i="43"/>
  <c r="L188" i="43"/>
  <c r="P143" i="60"/>
  <c r="Q142" i="60"/>
  <c r="Q87" i="60"/>
  <c r="P88" i="60"/>
  <c r="G58" i="60"/>
  <c r="H57" i="60"/>
  <c r="G41" i="60"/>
  <c r="H40" i="60"/>
  <c r="U177" i="59"/>
  <c r="M177" i="59"/>
  <c r="E177" i="59"/>
  <c r="T177" i="59"/>
  <c r="L177" i="59"/>
  <c r="S177" i="59"/>
  <c r="K177" i="59"/>
  <c r="J177" i="59"/>
  <c r="R177" i="59"/>
  <c r="Q177" i="59"/>
  <c r="I177" i="59"/>
  <c r="P177" i="59"/>
  <c r="O177" i="59"/>
  <c r="G177" i="59"/>
  <c r="H177" i="59" s="1"/>
  <c r="N177" i="59"/>
  <c r="F177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5" i="44" l="1"/>
  <c r="K95" i="45"/>
  <c r="K356" i="8"/>
  <c r="N174" i="60"/>
  <c r="O173" i="60"/>
  <c r="G89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6" i="44" l="1"/>
  <c r="K96" i="45"/>
  <c r="K357" i="8"/>
  <c r="N175" i="60"/>
  <c r="O174" i="60"/>
  <c r="G90" i="59"/>
  <c r="L190" i="43"/>
  <c r="J191" i="43"/>
  <c r="N145" i="60"/>
  <c r="Q144" i="60"/>
  <c r="G61" i="8"/>
  <c r="Q89" i="60"/>
  <c r="P90" i="60"/>
  <c r="H42" i="60"/>
  <c r="G43" i="60"/>
  <c r="E190" i="44"/>
  <c r="F53" i="32"/>
  <c r="E53" i="32"/>
  <c r="F52" i="32"/>
  <c r="E52" i="32"/>
  <c r="E51" i="32"/>
  <c r="N237" i="44" l="1"/>
  <c r="K97" i="45"/>
  <c r="K358" i="8"/>
  <c r="O175" i="60"/>
  <c r="N176" i="60"/>
  <c r="G91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38" i="44" l="1"/>
  <c r="K98" i="45"/>
  <c r="O176" i="60"/>
  <c r="N177" i="60"/>
  <c r="G92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39" i="44"/>
  <c r="K99" i="45"/>
  <c r="N178" i="60"/>
  <c r="O177" i="60"/>
  <c r="G93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40" i="44"/>
  <c r="O178" i="60"/>
  <c r="N179" i="60"/>
  <c r="G94" i="59"/>
  <c r="J195" i="43"/>
  <c r="L194" i="43"/>
  <c r="G65" i="8"/>
  <c r="G63" i="60"/>
  <c r="H62" i="60"/>
  <c r="Q93" i="60"/>
  <c r="P94" i="60"/>
  <c r="F198" i="44"/>
  <c r="E198" i="44"/>
  <c r="J197" i="44"/>
  <c r="I197" i="44"/>
  <c r="H197" i="44"/>
  <c r="F197" i="44"/>
  <c r="E197" i="44"/>
  <c r="F196" i="44"/>
  <c r="E196" i="44"/>
  <c r="J195" i="44"/>
  <c r="I195" i="44"/>
  <c r="H195" i="44"/>
  <c r="G195" i="44"/>
  <c r="F195" i="44"/>
  <c r="E195" i="44"/>
  <c r="E194" i="44"/>
  <c r="M245" i="44" l="1"/>
  <c r="N245" i="44" s="1"/>
  <c r="K101" i="45"/>
  <c r="K362" i="8"/>
  <c r="N180" i="60"/>
  <c r="O179" i="60"/>
  <c r="G95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73" i="48"/>
  <c r="H173" i="48"/>
  <c r="G173" i="48"/>
  <c r="E173" i="48"/>
  <c r="I171" i="48"/>
  <c r="H171" i="48"/>
  <c r="G171" i="48"/>
  <c r="E171" i="48"/>
  <c r="I170" i="48"/>
  <c r="H170" i="48"/>
  <c r="G170" i="48"/>
  <c r="E170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46" i="44"/>
  <c r="N246" i="44" s="1"/>
  <c r="K102" i="45"/>
  <c r="N181" i="60"/>
  <c r="O180" i="60"/>
  <c r="G96" i="59"/>
  <c r="L196" i="43"/>
  <c r="J197" i="43"/>
  <c r="G67" i="8"/>
  <c r="Q95" i="60"/>
  <c r="P96" i="60"/>
  <c r="E53" i="20"/>
  <c r="F53" i="20"/>
  <c r="E54" i="20"/>
  <c r="E84" i="5"/>
  <c r="K364" i="8" l="1"/>
  <c r="M247" i="44"/>
  <c r="N247" i="44" s="1"/>
  <c r="K103" i="45"/>
  <c r="N182" i="60"/>
  <c r="O181" i="60"/>
  <c r="G97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48" i="44"/>
  <c r="N248" i="44" s="1"/>
  <c r="K104" i="45"/>
  <c r="O182" i="60"/>
  <c r="N183" i="60"/>
  <c r="G98" i="59"/>
  <c r="J199" i="43"/>
  <c r="L198" i="43"/>
  <c r="G69" i="8"/>
  <c r="Q97" i="60"/>
  <c r="P98" i="60"/>
  <c r="F159" i="8"/>
  <c r="K366" i="8" l="1"/>
  <c r="K105" i="45"/>
  <c r="M249" i="44"/>
  <c r="O183" i="60"/>
  <c r="N184" i="60"/>
  <c r="G99" i="59"/>
  <c r="L199" i="43"/>
  <c r="J200" i="43"/>
  <c r="G70" i="8"/>
  <c r="L63" i="7"/>
  <c r="Q98" i="60"/>
  <c r="P99" i="60"/>
  <c r="K106" i="45" l="1"/>
  <c r="N249" i="44"/>
  <c r="K367" i="8"/>
  <c r="M250" i="44"/>
  <c r="O184" i="60"/>
  <c r="N185" i="60"/>
  <c r="G100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50" i="44"/>
  <c r="K368" i="8"/>
  <c r="M251" i="44"/>
  <c r="M252" i="44" s="1"/>
  <c r="N252" i="44" s="1"/>
  <c r="K107" i="45"/>
  <c r="N186" i="60"/>
  <c r="O185" i="60"/>
  <c r="G101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51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390" i="8" s="1"/>
  <c r="K391" i="8" s="1"/>
  <c r="K392" i="8" s="1"/>
  <c r="K393" i="8" s="1"/>
  <c r="K394" i="8" s="1"/>
  <c r="K395" i="8" s="1"/>
  <c r="K109" i="45"/>
  <c r="K108" i="45"/>
  <c r="O186" i="60"/>
  <c r="N187" i="60"/>
  <c r="G102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103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04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05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06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07" i="59"/>
  <c r="G82" i="8"/>
  <c r="J208" i="43"/>
  <c r="L207" i="43"/>
  <c r="L76" i="7"/>
  <c r="N106" i="60"/>
  <c r="M107" i="60"/>
  <c r="I169" i="48"/>
  <c r="H169" i="48"/>
  <c r="G169" i="48"/>
  <c r="E169" i="48"/>
  <c r="I168" i="48"/>
  <c r="H168" i="48"/>
  <c r="G168" i="48"/>
  <c r="E168" i="48"/>
  <c r="I167" i="48"/>
  <c r="H167" i="48"/>
  <c r="G167" i="48"/>
  <c r="E167" i="48"/>
  <c r="I166" i="48"/>
  <c r="H166" i="48"/>
  <c r="G166" i="48"/>
  <c r="E166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08" i="59"/>
  <c r="G83" i="8"/>
  <c r="L77" i="7"/>
  <c r="N107" i="60"/>
  <c r="F315" i="8"/>
  <c r="E315" i="8"/>
  <c r="F316" i="8"/>
  <c r="E316" i="8"/>
  <c r="F157" i="8"/>
  <c r="O193" i="60" l="1"/>
  <c r="N194" i="60"/>
  <c r="G109" i="59"/>
  <c r="J210" i="43"/>
  <c r="L209" i="43"/>
  <c r="G84" i="8"/>
  <c r="L78" i="7"/>
  <c r="N108" i="60"/>
  <c r="F158" i="8"/>
  <c r="O194" i="60" l="1"/>
  <c r="N195" i="60"/>
  <c r="N196" i="60" s="1"/>
  <c r="G110" i="59"/>
  <c r="J211" i="43"/>
  <c r="L210" i="43"/>
  <c r="G85" i="8"/>
  <c r="L79" i="7"/>
  <c r="N109" i="60"/>
  <c r="I53" i="45"/>
  <c r="J193" i="44"/>
  <c r="I193" i="44"/>
  <c r="H193" i="44"/>
  <c r="G193" i="44"/>
  <c r="F193" i="44"/>
  <c r="E193" i="44"/>
  <c r="J192" i="44"/>
  <c r="I192" i="44"/>
  <c r="H192" i="44"/>
  <c r="G192" i="44"/>
  <c r="F192" i="44"/>
  <c r="E192" i="44"/>
  <c r="J191" i="44"/>
  <c r="I191" i="44"/>
  <c r="H191" i="44"/>
  <c r="G191" i="44"/>
  <c r="F191" i="44"/>
  <c r="E191" i="44"/>
  <c r="J190" i="44"/>
  <c r="I190" i="44"/>
  <c r="H190" i="44"/>
  <c r="G190" i="44"/>
  <c r="F190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11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12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14" i="59"/>
  <c r="G89" i="8"/>
  <c r="L214" i="43"/>
  <c r="L83" i="7"/>
  <c r="O201" i="60" l="1"/>
  <c r="N202" i="60"/>
  <c r="G115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16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9" i="44"/>
  <c r="I189" i="44"/>
  <c r="H189" i="44"/>
  <c r="G189" i="44"/>
  <c r="F189" i="44"/>
  <c r="E189" i="44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J186" i="44"/>
  <c r="I186" i="44"/>
  <c r="H186" i="44"/>
  <c r="G186" i="44"/>
  <c r="F186" i="44"/>
  <c r="E186" i="44"/>
  <c r="J185" i="44"/>
  <c r="I185" i="44"/>
  <c r="H185" i="44"/>
  <c r="G185" i="44"/>
  <c r="F185" i="44"/>
  <c r="E185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17" i="59"/>
  <c r="L217" i="43"/>
  <c r="J218" i="43"/>
  <c r="G92" i="8"/>
  <c r="L86" i="7"/>
  <c r="E310" i="8"/>
  <c r="E311" i="8"/>
  <c r="E312" i="8"/>
  <c r="E314" i="8"/>
  <c r="E309" i="8"/>
  <c r="O204" i="60" l="1"/>
  <c r="N205" i="60"/>
  <c r="G118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65" i="48"/>
  <c r="I164" i="48"/>
  <c r="H164" i="48"/>
  <c r="G164" i="48"/>
  <c r="E164" i="48"/>
  <c r="I163" i="48"/>
  <c r="H163" i="48"/>
  <c r="G163" i="48"/>
  <c r="E163" i="48"/>
  <c r="I162" i="48"/>
  <c r="H162" i="48"/>
  <c r="G162" i="48"/>
  <c r="E162" i="48"/>
  <c r="I161" i="48"/>
  <c r="H161" i="48"/>
  <c r="G161" i="48"/>
  <c r="E161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19" i="59"/>
  <c r="G94" i="8"/>
  <c r="J220" i="43"/>
  <c r="L88" i="7"/>
  <c r="O206" i="60" l="1"/>
  <c r="N207" i="60"/>
  <c r="G120" i="59"/>
  <c r="G121" i="59" s="1"/>
  <c r="G122" i="59" s="1"/>
  <c r="G123" i="59" s="1"/>
  <c r="G124" i="59" s="1"/>
  <c r="G126" i="59" s="1"/>
  <c r="G127" i="59" s="1"/>
  <c r="G128" i="59" s="1"/>
  <c r="G129" i="59" s="1"/>
  <c r="G130" i="59" s="1"/>
  <c r="G131" i="59" s="1"/>
  <c r="G133" i="59" s="1"/>
  <c r="G134" i="59" s="1"/>
  <c r="G135" i="59" s="1"/>
  <c r="G136" i="59" s="1"/>
  <c r="G137" i="59" s="1"/>
  <c r="G138" i="59" s="1"/>
  <c r="G139" i="59" s="1"/>
  <c r="G140" i="59" s="1"/>
  <c r="G141" i="59" s="1"/>
  <c r="G142" i="59" s="1"/>
  <c r="G143" i="59" s="1"/>
  <c r="G144" i="59" s="1"/>
  <c r="G145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79" i="44"/>
  <c r="G179" i="44"/>
  <c r="E183" i="44"/>
  <c r="J182" i="44"/>
  <c r="I182" i="44"/>
  <c r="H182" i="44"/>
  <c r="G182" i="44"/>
  <c r="F182" i="44"/>
  <c r="E182" i="44"/>
  <c r="J181" i="44"/>
  <c r="I181" i="44"/>
  <c r="H181" i="44"/>
  <c r="G181" i="44"/>
  <c r="F181" i="44"/>
  <c r="E181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60" i="48"/>
  <c r="H160" i="48"/>
  <c r="G160" i="48"/>
  <c r="E160" i="48"/>
  <c r="I158" i="48"/>
  <c r="H158" i="48"/>
  <c r="G158" i="48"/>
  <c r="E158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K240" i="43" s="1"/>
  <c r="K241" i="43" s="1"/>
  <c r="K242" i="43" s="1"/>
  <c r="K243" i="43" s="1"/>
  <c r="K244" i="43" s="1"/>
  <c r="K245" i="43" s="1"/>
  <c r="K246" i="43" s="1"/>
  <c r="K247" i="43" s="1"/>
  <c r="K248" i="43" s="1"/>
  <c r="K249" i="43" s="1"/>
  <c r="K250" i="43" s="1"/>
  <c r="K251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74" i="44"/>
  <c r="F175" i="44"/>
  <c r="F176" i="44"/>
  <c r="F177" i="44"/>
  <c r="F178" i="44"/>
  <c r="F179" i="44"/>
  <c r="F180" i="44"/>
  <c r="F173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L122" i="7" s="1"/>
  <c r="L123" i="7" s="1"/>
  <c r="L124" i="7" s="1"/>
  <c r="L125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56" i="48"/>
  <c r="H156" i="48"/>
  <c r="G156" i="48"/>
  <c r="E156" i="48"/>
  <c r="I155" i="48"/>
  <c r="G155" i="48"/>
  <c r="I154" i="48"/>
  <c r="H154" i="48"/>
  <c r="G154" i="48"/>
  <c r="E154" i="48"/>
  <c r="I153" i="48"/>
  <c r="H153" i="48"/>
  <c r="G153" i="48"/>
  <c r="E153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80" i="44"/>
  <c r="I180" i="44"/>
  <c r="H180" i="44"/>
  <c r="G180" i="44"/>
  <c r="J179" i="44"/>
  <c r="H179" i="44"/>
  <c r="E179" i="44"/>
  <c r="J178" i="44"/>
  <c r="I178" i="44"/>
  <c r="H178" i="44"/>
  <c r="G178" i="44"/>
  <c r="E178" i="44"/>
  <c r="E177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76" i="44"/>
  <c r="I176" i="44"/>
  <c r="H176" i="44"/>
  <c r="G176" i="44"/>
  <c r="E176" i="44"/>
  <c r="J175" i="44"/>
  <c r="I175" i="44"/>
  <c r="H175" i="44"/>
  <c r="G175" i="44"/>
  <c r="E175" i="44"/>
  <c r="G57" i="44"/>
  <c r="F57" i="44"/>
  <c r="E57" i="44"/>
  <c r="I323" i="8" l="1"/>
  <c r="J322" i="8"/>
  <c r="I152" i="48"/>
  <c r="H152" i="48"/>
  <c r="G152" i="48"/>
  <c r="E152" i="48"/>
  <c r="I151" i="48"/>
  <c r="H151" i="48"/>
  <c r="G151" i="48"/>
  <c r="E151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74" i="44"/>
  <c r="I174" i="44"/>
  <c r="H174" i="44"/>
  <c r="G174" i="44"/>
  <c r="E174" i="44"/>
  <c r="J173" i="44"/>
  <c r="I173" i="44"/>
  <c r="H173" i="44"/>
  <c r="G173" i="44"/>
  <c r="E173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50" i="48"/>
  <c r="G150" i="48"/>
  <c r="E150" i="48"/>
  <c r="I149" i="48"/>
  <c r="H149" i="48"/>
  <c r="G149" i="48"/>
  <c r="E149" i="48"/>
  <c r="I148" i="48"/>
  <c r="H148" i="48"/>
  <c r="G148" i="48"/>
  <c r="E148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72" i="44"/>
  <c r="I172" i="44"/>
  <c r="H172" i="44"/>
  <c r="G172" i="44"/>
  <c r="F172" i="44"/>
  <c r="E172" i="44"/>
  <c r="J171" i="44"/>
  <c r="I171" i="44"/>
  <c r="H171" i="44"/>
  <c r="G171" i="44"/>
  <c r="F171" i="44"/>
  <c r="E171" i="44"/>
  <c r="J170" i="44"/>
  <c r="I170" i="44"/>
  <c r="H170" i="44"/>
  <c r="G170" i="44"/>
  <c r="F170" i="44"/>
  <c r="E170" i="44"/>
  <c r="J169" i="44"/>
  <c r="I169" i="44"/>
  <c r="H169" i="44"/>
  <c r="G169" i="44"/>
  <c r="F169" i="44"/>
  <c r="E169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47" i="48"/>
  <c r="H147" i="48"/>
  <c r="G147" i="48"/>
  <c r="E147" i="48"/>
  <c r="I146" i="48"/>
  <c r="H146" i="48"/>
  <c r="G146" i="48"/>
  <c r="F146" i="48"/>
  <c r="E146" i="48"/>
  <c r="I145" i="48"/>
  <c r="H145" i="48"/>
  <c r="G145" i="48"/>
  <c r="I144" i="48"/>
  <c r="H144" i="48"/>
  <c r="G144" i="48"/>
  <c r="E47" i="43"/>
  <c r="G14" i="57" l="1"/>
  <c r="L101" i="43"/>
  <c r="M100" i="43"/>
  <c r="F19" i="32"/>
  <c r="E19" i="32"/>
  <c r="G15" i="57" l="1"/>
  <c r="L102" i="43"/>
  <c r="M101" i="43"/>
  <c r="E141" i="48"/>
  <c r="F141" i="48"/>
  <c r="G141" i="48"/>
  <c r="H141" i="48"/>
  <c r="I141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68" i="44"/>
  <c r="E168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43" i="48"/>
  <c r="H143" i="48"/>
  <c r="G143" i="48"/>
  <c r="E143" i="48"/>
  <c r="I142" i="48"/>
  <c r="H142" i="48"/>
  <c r="G142" i="48"/>
  <c r="F142" i="48"/>
  <c r="E142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37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32" i="48"/>
  <c r="F132" i="48"/>
  <c r="G132" i="48"/>
  <c r="H132" i="48"/>
  <c r="I132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37" i="48"/>
  <c r="H137" i="48"/>
  <c r="I137" i="48"/>
  <c r="F138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33" i="48"/>
  <c r="E133" i="48"/>
  <c r="G133" i="48"/>
  <c r="H133" i="48"/>
  <c r="I133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38" i="48"/>
  <c r="I138" i="48"/>
  <c r="E138" i="48"/>
  <c r="H138" i="48"/>
  <c r="E131" i="8"/>
  <c r="F131" i="8"/>
  <c r="F132" i="8"/>
  <c r="E19" i="51"/>
  <c r="E18" i="51"/>
  <c r="H134" i="48"/>
  <c r="F134" i="48"/>
  <c r="G134" i="48"/>
  <c r="I134" i="48"/>
  <c r="E134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39" i="48"/>
  <c r="G139" i="48"/>
  <c r="H139" i="48"/>
  <c r="F133" i="8"/>
  <c r="E133" i="8"/>
  <c r="G140" i="48"/>
  <c r="H140" i="48"/>
  <c r="I140" i="48"/>
  <c r="E12" i="32"/>
  <c r="F135" i="48"/>
  <c r="I135" i="48"/>
  <c r="G135" i="48"/>
  <c r="H135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6" i="48"/>
  <c r="I136" i="48"/>
  <c r="E136" i="48"/>
  <c r="G136" i="48"/>
  <c r="H136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G79" i="57" s="1"/>
  <c r="G80" i="57" s="1"/>
  <c r="G81" i="57" s="1"/>
  <c r="G82" i="57" s="1"/>
  <c r="G83" i="57" s="1"/>
  <c r="G84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68" i="44"/>
  <c r="L169" i="44" s="1"/>
  <c r="L170" i="44" s="1"/>
  <c r="L171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72" i="44"/>
  <c r="L173" i="44" s="1"/>
  <c r="L174" i="44" s="1"/>
  <c r="L175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6" i="44"/>
  <c r="L177" i="44" s="1"/>
  <c r="L178" i="44" s="1"/>
  <c r="L179" i="44" s="1"/>
  <c r="L180" i="44" s="1"/>
  <c r="L181" i="44" s="1"/>
  <c r="L182" i="44" s="1"/>
  <c r="L183" i="44" s="1"/>
  <c r="L184" i="44" s="1"/>
  <c r="L185" i="44" s="1"/>
  <c r="L186" i="44" s="1"/>
  <c r="L187" i="44" s="1"/>
  <c r="L188" i="44" s="1"/>
  <c r="L189" i="44" s="1"/>
  <c r="L190" i="44" s="1"/>
  <c r="L191" i="44" s="1"/>
  <c r="L192" i="44" s="1"/>
  <c r="L193" i="44" s="1"/>
  <c r="L196" i="44" s="1"/>
  <c r="L197" i="44" s="1"/>
  <c r="L198" i="44" s="1"/>
  <c r="L199" i="44" s="1"/>
  <c r="L201" i="44" s="1"/>
  <c r="L202" i="44" s="1"/>
  <c r="L203" i="44" s="1"/>
  <c r="L204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32" i="48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K173" i="48" s="1"/>
  <c r="K174" i="48" s="1"/>
  <c r="K175" i="48" s="1"/>
  <c r="K176" i="48" s="1"/>
  <c r="K177" i="48" s="1"/>
  <c r="K178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H120" i="48" s="1"/>
  <c r="H121" i="48" s="1"/>
  <c r="H122" i="48" s="1"/>
  <c r="H123" i="48" s="1"/>
  <c r="H124" i="48" s="1"/>
  <c r="H125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37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68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70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<sst xmlns="http://schemas.openxmlformats.org/spreadsheetml/2006/main" count="20801" uniqueCount="6163">
  <si>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</si>
  <si>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</si>
  <si>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</si>
  <si>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</si>
  <si>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</si>
  <si>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</si>
  <si>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</si>
  <si>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</si>
  <si>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</si>
  <si>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</si>
  <si>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</si>
  <si>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</si>
  <si>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</si>
  <si>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</si>
  <si>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</si>
  <si>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</si>
  <si>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</si>
  <si>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</si>
  <si>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</si>
  <si>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</si>
  <si>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</si>
  <si>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</si>
  <si>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</si>
  <si>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</si>
  <si>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</si>
  <si>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</si>
  <si>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</si>
  <si>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</si>
  <si>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</si>
  <si>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</si>
  <si>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</si>
  <si>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</si>
  <si>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</si>
  <si>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</si>
  <si>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</si>
  <si>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</si>
  <si>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</si>
  <si>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</si>
  <si>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</si>
  <si>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</si>
  <si>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</si>
  <si>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</si>
  <si>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</si>
  <si>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</si>
  <si>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</si>
  <si>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</si>
  <si>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</si>
  <si>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</si>
  <si>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</si>
  <si>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</si>
  <si>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</si>
  <si>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</si>
  <si>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</si>
  <si>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</si>
  <si>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</si>
  <si>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</si>
  <si>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</si>
  <si>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</si>
  <si>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</si>
  <si>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</si>
  <si>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</si>
  <si>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</si>
  <si>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</si>
  <si>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</si>
  <si>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</si>
  <si>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</si>
  <si>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</si>
  <si>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</si>
  <si>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</si>
  <si>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</si>
  <si>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</si>
  <si>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</si>
  <si>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</si>
  <si>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</si>
  <si>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</si>
  <si>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</si>
  <si>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</si>
  <si>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</si>
  <si>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</si>
  <si>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</si>
  <si>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</si>
  <si>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</si>
  <si>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</si>
  <si>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</si>
  <si>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</si>
  <si>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</si>
  <si>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</si>
  <si>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</si>
  <si>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</si>
  <si>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</si>
  <si>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</si>
  <si>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</si>
  <si>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</si>
  <si>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</si>
  <si>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</si>
  <si>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</si>
  <si>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</si>
  <si>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</si>
  <si>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</si>
  <si>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</si>
  <si>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</si>
  <si>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</si>
  <si>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</si>
  <si>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</si>
  <si>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</si>
  <si>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</si>
  <si>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</si>
  <si>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</si>
  <si>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</si>
  <si>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</si>
  <si>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</si>
  <si>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</si>
  <si>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</si>
  <si>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</si>
  <si>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</si>
  <si>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</si>
  <si>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</si>
  <si>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</si>
  <si>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</si>
  <si>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</si>
  <si>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</si>
  <si>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</si>
  <si>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</si>
  <si>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</si>
  <si>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</si>
  <si>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</si>
  <si>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</si>
  <si>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</si>
  <si>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</si>
  <si>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</si>
  <si>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GOLDEN HORN</t>
  </si>
  <si>
    <t>JADE EAST</t>
  </si>
  <si>
    <t>TIGER EAST</t>
  </si>
  <si>
    <t>SENTOSA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</si>
  <si>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</si>
  <si>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</si>
  <si>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</si>
  <si>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</si>
  <si>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</si>
  <si>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</si>
  <si>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</si>
  <si>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</si>
  <si>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</si>
  <si>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</si>
  <si>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</si>
  <si>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</si>
  <si>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</si>
  <si>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</si>
  <si>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</si>
  <si>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</si>
  <si>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</si>
  <si>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</si>
  <si>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</si>
  <si>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</si>
  <si>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</si>
  <si>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</si>
  <si>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</si>
  <si>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</si>
  <si>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</si>
  <si>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</si>
  <si>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</si>
  <si>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CEBU</t>
  </si>
  <si>
    <t>PHCEB</t>
  </si>
  <si>
    <t>DONG NAI</t>
  </si>
  <si>
    <t>11 DAYS</t>
  </si>
  <si>
    <t>PHILIPPINES</t>
  </si>
  <si>
    <t>CEBU INTERNATIONAL PORT</t>
  </si>
  <si>
    <t>BELAWAN</t>
  </si>
  <si>
    <t>IDBLW</t>
  </si>
  <si>
    <t>2 DAYS</t>
  </si>
  <si>
    <t>INDONESIA</t>
  </si>
  <si>
    <t>BELAWAN CONTAINER NEW TERMINAL - TERMINAL A</t>
  </si>
  <si>
    <t>NEW ORIGAMI</t>
  </si>
  <si>
    <t>BUSAN</t>
  </si>
  <si>
    <t>KRPUS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</si>
  <si>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</si>
  <si>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</si>
  <si>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</si>
  <si>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</si>
  <si>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</si>
  <si>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</si>
  <si>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</si>
  <si>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</si>
  <si>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</si>
  <si>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</si>
  <si>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</si>
  <si>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</si>
  <si>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</si>
  <si>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10 DAYS</t>
  </si>
  <si>
    <t>CHINA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</si>
  <si>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</si>
  <si>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</si>
  <si>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</si>
  <si>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</si>
  <si>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</si>
  <si>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</si>
  <si>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</si>
  <si>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</si>
  <si>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14 DAYS</t>
  </si>
  <si>
    <t>PHILPPINES</t>
  </si>
  <si>
    <t>KTC CONTAINER TERMINAL CORPORATION</t>
  </si>
  <si>
    <t>PASIR GUDANG</t>
  </si>
  <si>
    <t>MYPGU</t>
  </si>
  <si>
    <t>JOHOR PORT CONTAINER TERMINAL</t>
  </si>
  <si>
    <t>FUZHOU</t>
  </si>
  <si>
    <t>CNFOC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</si>
  <si>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</si>
  <si>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</si>
  <si>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</si>
  <si>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</si>
  <si>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</si>
  <si>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</si>
  <si>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</si>
  <si>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</si>
  <si>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</si>
  <si>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</si>
  <si>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</si>
  <si>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</si>
  <si>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</si>
  <si>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</si>
  <si>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</si>
  <si>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</si>
  <si>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</si>
  <si>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</si>
  <si>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</si>
  <si>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JAKARTA</t>
  </si>
  <si>
    <t>IDJKT</t>
  </si>
  <si>
    <t>NPCT1 - PT NEW PRIOK CONTAINER TERMINAL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</si>
  <si>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</si>
  <si>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</si>
  <si>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</si>
  <si>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</si>
  <si>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</si>
  <si>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</si>
  <si>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</si>
  <si>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</si>
  <si>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</si>
  <si>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</si>
  <si>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</si>
  <si>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</si>
  <si>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</si>
  <si>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</si>
  <si>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</si>
  <si>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</si>
  <si>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</si>
  <si>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</si>
  <si>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</si>
  <si>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</si>
  <si>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</si>
  <si>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</si>
  <si>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</si>
  <si>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</si>
  <si>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</si>
  <si>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</si>
  <si>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</si>
  <si>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</si>
  <si>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</si>
  <si>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</si>
  <si>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</si>
  <si>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</si>
  <si>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</si>
  <si>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SEAHORSE</t>
  </si>
  <si>
    <t>CNNGB</t>
  </si>
  <si>
    <t>12 DAYS</t>
  </si>
  <si>
    <t>GANGJI TERMINAL - BEILUN THIRD CONTAINER TERMINALS (PHASE IV)</t>
  </si>
  <si>
    <t>23 DAYS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</si>
  <si>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</si>
  <si>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</si>
  <si>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</si>
  <si>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</si>
  <si>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</si>
  <si>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</si>
  <si>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</si>
  <si>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</si>
  <si>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</si>
  <si>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QINZHOU</t>
  </si>
  <si>
    <t>CNQZH</t>
  </si>
  <si>
    <t>8 DAYS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</si>
  <si>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</si>
  <si>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</si>
  <si>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</si>
  <si>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</si>
  <si>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</si>
  <si>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</si>
  <si>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</si>
  <si>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</si>
  <si>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</si>
  <si>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</si>
  <si>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</si>
  <si>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</si>
  <si>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</si>
  <si>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</si>
  <si>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</si>
  <si>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29 DAYS</t>
  </si>
  <si>
    <t>SUBIC BAY</t>
  </si>
  <si>
    <t>PHSFS</t>
  </si>
  <si>
    <t>SUBIC BAY TERMINAL</t>
  </si>
  <si>
    <t>SURABAYA</t>
  </si>
  <si>
    <t>IDSUB</t>
  </si>
  <si>
    <t>TERMINAL PETIKEMAS SURABAYA</t>
  </si>
  <si>
    <t>TANJUNG PELEPAS</t>
  </si>
  <si>
    <t>MYTPP</t>
  </si>
  <si>
    <t>1 DAY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</si>
  <si>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</si>
  <si>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</si>
  <si>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</si>
  <si>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</si>
  <si>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</si>
  <si>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</si>
  <si>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</si>
  <si>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</si>
  <si>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</si>
  <si>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</si>
  <si>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</si>
  <si>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</si>
  <si>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</si>
  <si>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</si>
  <si>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</si>
  <si>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</si>
  <si>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</si>
  <si>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</si>
  <si>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</si>
  <si>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</si>
  <si>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</si>
  <si>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</si>
  <si>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</si>
  <si>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</si>
  <si>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</si>
  <si>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</si>
  <si>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</si>
  <si>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</si>
  <si>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</si>
  <si>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</si>
  <si>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</si>
  <si>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</si>
  <si>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</si>
  <si>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</si>
  <si>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</si>
  <si>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PHUOC AN PORT</t>
  </si>
  <si>
    <t>INCHEON</t>
  </si>
  <si>
    <t>KRINC</t>
  </si>
  <si>
    <t>INCHEON CONTAINER TERMINAL (ICT)</t>
  </si>
  <si>
    <t>DA CHAN BAY</t>
  </si>
  <si>
    <t>CNDCB</t>
  </si>
  <si>
    <t>DACHAN BAY TERMINALS</t>
  </si>
  <si>
    <t>TAICHUNG</t>
  </si>
  <si>
    <t>TWTXG</t>
  </si>
  <si>
    <t> </t>
  </si>
  <si>
    <t>MODERN TERMINALS LIMITED (HKMTL)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</si>
  <si>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</si>
  <si>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</si>
  <si>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</si>
  <si>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</si>
  <si>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</si>
  <si>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</si>
  <si>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</si>
  <si>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</si>
  <si>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</si>
  <si>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</si>
  <si>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</si>
  <si>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</si>
  <si>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</si>
  <si>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</si>
  <si>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</si>
  <si>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</si>
  <si>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PORT KLANG (PELABUHAN KLANG)</t>
  </si>
  <si>
    <t>MYPKG</t>
  </si>
  <si>
    <t>WESTPORTS MALAYSIA SDN BHD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</si>
  <si>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</si>
  <si>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</si>
  <si>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</si>
  <si>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</si>
  <si>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</si>
  <si>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</si>
  <si>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</si>
  <si>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</si>
  <si>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</si>
  <si>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</si>
  <si>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</si>
  <si>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</si>
  <si>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</si>
  <si>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</si>
  <si>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</si>
  <si>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</si>
  <si>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</si>
  <si>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</si>
  <si>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</si>
  <si>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</si>
  <si>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</si>
  <si>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</si>
  <si>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</si>
  <si>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</si>
  <si>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</si>
  <si>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</si>
  <si>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</si>
  <si>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</si>
  <si>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</si>
  <si>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</si>
  <si>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</si>
  <si>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</si>
  <si>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</si>
  <si>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</si>
  <si>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</si>
  <si>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</si>
  <si>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</si>
  <si>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</si>
  <si>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</si>
  <si>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</si>
  <si>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</si>
  <si>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</si>
  <si>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</si>
  <si>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</si>
  <si>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</si>
  <si>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</si>
  <si>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</si>
  <si>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</si>
  <si>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</si>
  <si>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</si>
  <si>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</si>
  <si>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</si>
  <si>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</si>
  <si>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</si>
  <si>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</si>
  <si>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</si>
  <si>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</si>
  <si>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</si>
  <si>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</si>
  <si>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</si>
  <si>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</si>
  <si>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</si>
  <si>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</si>
  <si>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</si>
  <si>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</si>
  <si>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</si>
  <si>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</si>
  <si>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</si>
  <si>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</si>
  <si>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</si>
  <si>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</si>
  <si>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</si>
  <si>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</si>
  <si>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</si>
  <si>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</si>
  <si>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</si>
  <si>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</si>
  <si>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</si>
  <si>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</si>
  <si>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</si>
  <si>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</si>
  <si>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</si>
  <si>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</si>
  <si>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</si>
  <si>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</si>
  <si>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</si>
  <si>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</si>
  <si>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</si>
  <si>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</si>
  <si>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</si>
  <si>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</si>
  <si>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</si>
  <si>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</si>
  <si>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</si>
  <si>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</si>
  <si>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</si>
  <si>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</si>
  <si>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</si>
  <si>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</si>
  <si>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</si>
  <si>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</si>
  <si>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</si>
  <si>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</si>
  <si>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</si>
  <si>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</si>
  <si>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</si>
  <si>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</si>
  <si>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</si>
  <si>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</si>
  <si>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</si>
  <si>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</si>
  <si>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</si>
  <si>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</si>
  <si>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</si>
  <si>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</si>
  <si>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</si>
  <si>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</si>
  <si>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</si>
  <si>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</si>
  <si>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</si>
  <si>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</si>
  <si>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</si>
  <si>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</si>
  <si>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</si>
  <si>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</si>
  <si>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</si>
  <si>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</si>
  <si>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</si>
  <si>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</si>
  <si>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</si>
  <si>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</si>
  <si>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</si>
  <si>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</si>
  <si>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</si>
  <si>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</si>
  <si>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</si>
  <si>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</si>
  <si>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</si>
  <si>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</si>
  <si>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</si>
  <si>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</si>
  <si>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</si>
  <si>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</si>
  <si>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</si>
  <si>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</si>
  <si>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</si>
  <si>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</si>
  <si>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</si>
  <si>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</si>
  <si>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</si>
  <si>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</si>
  <si>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</si>
  <si>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</si>
  <si>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</si>
  <si>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</si>
  <si>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</si>
  <si>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</si>
  <si>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</si>
  <si>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</si>
  <si>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</si>
  <si>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</si>
  <si>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</si>
  <si>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</si>
  <si>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</si>
  <si>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</si>
  <si>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</si>
  <si>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</si>
  <si>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</si>
  <si>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</si>
  <si>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</si>
  <si>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</si>
  <si>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</si>
  <si>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</si>
  <si>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</si>
  <si>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</si>
  <si>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</si>
  <si>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</si>
  <si>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</si>
  <si>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</si>
  <si>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</si>
  <si>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</si>
  <si>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</si>
  <si>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</si>
  <si>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</si>
  <si>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</si>
  <si>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</si>
  <si>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</si>
  <si>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</si>
  <si>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</si>
  <si>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</si>
  <si>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</si>
  <si>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</si>
  <si>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</si>
  <si>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</si>
  <si>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</si>
  <si>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</si>
  <si>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</si>
  <si>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</si>
  <si>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</si>
  <si>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</si>
  <si>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</si>
  <si>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</si>
  <si>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</si>
  <si>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</si>
  <si>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</si>
  <si>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</si>
  <si>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</si>
  <si>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</si>
  <si>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</si>
  <si>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</si>
  <si>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</si>
  <si>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</si>
  <si>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</si>
  <si>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</si>
  <si>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</si>
  <si>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</si>
  <si>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</si>
  <si>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</si>
  <si>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</si>
  <si>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</si>
  <si>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</si>
  <si>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</si>
  <si>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</si>
  <si>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</si>
  <si>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</si>
  <si>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</si>
  <si>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</si>
  <si>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</si>
  <si>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</si>
  <si>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</si>
  <si>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</si>
  <si>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</si>
  <si>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</si>
  <si>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</si>
  <si>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</si>
  <si>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</si>
  <si>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</si>
  <si>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</si>
  <si>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</si>
  <si>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</si>
  <si>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</si>
  <si>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</si>
  <si>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</si>
  <si>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</si>
  <si>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</si>
  <si>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</si>
  <si>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</si>
  <si>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</si>
  <si>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</si>
  <si>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</si>
  <si>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</si>
  <si>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</si>
  <si>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</si>
  <si>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</si>
  <si>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</si>
  <si>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</si>
  <si>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</si>
  <si>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</si>
  <si>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</si>
  <si>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</si>
  <si>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</si>
  <si>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</si>
  <si>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</si>
  <si>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</si>
  <si>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</si>
  <si>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</si>
  <si>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</si>
  <si>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</si>
  <si>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</si>
  <si>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</si>
  <si>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</si>
  <si>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</si>
  <si>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</si>
  <si>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</si>
  <si>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</si>
  <si>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</si>
  <si>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</si>
  <si>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</si>
  <si>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</si>
  <si>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</si>
  <si>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</si>
  <si>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</si>
  <si>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</si>
  <si>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</si>
  <si>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</si>
  <si>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</si>
  <si>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</si>
  <si>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</si>
  <si>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</si>
  <si>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</si>
  <si>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</si>
  <si>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</si>
  <si>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</si>
  <si>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</si>
  <si>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</si>
  <si>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</si>
  <si>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</si>
  <si>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</si>
  <si>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</si>
  <si>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</si>
  <si>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</si>
  <si>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</si>
  <si>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</si>
  <si>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</si>
  <si>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</si>
  <si>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</si>
  <si>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</si>
  <si>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</si>
  <si>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</si>
  <si>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</si>
  <si>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</si>
  <si>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</si>
  <si>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</si>
  <si>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</si>
  <si>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</si>
  <si>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</si>
  <si>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</si>
  <si>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</si>
  <si>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</si>
  <si>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</si>
  <si>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</si>
  <si>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</si>
  <si>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</si>
  <si>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</si>
  <si>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</si>
  <si>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</si>
  <si>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</si>
  <si>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</si>
  <si>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</si>
  <si>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</si>
  <si>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</si>
  <si>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</si>
  <si>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</si>
  <si>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</si>
  <si>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</si>
  <si>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</si>
  <si>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</si>
  <si>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</si>
  <si>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</si>
  <si>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</si>
  <si>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</si>
  <si>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</si>
  <si>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</si>
  <si>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</si>
  <si>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</si>
  <si>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</si>
  <si>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</si>
  <si>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</si>
  <si>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</si>
  <si>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</si>
  <si>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</si>
  <si>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</si>
  <si>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</si>
  <si>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</si>
  <si>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</si>
  <si>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</si>
  <si>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</si>
  <si>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</si>
  <si>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</si>
  <si>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</si>
  <si>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</si>
  <si>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</si>
  <si>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</si>
  <si>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</si>
  <si>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</si>
  <si>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</si>
  <si>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</si>
  <si>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</si>
  <si>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</si>
  <si>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</si>
  <si>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</si>
  <si>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</si>
  <si>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</si>
  <si>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</si>
  <si>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</si>
  <si>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</si>
  <si>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</si>
  <si>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</si>
  <si>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</si>
  <si>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</si>
  <si>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</si>
  <si>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</si>
  <si>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</si>
  <si>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</si>
  <si>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</si>
  <si>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</si>
  <si>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</si>
  <si>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</si>
  <si>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</si>
  <si>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</si>
  <si>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</si>
  <si>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</si>
  <si>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</si>
  <si>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</si>
  <si>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</si>
  <si>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</si>
  <si>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</si>
  <si>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</si>
  <si>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</si>
  <si>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</si>
  <si>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</si>
  <si>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</si>
  <si>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</si>
  <si>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</si>
  <si>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</si>
  <si>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</si>
  <si>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</si>
  <si>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</si>
  <si>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</si>
  <si>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</si>
  <si>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</si>
  <si>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</si>
  <si>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</si>
  <si>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</si>
  <si>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</si>
  <si>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</si>
  <si>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</si>
  <si>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</si>
  <si>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</si>
  <si>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</si>
  <si>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</si>
  <si>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</si>
  <si>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</si>
  <si>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</si>
  <si>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</si>
  <si>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</si>
  <si>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</si>
  <si>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</si>
  <si>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</si>
  <si>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</si>
  <si>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</si>
  <si>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</si>
  <si>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</si>
  <si>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</si>
  <si>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</si>
  <si>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</si>
  <si>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</si>
  <si>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</si>
  <si>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</si>
  <si>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</si>
  <si>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</si>
  <si>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</si>
  <si>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</si>
  <si>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</si>
  <si>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</si>
  <si>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</si>
  <si>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</si>
  <si>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</si>
  <si>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</si>
  <si>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</si>
  <si>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</si>
  <si>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</si>
  <si>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</si>
  <si>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</si>
  <si>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</si>
  <si>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</si>
  <si>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</si>
  <si>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</si>
  <si>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</si>
  <si>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</si>
  <si>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</si>
  <si>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</si>
  <si>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</si>
  <si>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</si>
  <si>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</si>
  <si>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</si>
  <si>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</si>
  <si>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</si>
  <si>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</si>
  <si>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</si>
  <si>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</si>
  <si>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</si>
  <si>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</si>
  <si>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</si>
  <si>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</si>
  <si>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</si>
  <si>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</si>
  <si>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</si>
  <si>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</si>
  <si>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</si>
  <si>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</si>
  <si>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</si>
  <si>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</si>
  <si>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</si>
  <si>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</si>
  <si>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</si>
  <si>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</si>
  <si>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</si>
  <si>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</si>
  <si>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</si>
  <si>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</si>
  <si>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</si>
  <si>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</si>
  <si>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</si>
  <si>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</si>
  <si>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</si>
  <si>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</si>
  <si>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</si>
  <si>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</si>
  <si>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</si>
  <si>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</si>
  <si>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</si>
  <si>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</si>
  <si>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</si>
  <si>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</si>
  <si>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</si>
  <si>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</si>
  <si>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</si>
  <si>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</si>
  <si>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</si>
  <si>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</si>
  <si>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>MSC KAVYA II / MSC SUJIN</t>
  </si>
  <si>
    <t>SX614R</t>
  </si>
  <si>
    <t>SX615R</t>
  </si>
  <si>
    <t>SX616R</t>
  </si>
  <si>
    <t>SX617R</t>
  </si>
  <si>
    <t>SX618R</t>
  </si>
  <si>
    <t>SX619R</t>
  </si>
  <si>
    <t xml:space="preserve"> MSC AEBIN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</si>
  <si>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</si>
  <si>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</si>
  <si>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</si>
  <si>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</si>
  <si>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</si>
  <si>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</si>
  <si>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</si>
  <si>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</si>
  <si>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</si>
  <si>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</si>
  <si>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</si>
  <si>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</si>
  <si>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</si>
  <si>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</si>
  <si>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</si>
  <si>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</si>
  <si>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</si>
  <si>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</si>
  <si>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</si>
  <si>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</si>
  <si>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</si>
  <si>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</si>
  <si>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</si>
  <si>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</si>
  <si>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</si>
  <si>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</si>
  <si>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</si>
  <si>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</si>
  <si>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</si>
  <si>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</si>
  <si>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</si>
  <si>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</si>
  <si>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</si>
  <si>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</si>
  <si>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</si>
  <si>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</si>
  <si>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</si>
  <si>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</si>
  <si>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</si>
  <si>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</si>
  <si>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</si>
  <si>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</si>
  <si>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</si>
  <si>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</si>
  <si>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</si>
  <si>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</si>
  <si>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</si>
  <si>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</si>
  <si>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</si>
  <si>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</si>
  <si>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</si>
  <si>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</si>
  <si>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</si>
  <si>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</si>
  <si>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</si>
  <si>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</si>
  <si>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</si>
  <si>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</si>
  <si>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</si>
  <si>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</si>
  <si>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</si>
  <si>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</si>
  <si>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</si>
  <si>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</si>
  <si>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</si>
  <si>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</si>
  <si>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</si>
  <si>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</si>
  <si>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</si>
  <si>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</si>
  <si>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</si>
  <si>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</si>
  <si>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</si>
  <si>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</si>
  <si>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</si>
  <si>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</si>
  <si>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</si>
  <si>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</si>
  <si>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</si>
  <si>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</si>
  <si>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</si>
  <si>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</si>
  <si>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</si>
  <si>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</si>
  <si>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</si>
  <si>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</si>
  <si>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</si>
  <si>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</si>
  <si>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</si>
  <si>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</si>
  <si>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</si>
  <si>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</si>
  <si>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</si>
  <si>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</si>
  <si>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</si>
  <si>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</si>
  <si>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</si>
  <si>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</si>
  <si>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</si>
  <si>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</si>
  <si>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</si>
  <si>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</si>
  <si>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</si>
  <si>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</si>
  <si>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</si>
  <si>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</si>
  <si>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</si>
  <si>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</si>
  <si>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</si>
  <si>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</si>
  <si>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</si>
  <si>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</si>
  <si>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</si>
  <si>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</si>
  <si>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</si>
  <si>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</si>
  <si>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</si>
  <si>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</si>
  <si>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</si>
  <si>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</si>
  <si>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</si>
  <si>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</si>
  <si>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</si>
  <si>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</si>
  <si>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</si>
  <si>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</si>
  <si>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</si>
  <si>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</si>
  <si>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</si>
  <si>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</si>
  <si>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</si>
  <si>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</si>
  <si>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</si>
  <si>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</si>
  <si>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</si>
  <si>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</si>
  <si>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</si>
  <si>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</si>
  <si>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</si>
  <si>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</si>
  <si>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</si>
  <si>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</si>
  <si>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</si>
  <si>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</si>
  <si>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</si>
  <si>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</si>
  <si>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</si>
  <si>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</si>
  <si>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</si>
  <si>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</si>
  <si>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</si>
  <si>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</si>
  <si>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</si>
  <si>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</si>
  <si>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</si>
  <si>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</si>
  <si>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</si>
  <si>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</si>
  <si>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</si>
  <si>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</si>
  <si>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</si>
  <si>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</si>
  <si>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</si>
  <si>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</si>
  <si>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</si>
  <si>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</si>
  <si>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</si>
  <si>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</si>
  <si>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</si>
  <si>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</si>
  <si>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</si>
  <si>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</si>
  <si>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</si>
  <si>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</si>
  <si>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</si>
  <si>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</si>
  <si>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</si>
  <si>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</si>
  <si>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</si>
  <si>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</si>
  <si>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</si>
  <si>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</si>
  <si>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</si>
  <si>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</si>
  <si>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</si>
  <si>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</si>
  <si>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</si>
  <si>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</si>
  <si>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</si>
  <si>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</si>
  <si>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</si>
  <si>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</si>
  <si>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</si>
  <si>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</si>
  <si>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</si>
  <si>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</si>
  <si>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</si>
  <si>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</si>
  <si>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</si>
  <si>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</si>
  <si>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</si>
  <si>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</si>
  <si>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</si>
  <si>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</si>
  <si>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</si>
  <si>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</si>
  <si>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</si>
  <si>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</si>
  <si>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</si>
  <si>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</si>
  <si>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</si>
  <si>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</si>
  <si>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</si>
  <si>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</si>
  <si>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</si>
  <si>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</si>
  <si>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</si>
  <si>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</si>
  <si>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</si>
  <si>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</si>
  <si>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</si>
  <si>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</si>
  <si>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</si>
  <si>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</si>
  <si>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</si>
  <si>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</si>
  <si>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</si>
  <si>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</si>
  <si>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</si>
  <si>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</si>
  <si>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</si>
  <si>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</si>
  <si>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</si>
  <si>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</si>
  <si>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</si>
  <si>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</si>
  <si>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</si>
  <si>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</si>
  <si>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</si>
  <si>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</si>
  <si>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</si>
  <si>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</si>
  <si>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</si>
  <si>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</si>
  <si>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</si>
  <si>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</si>
  <si>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</si>
  <si>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</si>
  <si>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</si>
  <si>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</si>
  <si>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</si>
  <si>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</si>
  <si>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</si>
  <si>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</si>
  <si>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</si>
  <si>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</si>
  <si>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</si>
  <si>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</si>
  <si>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</si>
  <si>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</si>
  <si>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>SB617A</t>
  </si>
  <si>
    <t>SB618A</t>
  </si>
  <si>
    <t>SB619A</t>
  </si>
  <si>
    <t>SB620A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</si>
  <si>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</si>
  <si>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</si>
  <si>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</si>
  <si>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</si>
  <si>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</si>
  <si>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</si>
  <si>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</si>
  <si>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</si>
  <si>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</si>
  <si>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</si>
  <si>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</si>
  <si>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</si>
  <si>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</si>
  <si>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</si>
  <si>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</si>
  <si>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</si>
  <si>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</si>
  <si>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</si>
  <si>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</si>
  <si>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</si>
  <si>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</si>
  <si>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</si>
  <si>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</si>
  <si>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</si>
  <si>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</si>
  <si>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</si>
  <si>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</si>
  <si>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</si>
  <si>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</si>
  <si>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</si>
  <si>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</si>
  <si>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</si>
  <si>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</si>
  <si>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</si>
  <si>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</si>
  <si>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</si>
  <si>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</si>
  <si>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</si>
  <si>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</si>
  <si>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</si>
  <si>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</si>
  <si>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</si>
  <si>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</si>
  <si>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</si>
  <si>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</si>
  <si>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</si>
  <si>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</si>
  <si>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</si>
  <si>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</si>
  <si>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</si>
  <si>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</si>
  <si>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</si>
  <si>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</si>
  <si>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</si>
  <si>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</si>
  <si>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>SB617R</t>
  </si>
  <si>
    <t>SB618R</t>
  </si>
  <si>
    <t>SB619R</t>
  </si>
  <si>
    <t>SB620R</t>
  </si>
  <si>
    <t>SB621R</t>
  </si>
  <si>
    <t>SB622R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</si>
  <si>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</si>
  <si>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</si>
  <si>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</si>
  <si>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</si>
  <si>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</si>
  <si>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</si>
  <si>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</si>
  <si>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</si>
  <si>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</si>
  <si>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</si>
  <si>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</si>
  <si>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</si>
  <si>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</si>
  <si>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</si>
  <si>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</si>
  <si>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</si>
  <si>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</si>
  <si>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</si>
  <si>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</si>
  <si>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</si>
  <si>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</si>
  <si>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</si>
  <si>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</si>
  <si>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</si>
  <si>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</si>
  <si>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</si>
  <si>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</si>
  <si>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</si>
  <si>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</si>
  <si>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</si>
  <si>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</si>
  <si>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</si>
  <si>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</si>
  <si>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</si>
  <si>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</si>
  <si>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</si>
  <si>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</si>
  <si>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</si>
  <si>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</si>
  <si>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</si>
  <si>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</si>
  <si>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</si>
  <si>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</si>
  <si>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</si>
  <si>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</si>
  <si>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</si>
  <si>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>HE617R</t>
  </si>
  <si>
    <t>HE618R</t>
  </si>
  <si>
    <t>HE619R</t>
  </si>
  <si>
    <t>HE620R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</si>
  <si>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</si>
  <si>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</si>
  <si>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</si>
  <si>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</si>
  <si>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</si>
  <si>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</si>
  <si>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</si>
  <si>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</si>
  <si>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</si>
  <si>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</si>
  <si>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</si>
  <si>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</si>
  <si>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</si>
  <si>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</si>
  <si>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</si>
  <si>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</si>
  <si>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</si>
  <si>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</si>
  <si>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</si>
  <si>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</si>
  <si>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</si>
  <si>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</si>
  <si>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</si>
  <si>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</si>
  <si>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</si>
  <si>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</si>
  <si>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</si>
  <si>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</si>
  <si>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</si>
  <si>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</si>
  <si>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</si>
  <si>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</si>
  <si>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</si>
  <si>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</si>
  <si>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</si>
  <si>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</si>
  <si>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</si>
  <si>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</si>
  <si>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</si>
  <si>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</si>
  <si>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</si>
  <si>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</si>
  <si>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</si>
  <si>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</si>
  <si>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</si>
  <si>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</si>
  <si>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</si>
  <si>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</si>
  <si>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</si>
  <si>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</si>
  <si>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</si>
  <si>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</si>
  <si>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</si>
  <si>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</si>
  <si>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</si>
  <si>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</si>
  <si>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</si>
  <si>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</si>
  <si>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</si>
  <si>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</si>
  <si>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</si>
  <si>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</si>
  <si>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</si>
  <si>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</si>
  <si>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</si>
  <si>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</si>
  <si>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</si>
  <si>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</si>
  <si>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</si>
  <si>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</si>
  <si>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</si>
  <si>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</si>
  <si>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</si>
  <si>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</si>
  <si>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</si>
  <si>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</si>
  <si>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</si>
  <si>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</si>
  <si>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</si>
  <si>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</si>
  <si>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</si>
  <si>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</si>
  <si>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</si>
  <si>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</si>
  <si>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</si>
  <si>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</si>
  <si>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</si>
  <si>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</si>
  <si>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</si>
  <si>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</si>
  <si>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</si>
  <si>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</si>
  <si>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</si>
  <si>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</si>
  <si>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</si>
  <si>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</si>
  <si>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</si>
  <si>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</si>
  <si>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</si>
  <si>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</si>
  <si>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</si>
  <si>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</si>
  <si>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</si>
  <si>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</si>
  <si>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</si>
  <si>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</si>
  <si>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</si>
  <si>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</si>
  <si>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</si>
  <si>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</si>
  <si>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</si>
  <si>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</si>
  <si>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</si>
  <si>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</si>
  <si>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</si>
  <si>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</si>
  <si>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</si>
  <si>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</si>
  <si>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</si>
  <si>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</si>
  <si>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</si>
  <si>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</si>
  <si>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</si>
  <si>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</si>
  <si>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</si>
  <si>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</si>
  <si>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</si>
  <si>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</si>
  <si>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</si>
  <si>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</si>
  <si>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</si>
  <si>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</si>
  <si>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</si>
  <si>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</si>
  <si>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</si>
  <si>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</si>
  <si>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</si>
  <si>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</si>
  <si>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</si>
  <si>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</si>
  <si>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</si>
  <si>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</si>
  <si>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</si>
  <si>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</si>
  <si>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</si>
  <si>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</si>
  <si>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</si>
  <si>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</si>
  <si>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</si>
  <si>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</si>
  <si>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</si>
  <si>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</si>
  <si>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</si>
  <si>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</si>
  <si>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</si>
  <si>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</si>
  <si>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</si>
  <si>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</si>
  <si>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</si>
  <si>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</si>
  <si>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</si>
  <si>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</si>
  <si>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</si>
  <si>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</si>
  <si>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</si>
  <si>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</si>
  <si>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</si>
  <si>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</si>
  <si>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</si>
  <si>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</si>
  <si>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</si>
  <si>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</si>
  <si>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</si>
  <si>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</si>
  <si>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</si>
  <si>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</si>
  <si>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</si>
  <si>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</si>
  <si>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</si>
  <si>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</si>
  <si>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</si>
  <si>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</si>
  <si>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</si>
  <si>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</si>
  <si>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</si>
  <si>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</si>
  <si>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</si>
  <si>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</si>
  <si>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</si>
  <si>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</si>
  <si>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</si>
  <si>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</si>
  <si>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</si>
  <si>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</si>
  <si>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</si>
  <si>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</si>
  <si>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</si>
  <si>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</si>
  <si>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</si>
  <si>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</si>
  <si>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</si>
  <si>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</si>
  <si>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</si>
  <si>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</si>
  <si>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</si>
  <si>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</si>
  <si>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</si>
  <si>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</si>
  <si>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</si>
  <si>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</si>
  <si>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</si>
  <si>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</si>
  <si>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</si>
  <si>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</si>
  <si>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</si>
  <si>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</si>
  <si>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</si>
  <si>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</si>
  <si>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</si>
  <si>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</si>
  <si>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</si>
  <si>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</si>
  <si>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</si>
  <si>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</si>
  <si>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</si>
  <si>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</si>
  <si>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</si>
  <si>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</si>
  <si>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</si>
  <si>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</si>
  <si>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</si>
  <si>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</si>
  <si>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</si>
  <si>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</si>
  <si>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</si>
  <si>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</si>
  <si>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</si>
  <si>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</si>
  <si>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</si>
  <si>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</si>
  <si>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</si>
  <si>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</si>
  <si>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</si>
  <si>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</si>
  <si>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</si>
  <si>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</si>
  <si>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</si>
  <si>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</si>
  <si>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</si>
  <si>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</si>
  <si>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</si>
  <si>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</si>
  <si>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</si>
  <si>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</si>
  <si>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</si>
  <si>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</si>
  <si>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</si>
  <si>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</si>
  <si>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</si>
  <si>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</si>
  <si>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</si>
  <si>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</si>
  <si>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</si>
  <si>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</si>
  <si>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</si>
  <si>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</si>
  <si>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</si>
  <si>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</si>
  <si>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</si>
  <si>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</si>
  <si>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</si>
  <si>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</si>
  <si>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</si>
  <si>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</si>
  <si>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</si>
  <si>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</si>
  <si>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</si>
  <si>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</si>
  <si>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</si>
  <si>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</si>
  <si>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</si>
  <si>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</si>
  <si>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</si>
  <si>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</si>
  <si>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</si>
  <si>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</si>
  <si>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</si>
  <si>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</si>
  <si>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</si>
  <si>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</si>
  <si>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</si>
  <si>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</si>
  <si>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</si>
  <si>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</si>
  <si>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</si>
  <si>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</si>
  <si>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</si>
  <si>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</si>
  <si>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</si>
  <si>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</si>
  <si>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</si>
  <si>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</si>
  <si>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</si>
  <si>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</si>
  <si>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</si>
  <si>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</si>
  <si>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</si>
  <si>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</si>
  <si>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</si>
  <si>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</si>
  <si>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</si>
  <si>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</si>
  <si>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</si>
  <si>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</si>
  <si>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</si>
  <si>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</si>
  <si>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</si>
  <si>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</si>
  <si>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</si>
  <si>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</si>
  <si>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</si>
  <si>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</si>
  <si>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</si>
  <si>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</si>
  <si>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</si>
  <si>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</si>
  <si>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</si>
  <si>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</si>
  <si>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</si>
  <si>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</si>
  <si>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</si>
  <si>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</si>
  <si>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</si>
  <si>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</si>
  <si>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</si>
  <si>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</si>
  <si>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</si>
  <si>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</si>
  <si>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</si>
  <si>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</si>
  <si>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</si>
  <si>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</si>
  <si>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</si>
  <si>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</si>
  <si>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</si>
  <si>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</si>
  <si>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</si>
  <si>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</si>
  <si>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</si>
  <si>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</si>
  <si>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</si>
  <si>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</si>
  <si>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</si>
  <si>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</si>
  <si>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</si>
  <si>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</si>
  <si>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</si>
  <si>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</si>
  <si>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</si>
  <si>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</si>
  <si>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</si>
  <si>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</si>
  <si>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</si>
  <si>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</si>
  <si>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</si>
  <si>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</si>
  <si>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</si>
  <si>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</si>
  <si>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</si>
  <si>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</si>
  <si>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</si>
  <si>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</si>
  <si>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</si>
  <si>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</si>
  <si>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</si>
  <si>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</si>
  <si>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</si>
  <si>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</si>
  <si>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</si>
  <si>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</si>
  <si>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</si>
  <si>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</si>
  <si>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</si>
  <si>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</si>
  <si>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</si>
  <si>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</si>
  <si>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</si>
  <si>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</si>
  <si>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</si>
  <si>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</si>
  <si>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</si>
  <si>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</si>
  <si>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</si>
  <si>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</si>
  <si>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</si>
  <si>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</si>
  <si>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</si>
  <si>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</si>
  <si>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</si>
  <si>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</si>
  <si>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</si>
  <si>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</si>
  <si>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</si>
  <si>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</si>
  <si>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</si>
  <si>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</si>
  <si>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</si>
  <si>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</si>
  <si>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</si>
  <si>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</si>
  <si>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</si>
  <si>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</si>
  <si>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</si>
  <si>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</si>
  <si>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</si>
  <si>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</si>
  <si>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</si>
  <si>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</si>
  <si>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</si>
  <si>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</si>
  <si>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</si>
  <si>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</si>
  <si>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</si>
  <si>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</si>
  <si>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</si>
  <si>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</si>
  <si>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</si>
  <si>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</si>
  <si>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</si>
  <si>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</si>
  <si>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</si>
  <si>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</si>
  <si>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</si>
  <si>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</si>
  <si>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</si>
  <si>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</si>
  <si>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</si>
  <si>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</si>
  <si>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</si>
  <si>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</si>
  <si>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</si>
  <si>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</si>
  <si>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</si>
  <si>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</si>
  <si>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</si>
  <si>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</si>
  <si>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</si>
  <si>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</si>
  <si>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</si>
  <si>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</si>
  <si>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</si>
  <si>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</si>
  <si>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</si>
  <si>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</si>
  <si>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</si>
  <si>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</si>
  <si>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</si>
  <si>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</si>
  <si>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</si>
  <si>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</si>
  <si>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</si>
  <si>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</si>
  <si>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</si>
  <si>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</si>
  <si>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</si>
  <si>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</si>
  <si>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</si>
  <si>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</si>
  <si>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</si>
  <si>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</si>
  <si>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</si>
  <si>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</si>
  <si>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</si>
  <si>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</si>
  <si>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</si>
  <si>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</si>
  <si>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</si>
  <si>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</si>
  <si>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</si>
  <si>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</si>
  <si>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</si>
  <si>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</si>
  <si>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</si>
  <si>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</si>
  <si>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</si>
  <si>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</si>
  <si>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</si>
  <si>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</si>
  <si>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</si>
  <si>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</si>
  <si>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</si>
  <si>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</si>
  <si>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</si>
  <si>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</si>
  <si>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</si>
  <si>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</si>
  <si>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</si>
  <si>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</si>
  <si>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</si>
  <si>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</si>
  <si>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</si>
  <si>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</si>
  <si>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</si>
  <si>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</si>
  <si>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</si>
  <si>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</si>
  <si>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</si>
  <si>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</si>
  <si>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</si>
  <si>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</si>
  <si>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</si>
  <si>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</si>
  <si>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</si>
  <si>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</si>
  <si>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</si>
  <si>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</si>
  <si>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</si>
  <si>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</si>
  <si>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</si>
  <si>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</si>
  <si>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</si>
  <si>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</si>
  <si>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</si>
  <si>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</si>
  <si>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</si>
  <si>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</si>
  <si>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</si>
  <si>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</si>
  <si>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</si>
  <si>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</si>
  <si>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</si>
  <si>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</si>
  <si>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</si>
  <si>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</si>
  <si>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</si>
  <si>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</si>
  <si>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</si>
  <si>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</si>
  <si>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</si>
  <si>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</si>
  <si>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</si>
  <si>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</si>
  <si>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</si>
  <si>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</si>
  <si>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</si>
  <si>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</si>
  <si>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</si>
  <si>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</si>
  <si>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</si>
  <si>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</si>
  <si>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</si>
  <si>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</si>
  <si>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</si>
  <si>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</si>
  <si>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</si>
  <si>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</si>
  <si>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</si>
  <si>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</si>
  <si>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</si>
  <si>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</si>
  <si>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</si>
  <si>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</si>
  <si>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</si>
  <si>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</si>
  <si>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</si>
  <si>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</si>
  <si>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</si>
  <si>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</si>
  <si>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</si>
  <si>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</si>
  <si>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</si>
  <si>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</si>
  <si>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</si>
  <si>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</si>
  <si>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</si>
  <si>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</si>
  <si>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</si>
  <si>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</si>
  <si>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</si>
  <si>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</si>
  <si>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</si>
  <si>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</si>
  <si>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</si>
  <si>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</si>
  <si>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</si>
  <si>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</si>
  <si>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</si>
  <si>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</si>
  <si>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</si>
  <si>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</si>
  <si>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</si>
  <si>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</si>
  <si>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</si>
  <si>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</si>
  <si>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</si>
  <si>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</si>
  <si>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</si>
  <si>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</si>
  <si>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</si>
  <si>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</si>
  <si>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</si>
  <si>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</si>
  <si>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</si>
  <si>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</si>
  <si>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</si>
  <si>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</si>
  <si>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</si>
  <si>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</si>
  <si>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</si>
  <si>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</si>
  <si>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</si>
  <si>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</si>
  <si>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</si>
  <si>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</si>
  <si>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</si>
  <si>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</si>
  <si>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</si>
  <si>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</si>
  <si>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</si>
  <si>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</si>
  <si>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</si>
  <si>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</si>
  <si>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</si>
  <si>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</si>
  <si>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</si>
  <si>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</si>
  <si>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</si>
  <si>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</si>
  <si>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</si>
  <si>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</si>
  <si>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</si>
  <si>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</si>
  <si>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</si>
  <si>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</si>
  <si>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</si>
  <si>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</si>
  <si>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</si>
  <si>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</si>
  <si>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</si>
  <si>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</si>
  <si>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</si>
  <si>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</si>
  <si>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</si>
  <si>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</si>
  <si>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</si>
  <si>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</si>
  <si>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</si>
  <si>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</si>
  <si>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</si>
  <si>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</si>
  <si>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</si>
  <si>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</si>
  <si>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</si>
  <si>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</si>
  <si>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</si>
  <si>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</si>
  <si>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</si>
  <si>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</si>
  <si>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</si>
  <si>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</si>
  <si>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</si>
  <si>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</si>
  <si>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</si>
  <si>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</si>
  <si>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</si>
  <si>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</si>
  <si>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</si>
  <si>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</si>
  <si>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</si>
  <si>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</si>
  <si>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</si>
  <si>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</si>
  <si>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</si>
  <si>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</si>
  <si>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</si>
  <si>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</si>
  <si>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</si>
  <si>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</si>
  <si>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</si>
  <si>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</si>
  <si>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</si>
  <si>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</si>
  <si>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</si>
  <si>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</si>
  <si>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</si>
  <si>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</si>
  <si>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</si>
  <si>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</si>
  <si>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</si>
  <si>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</si>
  <si>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</si>
  <si>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</si>
  <si>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</si>
  <si>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</si>
  <si>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</si>
  <si>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</si>
  <si>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</si>
  <si>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</si>
  <si>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</si>
  <si>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</si>
  <si>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</si>
  <si>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</si>
  <si>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</si>
  <si>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</si>
  <si>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</si>
  <si>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</si>
  <si>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</si>
  <si>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</si>
  <si>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</si>
  <si>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</si>
  <si>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</si>
  <si>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</si>
  <si>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</si>
  <si>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</si>
  <si>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</si>
  <si>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</si>
  <si>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</si>
  <si>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</si>
  <si>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</si>
  <si>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</si>
  <si>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</si>
  <si>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</si>
  <si>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</si>
  <si>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</si>
  <si>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</si>
  <si>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</si>
  <si>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</si>
  <si>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</si>
  <si>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</si>
  <si>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</si>
  <si>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</si>
  <si>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</si>
  <si>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</si>
  <si>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</si>
  <si>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</si>
  <si>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</si>
  <si>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</si>
  <si>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</si>
  <si>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</si>
  <si>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</si>
  <si>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</si>
  <si>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</si>
  <si>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</si>
  <si>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</si>
  <si>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</si>
  <si>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</si>
  <si>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</si>
  <si>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</si>
  <si>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</si>
  <si>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</si>
  <si>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</si>
  <si>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</si>
  <si>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</si>
  <si>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</si>
  <si>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</si>
  <si>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</si>
  <si>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</si>
  <si>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</si>
  <si>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</si>
  <si>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</si>
  <si>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</si>
  <si>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</si>
  <si>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</si>
  <si>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</si>
  <si>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</si>
  <si>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</si>
  <si>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</si>
  <si>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</si>
  <si>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</si>
  <si>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</si>
  <si>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</si>
  <si>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</si>
  <si>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</si>
  <si>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</si>
  <si>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</si>
  <si>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</si>
  <si>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</si>
  <si>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</si>
  <si>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</si>
  <si>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</si>
  <si>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</si>
  <si>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</si>
  <si>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</si>
  <si>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</si>
  <si>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</si>
  <si>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</si>
  <si>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</si>
  <si>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</si>
  <si>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</si>
  <si>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</si>
  <si>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</si>
  <si>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</si>
  <si>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</si>
  <si>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</si>
  <si>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</si>
  <si>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</si>
  <si>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</si>
  <si>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</si>
  <si>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</si>
  <si>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</si>
  <si>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</si>
  <si>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</si>
  <si>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</si>
  <si>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</si>
  <si>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</si>
  <si>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</si>
  <si>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</si>
  <si>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</si>
  <si>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</si>
  <si>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</si>
  <si>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</si>
  <si>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</si>
  <si>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</si>
  <si>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</si>
  <si>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</si>
  <si>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</si>
  <si>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</si>
  <si>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</si>
  <si>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</si>
  <si>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</si>
  <si>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</si>
  <si>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</si>
  <si>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</si>
  <si>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</si>
  <si>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</si>
  <si>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</si>
  <si>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</si>
  <si>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</si>
  <si>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</si>
  <si>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</si>
  <si>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</si>
  <si>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</si>
  <si>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</si>
  <si>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</si>
  <si>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</si>
  <si>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</si>
  <si>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</si>
  <si>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</si>
  <si>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</si>
  <si>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</si>
  <si>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</si>
  <si>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</si>
  <si>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</si>
  <si>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</si>
  <si>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</si>
  <si>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</si>
  <si>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</si>
  <si>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</si>
  <si>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</si>
  <si>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</si>
  <si>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</si>
  <si>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</si>
  <si>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</si>
  <si>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</si>
  <si>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</si>
  <si>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</si>
  <si>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</si>
  <si>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</si>
  <si>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</si>
  <si>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</si>
  <si>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</si>
  <si>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</si>
  <si>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</si>
  <si>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</si>
  <si>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</si>
  <si>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</si>
  <si>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</si>
  <si>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</si>
  <si>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</si>
  <si>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</si>
  <si>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</si>
  <si>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</si>
  <si>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</si>
  <si>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</si>
  <si>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</si>
  <si>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</si>
  <si>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</si>
  <si>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</si>
  <si>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</si>
  <si>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</si>
  <si>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</si>
  <si>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</si>
  <si>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</si>
  <si>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</si>
  <si>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</si>
  <si>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</si>
  <si>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</si>
  <si>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</si>
  <si>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</si>
  <si>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</si>
  <si>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</si>
  <si>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</si>
  <si>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</si>
  <si>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</si>
  <si>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</si>
  <si>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</si>
  <si>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</si>
  <si>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</si>
  <si>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</si>
  <si>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</si>
  <si>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</si>
  <si>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</si>
  <si>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</si>
  <si>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</si>
  <si>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</si>
  <si>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</si>
  <si>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</si>
  <si>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</si>
  <si>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</si>
  <si>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</si>
  <si>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</si>
  <si>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</si>
  <si>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</si>
  <si>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</si>
  <si>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</si>
  <si>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</si>
  <si>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</si>
  <si>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</si>
  <si>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</si>
  <si>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</si>
  <si>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</si>
  <si>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</si>
  <si>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</si>
  <si>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</si>
  <si>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</si>
  <si>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</si>
  <si>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</si>
  <si>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</si>
  <si>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</si>
  <si>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</si>
  <si>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</si>
  <si>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</si>
  <si>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</si>
  <si>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</si>
  <si>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</si>
  <si>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</si>
  <si>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</si>
  <si>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</si>
  <si>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</si>
  <si>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</si>
  <si>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</si>
  <si>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</si>
  <si>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</si>
  <si>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</si>
  <si>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</si>
  <si>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</si>
  <si>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</si>
  <si>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</si>
  <si>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</si>
  <si>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</si>
  <si>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</si>
  <si>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</si>
  <si>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</si>
  <si>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</si>
  <si>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</si>
  <si>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</si>
  <si>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</si>
  <si>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</si>
  <si>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</si>
  <si>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</si>
  <si>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</si>
  <si>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</si>
  <si>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</si>
  <si>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</si>
  <si>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</si>
  <si>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</si>
  <si>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</si>
  <si>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</si>
  <si>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</si>
  <si>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</si>
  <si>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</si>
  <si>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</si>
  <si>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</si>
  <si>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</si>
  <si>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</si>
  <si>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</si>
  <si>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</si>
  <si>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</si>
  <si>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</si>
  <si>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</si>
  <si>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</si>
  <si>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</si>
  <si>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</si>
  <si>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</si>
  <si>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</si>
  <si>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</si>
  <si>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</si>
  <si>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</si>
  <si>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</si>
  <si>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</si>
  <si>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</si>
  <si>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</si>
  <si>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</si>
  <si>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</si>
  <si>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</si>
  <si>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</si>
  <si>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</si>
  <si>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</si>
  <si>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</si>
  <si>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</si>
  <si>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</si>
  <si>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</si>
  <si>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</si>
  <si>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</si>
  <si>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</si>
  <si>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</si>
  <si>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</si>
  <si>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</si>
  <si>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</si>
  <si>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</si>
  <si>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</si>
  <si>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</si>
  <si>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</si>
  <si>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</si>
  <si>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</si>
  <si>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</si>
  <si>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</si>
  <si>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</si>
  <si>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</si>
  <si>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</si>
  <si>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</si>
  <si>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</si>
  <si>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</si>
  <si>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</si>
  <si>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</si>
  <si>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</si>
  <si>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</si>
  <si>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</si>
  <si>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</si>
  <si>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</si>
  <si>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</si>
  <si>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</si>
  <si>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</si>
  <si>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</si>
  <si>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</si>
  <si>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</si>
  <si>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</si>
  <si>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</si>
  <si>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</si>
  <si>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</si>
  <si>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</si>
  <si>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</si>
  <si>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</si>
  <si>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</si>
  <si>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</si>
  <si>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</si>
  <si>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</si>
  <si>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</si>
  <si>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</si>
  <si>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</si>
  <si>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</si>
  <si>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</si>
  <si>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</si>
  <si>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</si>
  <si>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</si>
  <si>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</si>
  <si>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</si>
  <si>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</si>
  <si>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</si>
  <si>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</si>
  <si>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</si>
  <si>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</si>
  <si>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</si>
  <si>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</si>
  <si>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</si>
  <si>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</si>
  <si>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</si>
  <si>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</si>
  <si>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</si>
  <si>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</si>
  <si>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</si>
  <si>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</si>
  <si>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</si>
  <si>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</si>
  <si>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</si>
  <si>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</si>
  <si>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</si>
  <si>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</si>
  <si>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</si>
  <si>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</si>
  <si>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</si>
  <si>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</si>
  <si>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</si>
  <si>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</si>
  <si>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</si>
  <si>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</si>
  <si>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</si>
  <si>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</si>
  <si>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</si>
  <si>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</si>
  <si>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</si>
  <si>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</si>
  <si>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</si>
  <si>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</si>
  <si>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</si>
  <si>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</si>
  <si>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</si>
  <si>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</si>
  <si>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</si>
  <si>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</si>
  <si>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</si>
  <si>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</si>
  <si>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</si>
  <si>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</si>
  <si>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</si>
  <si>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</si>
  <si>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</si>
  <si>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</si>
  <si>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</si>
  <si>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</si>
  <si>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</si>
  <si>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</si>
  <si>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</si>
  <si>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</si>
  <si>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</si>
  <si>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</si>
  <si>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</si>
  <si>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</si>
  <si>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</si>
  <si>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</si>
  <si>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</si>
  <si>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</si>
  <si>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</si>
  <si>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</si>
  <si>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</si>
  <si>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</si>
  <si>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</si>
  <si>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</si>
  <si>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</si>
  <si>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</si>
  <si>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</si>
  <si>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</si>
  <si>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</si>
  <si>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</si>
  <si>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</si>
  <si>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</si>
  <si>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</si>
  <si>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</si>
  <si>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</si>
  <si>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</si>
  <si>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</si>
  <si>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</si>
  <si>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</si>
  <si>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</si>
  <si>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</si>
  <si>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</si>
  <si>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</si>
  <si>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</si>
  <si>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</si>
  <si>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</si>
  <si>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</si>
  <si>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</si>
  <si>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</si>
  <si>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</si>
  <si>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</si>
  <si>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</si>
  <si>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</si>
  <si>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</si>
  <si>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</si>
  <si>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</si>
  <si>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</si>
  <si>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</si>
  <si>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</si>
  <si>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</si>
  <si>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</si>
  <si>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</si>
  <si>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</si>
  <si>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</si>
  <si>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</si>
  <si>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</si>
  <si>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</si>
  <si>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</si>
  <si>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</si>
  <si>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</si>
  <si>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</si>
  <si>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</si>
  <si>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</si>
  <si>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</si>
  <si>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</si>
  <si>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</si>
  <si>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</si>
  <si>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</si>
  <si>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</si>
  <si>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</si>
  <si>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</si>
  <si>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</si>
  <si>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</si>
  <si>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</si>
  <si>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</si>
  <si>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</si>
  <si>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</si>
  <si>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</si>
  <si>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</si>
  <si>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</si>
  <si>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</si>
  <si>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</si>
  <si>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</si>
  <si>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</si>
  <si>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</si>
  <si>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</si>
  <si>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</si>
  <si>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</si>
  <si>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</si>
  <si>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</si>
  <si>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</si>
  <si>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</si>
  <si>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</si>
  <si>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</si>
  <si>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</si>
  <si>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</si>
  <si>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</si>
  <si>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</si>
  <si>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</si>
  <si>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</si>
  <si>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</si>
  <si>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</si>
  <si>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</si>
  <si>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</si>
  <si>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</si>
  <si>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</si>
  <si>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</si>
  <si>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</si>
  <si>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</si>
  <si>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</si>
  <si>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</si>
  <si>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</si>
  <si>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</si>
  <si>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</si>
  <si>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</si>
  <si>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HD622R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</si>
  <si>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</si>
  <si>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</si>
  <si>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</si>
  <si>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</si>
  <si>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</si>
  <si>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</si>
  <si>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</si>
  <si>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</si>
  <si>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</si>
  <si>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</si>
  <si>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</si>
  <si>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</si>
  <si>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</si>
  <si>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</si>
  <si>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</si>
  <si>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</si>
  <si>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</si>
  <si>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</si>
  <si>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</si>
  <si>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</si>
  <si>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</si>
  <si>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</si>
  <si>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</si>
  <si>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</si>
  <si>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</si>
  <si>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</si>
  <si>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</si>
  <si>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</si>
  <si>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</si>
  <si>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</si>
  <si>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</si>
  <si>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</si>
  <si>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</si>
  <si>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</si>
  <si>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</si>
  <si>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</si>
  <si>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</si>
  <si>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</si>
  <si>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</si>
  <si>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</si>
  <si>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</si>
  <si>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</si>
  <si>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</si>
  <si>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</si>
  <si>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</si>
  <si>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</si>
  <si>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</si>
  <si>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</si>
  <si>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</si>
  <si>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</si>
  <si>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</si>
  <si>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</si>
  <si>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</si>
  <si>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</si>
  <si>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</si>
  <si>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</si>
  <si>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</si>
  <si>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</si>
  <si>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</si>
  <si>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</si>
  <si>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</si>
  <si>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</si>
  <si>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</si>
  <si>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</si>
  <si>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</si>
  <si>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</si>
  <si>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</si>
  <si>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</si>
  <si>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</si>
  <si>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</si>
  <si>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</si>
  <si>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</si>
  <si>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</si>
  <si>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</si>
  <si>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</si>
  <si>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</si>
  <si>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</si>
  <si>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</si>
  <si>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</si>
  <si>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</si>
  <si>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</si>
  <si>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</si>
  <si>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</si>
  <si>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</si>
  <si>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</si>
  <si>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</si>
  <si>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</si>
  <si>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</si>
  <si>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</si>
  <si>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</si>
  <si>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</si>
  <si>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</si>
  <si>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</si>
  <si>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</si>
  <si>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</si>
  <si>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</si>
  <si>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</si>
  <si>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</si>
  <si>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</si>
  <si>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</si>
  <si>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</si>
  <si>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</si>
  <si>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</si>
  <si>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</si>
  <si>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</si>
  <si>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</si>
  <si>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</si>
  <si>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</si>
  <si>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</si>
  <si>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</si>
  <si>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</si>
  <si>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</si>
  <si>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</si>
  <si>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</si>
  <si>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</si>
  <si>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</si>
  <si>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</si>
  <si>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</si>
  <si>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</si>
  <si>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</si>
  <si>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</si>
  <si>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</si>
  <si>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</si>
  <si>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</si>
  <si>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</si>
  <si>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</si>
  <si>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</si>
  <si>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</si>
  <si>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</si>
  <si>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</si>
  <si>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</si>
  <si>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</si>
  <si>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</si>
  <si>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</si>
  <si>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</si>
  <si>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</si>
  <si>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</si>
  <si>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</si>
  <si>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</si>
  <si>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</si>
  <si>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</si>
  <si>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</si>
  <si>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</si>
  <si>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</si>
  <si>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</si>
  <si>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</si>
  <si>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</si>
  <si>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</si>
  <si>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</si>
  <si>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</si>
  <si>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</si>
  <si>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</si>
  <si>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</si>
  <si>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MSC BEIRA IV</t>
  </si>
  <si>
    <t>HI607R</t>
  </si>
  <si>
    <t xml:space="preserve">   MSC APOLLO / MSC MANHATTAN V</t>
  </si>
  <si>
    <t>HI608R</t>
  </si>
  <si>
    <t xml:space="preserve"> MSC CATHERINE VI / MSC APOLLO </t>
  </si>
  <si>
    <t>HI609R</t>
  </si>
  <si>
    <t xml:space="preserve"> MSC APOLLO / MSC MIRA V</t>
  </si>
  <si>
    <t>HI610R</t>
  </si>
  <si>
    <t xml:space="preserve"> MSC CATHERINE VI / MSC APOLLO</t>
  </si>
  <si>
    <t>HI611R</t>
  </si>
  <si>
    <t xml:space="preserve"> MSC MATTINA / MSC CATHERINE VI</t>
  </si>
  <si>
    <t>MSC BANJUL IV</t>
  </si>
  <si>
    <t>HI612R</t>
  </si>
  <si>
    <t xml:space="preserve"> MSC PRECISION V </t>
  </si>
  <si>
    <t>MSC POLARIS</t>
  </si>
  <si>
    <t>HI613R</t>
  </si>
  <si>
    <t>MSC MICHIGAN VII</t>
  </si>
  <si>
    <t>HI614R</t>
  </si>
  <si>
    <t xml:space="preserve"> MSC ALMA VII /  MSC ANTONIA</t>
  </si>
  <si>
    <t>HI615R</t>
  </si>
  <si>
    <t xml:space="preserve"> MSC FREEPORT / MSC UNITE VI</t>
  </si>
  <si>
    <t>HI616R</t>
  </si>
  <si>
    <t xml:space="preserve"> MSC PEGASUS VII</t>
  </si>
  <si>
    <t xml:space="preserve"> MSC BEIRA IV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</si>
  <si>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</si>
  <si>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</si>
  <si>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</si>
  <si>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</si>
  <si>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</si>
  <si>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</si>
  <si>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</si>
  <si>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</si>
  <si>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</si>
  <si>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</si>
  <si>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</si>
  <si>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</si>
  <si>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</si>
  <si>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</si>
  <si>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</si>
  <si>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</si>
  <si>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</si>
  <si>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</si>
  <si>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</si>
  <si>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</si>
  <si>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</si>
  <si>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</si>
  <si>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</si>
  <si>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</si>
  <si>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</si>
  <si>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</si>
  <si>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</si>
  <si>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</si>
  <si>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</si>
  <si>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</si>
  <si>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</si>
  <si>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</si>
  <si>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</si>
  <si>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</si>
  <si>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</si>
  <si>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</si>
  <si>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</si>
  <si>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</si>
  <si>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</si>
  <si>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</si>
  <si>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</si>
  <si>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</si>
  <si>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</si>
  <si>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</si>
  <si>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</si>
  <si>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</si>
  <si>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</si>
  <si>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</si>
  <si>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</si>
  <si>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</si>
  <si>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</si>
  <si>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</si>
  <si>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</si>
  <si>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</si>
  <si>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</si>
  <si>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</si>
  <si>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</si>
  <si>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</si>
  <si>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</si>
  <si>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</si>
  <si>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</si>
  <si>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HR620A</t>
  </si>
  <si>
    <t>VUNG TAU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</si>
  <si>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</si>
  <si>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</si>
  <si>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</si>
  <si>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</si>
  <si>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</si>
  <si>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</si>
  <si>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</si>
  <si>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</si>
  <si>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</si>
  <si>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</si>
  <si>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</si>
  <si>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</si>
  <si>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</si>
  <si>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</si>
  <si>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</si>
  <si>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</si>
  <si>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</si>
  <si>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</si>
  <si>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</si>
  <si>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</si>
  <si>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>HR613R</t>
  </si>
  <si>
    <t>HR614R</t>
  </si>
  <si>
    <t>HR615R</t>
  </si>
  <si>
    <t>HR616R</t>
  </si>
  <si>
    <t>HR617R</t>
  </si>
  <si>
    <t>HR618R</t>
  </si>
  <si>
    <t>HR619R</t>
  </si>
  <si>
    <t>HR620R</t>
  </si>
  <si>
    <t>HR621R</t>
  </si>
  <si>
    <t>HR622R</t>
  </si>
  <si>
    <t>HR623R</t>
  </si>
  <si>
    <t>HR624R</t>
  </si>
  <si>
    <t>DAVAO</t>
  </si>
  <si>
    <t xml:space="preserve">PROFORMA SAILING </t>
  </si>
  <si>
    <t>PROFORMA ETD
(FOR FEEDER - SAMBAR)</t>
  </si>
  <si>
    <t>HK616R</t>
  </si>
  <si>
    <t>MSC SHIRLEY II</t>
  </si>
  <si>
    <t>HK617R</t>
  </si>
  <si>
    <t>HK618R</t>
  </si>
  <si>
    <t>HK619R</t>
  </si>
  <si>
    <t>HK620R</t>
  </si>
  <si>
    <t>HK621R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</si>
  <si>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</si>
  <si>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</si>
  <si>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</si>
  <si>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</si>
  <si>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</si>
  <si>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</si>
  <si>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</si>
  <si>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</si>
  <si>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</si>
  <si>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</si>
  <si>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</si>
  <si>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</si>
  <si>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</si>
  <si>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</si>
  <si>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</si>
  <si>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</si>
  <si>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</si>
  <si>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</si>
  <si>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</si>
  <si>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</si>
  <si>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</si>
  <si>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</si>
  <si>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</si>
  <si>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</si>
  <si>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</si>
  <si>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</si>
  <si>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</si>
  <si>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</si>
  <si>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</si>
  <si>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</si>
  <si>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</si>
  <si>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</si>
  <si>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</si>
  <si>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</si>
  <si>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</si>
  <si>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</si>
  <si>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</si>
  <si>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</si>
  <si>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</si>
  <si>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</si>
  <si>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</si>
  <si>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</si>
  <si>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</si>
  <si>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</si>
  <si>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</si>
  <si>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</si>
  <si>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</si>
  <si>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</si>
  <si>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</si>
  <si>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</si>
  <si>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</si>
  <si>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</si>
  <si>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</si>
  <si>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</si>
  <si>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</si>
  <si>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</si>
  <si>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</si>
  <si>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</si>
  <si>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</si>
  <si>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</si>
  <si>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</si>
  <si>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</si>
  <si>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</si>
  <si>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</si>
  <si>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</si>
  <si>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</si>
  <si>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</si>
  <si>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</si>
  <si>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</si>
  <si>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</si>
  <si>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</si>
  <si>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</si>
  <si>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</si>
  <si>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</si>
  <si>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</si>
  <si>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</si>
  <si>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</si>
  <si>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</si>
  <si>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</si>
  <si>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</si>
  <si>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</si>
  <si>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</si>
  <si>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</si>
  <si>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</si>
  <si>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</si>
  <si>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</si>
  <si>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</si>
  <si>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</si>
  <si>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</si>
  <si>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</si>
  <si>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</si>
  <si>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</si>
  <si>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</si>
  <si>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</si>
  <si>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</si>
  <si>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</si>
  <si>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</si>
  <si>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</si>
  <si>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</si>
  <si>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</si>
  <si>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</si>
  <si>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</si>
  <si>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</si>
  <si>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</si>
  <si>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</si>
  <si>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</si>
  <si>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</si>
  <si>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</si>
  <si>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</si>
  <si>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</si>
  <si>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</si>
  <si>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</si>
  <si>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</si>
  <si>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</si>
  <si>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</si>
  <si>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</si>
  <si>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</si>
  <si>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</si>
  <si>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</si>
  <si>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</si>
  <si>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</si>
  <si>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</si>
  <si>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</si>
  <si>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</si>
  <si>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</si>
  <si>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</si>
  <si>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</si>
  <si>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</si>
  <si>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</si>
  <si>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</si>
  <si>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</si>
  <si>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</si>
  <si>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</si>
  <si>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</si>
  <si>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</si>
  <si>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</si>
  <si>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</si>
  <si>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</si>
  <si>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</si>
  <si>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</si>
  <si>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</si>
  <si>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</si>
  <si>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</si>
  <si>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</si>
  <si>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</si>
  <si>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</si>
  <si>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</si>
  <si>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</si>
  <si>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</si>
  <si>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</si>
  <si>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</si>
  <si>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</si>
  <si>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</si>
  <si>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</si>
  <si>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</si>
  <si>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</si>
  <si>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</si>
  <si>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</si>
  <si>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</si>
  <si>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</si>
  <si>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</si>
  <si>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</si>
  <si>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</si>
  <si>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</si>
  <si>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</si>
  <si>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</si>
  <si>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</si>
  <si>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</si>
  <si>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</si>
  <si>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</si>
  <si>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</si>
  <si>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</si>
  <si>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</si>
  <si>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</si>
  <si>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</si>
  <si>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</si>
  <si>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</si>
  <si>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</si>
  <si>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</si>
  <si>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</si>
  <si>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</si>
  <si>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</si>
  <si>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</si>
  <si>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</si>
  <si>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</si>
  <si>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</si>
  <si>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</si>
  <si>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</si>
  <si>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</si>
  <si>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BERN V / MSC ZLATA R.</t>
  </si>
  <si>
    <t xml:space="preserve"> MSC MELTEMI III</t>
  </si>
  <si>
    <t>HW615A</t>
  </si>
  <si>
    <t>HW616A</t>
  </si>
  <si>
    <t>HW617A</t>
  </si>
  <si>
    <t>MSC MAGNOLIA V</t>
  </si>
  <si>
    <t>HW618A</t>
  </si>
  <si>
    <t>HW619A</t>
  </si>
  <si>
    <t>HW620A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</si>
  <si>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</si>
  <si>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</si>
  <si>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</si>
  <si>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</si>
  <si>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</si>
  <si>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</si>
  <si>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</si>
  <si>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</si>
  <si>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</si>
  <si>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</si>
  <si>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</si>
  <si>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</si>
  <si>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</si>
  <si>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</si>
  <si>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</si>
  <si>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</si>
  <si>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</si>
  <si>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</si>
  <si>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</si>
  <si>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</si>
  <si>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</si>
  <si>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</si>
  <si>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</si>
  <si>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</si>
  <si>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</si>
  <si>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</si>
  <si>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</si>
  <si>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</si>
  <si>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</si>
  <si>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</si>
  <si>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</si>
  <si>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</si>
  <si>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</si>
  <si>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</si>
  <si>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</si>
  <si>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</si>
  <si>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</si>
  <si>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</si>
  <si>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</si>
  <si>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</si>
  <si>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</si>
  <si>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</si>
  <si>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</si>
  <si>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</si>
  <si>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</si>
  <si>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</si>
  <si>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</si>
  <si>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</si>
  <si>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</si>
  <si>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</si>
  <si>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</si>
  <si>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</si>
  <si>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</si>
  <si>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</si>
  <si>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</si>
  <si>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</si>
  <si>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</si>
  <si>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</si>
  <si>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</si>
  <si>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</si>
  <si>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</si>
  <si>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</si>
  <si>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</si>
  <si>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</si>
  <si>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</si>
  <si>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</si>
  <si>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</si>
  <si>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</si>
  <si>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</si>
  <si>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</si>
  <si>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</si>
  <si>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</si>
  <si>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</si>
  <si>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</si>
  <si>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</si>
  <si>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</si>
  <si>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</si>
  <si>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</si>
  <si>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</si>
  <si>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</si>
  <si>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</si>
  <si>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</si>
  <si>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</si>
  <si>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</si>
  <si>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</si>
  <si>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</si>
  <si>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</si>
  <si>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</si>
  <si>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</si>
  <si>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</si>
  <si>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</si>
  <si>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</si>
  <si>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</si>
  <si>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</si>
  <si>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</si>
  <si>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</si>
  <si>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</si>
  <si>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</si>
  <si>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</si>
  <si>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</si>
  <si>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</si>
  <si>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</si>
  <si>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</si>
  <si>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</si>
  <si>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</si>
  <si>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</si>
  <si>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</si>
  <si>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</si>
  <si>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</si>
  <si>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</si>
  <si>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</si>
  <si>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BERN V / MSC ZLATA R.</t>
  </si>
  <si>
    <t>HW617R</t>
  </si>
  <si>
    <t>HW618R</t>
  </si>
  <si>
    <t>HW619R</t>
  </si>
  <si>
    <t>HW620R</t>
  </si>
  <si>
    <t>HW621R</t>
  </si>
  <si>
    <t>HW622R</t>
  </si>
  <si>
    <t>VLADIVOSTOK (VSCT)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</si>
  <si>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</si>
  <si>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</si>
  <si>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</si>
  <si>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</si>
  <si>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</si>
  <si>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</si>
  <si>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</si>
  <si>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</si>
  <si>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</si>
  <si>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</si>
  <si>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</si>
  <si>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</si>
  <si>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</si>
  <si>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</si>
  <si>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</si>
  <si>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</si>
  <si>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</si>
  <si>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</si>
  <si>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</si>
  <si>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</si>
  <si>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</si>
  <si>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</si>
  <si>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</si>
  <si>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</si>
  <si>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</si>
  <si>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</si>
  <si>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</si>
  <si>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</si>
  <si>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</si>
  <si>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</si>
  <si>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</si>
  <si>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</si>
  <si>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</si>
  <si>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</si>
  <si>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</si>
  <si>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</si>
  <si>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</si>
  <si>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</si>
  <si>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</si>
  <si>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</si>
  <si>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</si>
  <si>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</si>
  <si>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</si>
  <si>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</si>
  <si>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</si>
  <si>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</si>
  <si>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</si>
  <si>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</si>
  <si>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</si>
  <si>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</si>
  <si>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</si>
  <si>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</si>
  <si>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</si>
  <si>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</si>
  <si>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</si>
  <si>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</si>
  <si>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</si>
  <si>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</si>
  <si>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</si>
  <si>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</si>
  <si>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</si>
  <si>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</si>
  <si>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</si>
  <si>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</si>
  <si>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</si>
  <si>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</si>
  <si>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</si>
  <si>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</si>
  <si>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</si>
  <si>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</si>
  <si>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</si>
  <si>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</si>
  <si>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</si>
  <si>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</si>
  <si>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</si>
  <si>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</si>
  <si>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</si>
  <si>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</si>
  <si>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</si>
  <si>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</si>
  <si>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</si>
  <si>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</si>
  <si>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</si>
  <si>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</si>
  <si>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</si>
  <si>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</si>
  <si>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</si>
  <si>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</si>
  <si>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</si>
  <si>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</si>
  <si>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</si>
  <si>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</si>
  <si>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</si>
  <si>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</si>
  <si>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HX615A</t>
  </si>
  <si>
    <t>HX618A</t>
  </si>
  <si>
    <t>HX619A</t>
  </si>
  <si>
    <t>HX620A</t>
  </si>
  <si>
    <t>HX621A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</si>
  <si>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</si>
  <si>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</si>
  <si>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</si>
  <si>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</si>
  <si>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</si>
  <si>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</si>
  <si>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</si>
  <si>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</si>
  <si>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</si>
  <si>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</si>
  <si>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</si>
  <si>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</si>
  <si>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</si>
  <si>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</si>
  <si>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</si>
  <si>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</si>
  <si>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</si>
  <si>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</si>
  <si>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</si>
  <si>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</si>
  <si>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</si>
  <si>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</si>
  <si>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</si>
  <si>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</si>
  <si>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</si>
  <si>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</si>
  <si>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</si>
  <si>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</si>
  <si>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</si>
  <si>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</si>
  <si>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</si>
  <si>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</si>
  <si>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</si>
  <si>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</si>
  <si>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</si>
  <si>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</si>
  <si>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</si>
  <si>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</si>
  <si>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</si>
  <si>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</si>
  <si>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</si>
  <si>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</si>
  <si>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</si>
  <si>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</si>
  <si>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</si>
  <si>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</si>
  <si>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</si>
  <si>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</si>
  <si>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</si>
  <si>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</si>
  <si>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</si>
  <si>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</si>
  <si>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</si>
  <si>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</si>
  <si>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</si>
  <si>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</si>
  <si>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</si>
  <si>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</si>
  <si>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</si>
  <si>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</si>
  <si>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</si>
  <si>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</si>
  <si>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</si>
  <si>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</si>
  <si>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</si>
  <si>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</si>
  <si>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</si>
  <si>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</si>
  <si>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</si>
  <si>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</si>
  <si>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</si>
  <si>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</si>
  <si>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</si>
  <si>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</si>
  <si>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</si>
  <si>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</si>
  <si>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</si>
  <si>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</si>
  <si>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</si>
  <si>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</si>
  <si>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</si>
  <si>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</si>
  <si>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</si>
  <si>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</si>
  <si>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</si>
  <si>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</si>
  <si>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</si>
  <si>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</si>
  <si>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</si>
  <si>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</si>
  <si>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</si>
  <si>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</si>
  <si>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</si>
  <si>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</si>
  <si>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</si>
  <si>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</si>
  <si>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</si>
  <si>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</si>
  <si>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</si>
  <si>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</si>
  <si>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</si>
  <si>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</si>
  <si>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</si>
  <si>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</si>
  <si>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</si>
  <si>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</si>
  <si>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</si>
  <si>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</si>
  <si>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</si>
  <si>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</si>
  <si>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</si>
  <si>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</si>
  <si>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</si>
  <si>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</si>
  <si>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</si>
  <si>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</si>
  <si>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</si>
  <si>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</si>
  <si>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</si>
  <si>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</si>
  <si>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</si>
  <si>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</si>
  <si>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</si>
  <si>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</si>
  <si>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</si>
  <si>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</si>
  <si>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</si>
  <si>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</si>
  <si>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</si>
  <si>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</si>
  <si>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</si>
  <si>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</si>
  <si>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</si>
  <si>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</si>
  <si>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</si>
  <si>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</si>
  <si>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</si>
  <si>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</si>
  <si>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</si>
  <si>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</si>
  <si>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</si>
  <si>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</si>
  <si>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</si>
  <si>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</si>
  <si>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</si>
  <si>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</si>
  <si>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</si>
  <si>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</si>
  <si>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</si>
  <si>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</si>
  <si>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</si>
  <si>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</si>
  <si>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</si>
  <si>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</si>
  <si>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</si>
  <si>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</si>
  <si>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</si>
  <si>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</si>
  <si>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</si>
  <si>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</si>
  <si>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</si>
  <si>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</si>
  <si>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</si>
  <si>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</si>
  <si>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</si>
  <si>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</si>
  <si>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</si>
  <si>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</si>
  <si>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</si>
  <si>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</si>
  <si>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</si>
  <si>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</si>
  <si>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</si>
  <si>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</si>
  <si>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</si>
  <si>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</si>
  <si>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</si>
  <si>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</si>
  <si>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</si>
  <si>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</si>
  <si>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</si>
  <si>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</si>
  <si>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</si>
  <si>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</si>
  <si>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</si>
  <si>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</si>
  <si>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</si>
  <si>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</si>
  <si>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</si>
  <si>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</si>
  <si>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</si>
  <si>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</si>
  <si>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</si>
  <si>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</si>
  <si>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</si>
  <si>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</si>
  <si>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</si>
  <si>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</si>
  <si>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</si>
  <si>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</si>
  <si>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</si>
  <si>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</si>
  <si>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</si>
  <si>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</si>
  <si>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</si>
  <si>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</si>
  <si>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</si>
  <si>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</si>
  <si>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</si>
  <si>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</si>
  <si>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</si>
  <si>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</si>
  <si>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</si>
  <si>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</si>
  <si>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</si>
  <si>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</si>
  <si>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</si>
  <si>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</si>
  <si>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</si>
  <si>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</si>
  <si>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</si>
  <si>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</si>
  <si>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</si>
  <si>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</si>
  <si>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</si>
  <si>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</si>
  <si>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</si>
  <si>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</si>
  <si>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</si>
  <si>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</si>
  <si>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</si>
  <si>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</si>
  <si>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</si>
  <si>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</si>
  <si>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</si>
  <si>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</si>
  <si>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</si>
  <si>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</si>
  <si>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</si>
  <si>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</si>
  <si>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</si>
  <si>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</si>
  <si>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</si>
  <si>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</si>
  <si>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</si>
  <si>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</si>
  <si>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</si>
  <si>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</si>
  <si>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</si>
  <si>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</si>
  <si>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</si>
  <si>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</si>
  <si>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</si>
  <si>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</si>
  <si>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</si>
  <si>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</si>
  <si>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</si>
  <si>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</si>
  <si>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</si>
  <si>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</si>
  <si>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</si>
  <si>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</si>
  <si>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</si>
  <si>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</si>
  <si>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</si>
  <si>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</si>
  <si>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</si>
  <si>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</si>
  <si>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</si>
  <si>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</si>
  <si>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</si>
  <si>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</si>
  <si>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</si>
  <si>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</si>
  <si>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</si>
  <si>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</si>
  <si>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</si>
  <si>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</si>
  <si>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</si>
  <si>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</si>
  <si>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</si>
  <si>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</si>
  <si>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</si>
  <si>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</si>
  <si>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</si>
  <si>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</si>
  <si>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</si>
  <si>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</si>
  <si>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</si>
  <si>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</si>
  <si>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</si>
  <si>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</si>
  <si>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</si>
  <si>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</si>
  <si>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</si>
  <si>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</si>
  <si>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</si>
  <si>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</si>
  <si>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</si>
  <si>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</si>
  <si>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</si>
  <si>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</si>
  <si>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</si>
  <si>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</si>
  <si>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</si>
  <si>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</si>
  <si>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</si>
  <si>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</si>
  <si>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</si>
  <si>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</si>
  <si>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</si>
  <si>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</si>
  <si>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</si>
  <si>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</si>
  <si>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</si>
  <si>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</si>
  <si>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</si>
  <si>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</si>
  <si>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</si>
  <si>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</si>
  <si>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</si>
  <si>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</si>
  <si>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</si>
  <si>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</si>
  <si>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</si>
  <si>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</si>
  <si>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</si>
  <si>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</si>
  <si>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</si>
  <si>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</si>
  <si>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</si>
  <si>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</si>
  <si>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</si>
  <si>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</si>
  <si>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</si>
  <si>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</si>
  <si>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</si>
  <si>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</si>
  <si>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</si>
  <si>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</si>
  <si>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</si>
  <si>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</si>
  <si>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</si>
  <si>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</si>
  <si>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</si>
  <si>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</si>
  <si>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</si>
  <si>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</si>
  <si>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</si>
  <si>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</si>
  <si>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</si>
  <si>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</si>
  <si>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</si>
  <si>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</si>
  <si>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</si>
  <si>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</si>
  <si>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</si>
  <si>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</si>
  <si>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</si>
  <si>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</si>
  <si>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</si>
  <si>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</si>
  <si>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</si>
  <si>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</si>
  <si>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</si>
  <si>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</si>
  <si>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</si>
  <si>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</si>
  <si>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</si>
  <si>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</si>
  <si>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</si>
  <si>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</si>
  <si>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</si>
  <si>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</si>
  <si>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</si>
  <si>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</si>
  <si>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</si>
  <si>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</si>
  <si>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</si>
  <si>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</si>
  <si>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</si>
  <si>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</si>
  <si>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</si>
  <si>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</si>
  <si>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</si>
  <si>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</si>
  <si>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</si>
  <si>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</si>
  <si>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</si>
  <si>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</si>
  <si>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</si>
  <si>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</si>
  <si>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</si>
  <si>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</si>
  <si>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</si>
  <si>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</si>
  <si>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</si>
  <si>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</si>
  <si>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</si>
  <si>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</si>
  <si>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</si>
  <si>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</si>
  <si>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</si>
  <si>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</si>
  <si>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 xml:space="preserve"> MSC CELINE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</si>
  <si>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</si>
  <si>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</si>
  <si>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</si>
  <si>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</si>
  <si>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</si>
  <si>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</si>
  <si>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</si>
  <si>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</si>
  <si>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</si>
  <si>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HU618R</t>
  </si>
  <si>
    <t>HU619R</t>
  </si>
  <si>
    <t>HU620R</t>
  </si>
  <si>
    <t xml:space="preserve"> MSC VOYAGER III</t>
  </si>
  <si>
    <t>HU621R</t>
  </si>
  <si>
    <t>HU622R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</si>
  <si>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</si>
  <si>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</si>
  <si>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</si>
  <si>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</si>
  <si>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</si>
  <si>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</si>
  <si>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</si>
  <si>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</si>
  <si>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</si>
  <si>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</si>
  <si>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</si>
  <si>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</si>
  <si>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</si>
  <si>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</si>
  <si>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</si>
  <si>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</si>
  <si>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</si>
  <si>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</si>
  <si>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</si>
  <si>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</si>
  <si>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</si>
  <si>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</si>
  <si>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</si>
  <si>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</si>
  <si>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</si>
  <si>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</si>
  <si>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</si>
  <si>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</si>
  <si>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</si>
  <si>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</si>
  <si>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</si>
  <si>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</si>
  <si>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</si>
  <si>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</si>
  <si>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</si>
  <si>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</si>
  <si>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</si>
  <si>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</si>
  <si>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</si>
  <si>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</si>
  <si>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</si>
  <si>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</si>
  <si>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</si>
  <si>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</si>
  <si>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</si>
  <si>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</si>
  <si>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</si>
  <si>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</si>
  <si>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</si>
  <si>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</si>
  <si>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</si>
  <si>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</si>
  <si>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</si>
  <si>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</si>
  <si>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</si>
  <si>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</si>
  <si>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</si>
  <si>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</si>
  <si>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</si>
  <si>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</si>
  <si>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</si>
  <si>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</si>
  <si>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</si>
  <si>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</si>
  <si>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</si>
  <si>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</si>
  <si>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</si>
  <si>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</si>
  <si>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</si>
  <si>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</si>
  <si>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</si>
  <si>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</si>
  <si>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</si>
  <si>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</si>
  <si>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</si>
  <si>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</si>
  <si>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</si>
  <si>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</si>
  <si>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</si>
  <si>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</si>
  <si>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</si>
  <si>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</si>
  <si>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</si>
  <si>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</si>
  <si>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</si>
  <si>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</si>
  <si>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</si>
  <si>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</si>
  <si>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</si>
  <si>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</si>
  <si>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</si>
  <si>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</si>
  <si>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</si>
  <si>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</si>
  <si>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</si>
  <si>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</si>
  <si>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</si>
  <si>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</si>
  <si>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</si>
  <si>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</si>
  <si>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</si>
  <si>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</si>
  <si>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</si>
  <si>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</si>
  <si>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</si>
  <si>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</si>
  <si>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</si>
  <si>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</si>
  <si>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</si>
  <si>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</si>
  <si>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</si>
  <si>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</si>
  <si>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</si>
  <si>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</si>
  <si>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</si>
  <si>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</si>
  <si>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</si>
  <si>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</si>
  <si>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</si>
  <si>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</si>
  <si>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</si>
  <si>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</si>
  <si>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</si>
  <si>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</si>
  <si>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</si>
  <si>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</si>
  <si>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</si>
  <si>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</si>
  <si>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</si>
  <si>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</si>
  <si>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</si>
  <si>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</si>
  <si>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</si>
  <si>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</si>
  <si>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</si>
  <si>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</si>
  <si>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</si>
  <si>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</si>
  <si>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</si>
  <si>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</si>
  <si>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</si>
  <si>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</si>
  <si>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</si>
  <si>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</si>
  <si>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</si>
  <si>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</si>
  <si>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</si>
  <si>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</si>
  <si>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</si>
  <si>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</si>
  <si>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</si>
  <si>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</si>
  <si>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</si>
  <si>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</si>
  <si>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</si>
  <si>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</si>
  <si>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</si>
  <si>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</si>
  <si>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</si>
  <si>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</si>
  <si>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</si>
  <si>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</si>
  <si>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</si>
  <si>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</si>
  <si>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</si>
  <si>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</si>
  <si>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</si>
  <si>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</si>
  <si>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</si>
  <si>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</si>
  <si>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</si>
  <si>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</si>
  <si>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</si>
  <si>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</si>
  <si>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</si>
  <si>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</si>
  <si>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</si>
  <si>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</si>
  <si>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</si>
  <si>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</si>
  <si>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</si>
  <si>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</si>
  <si>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</si>
  <si>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</si>
  <si>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</si>
  <si>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</si>
  <si>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</si>
  <si>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</si>
  <si>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</si>
  <si>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</si>
  <si>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</si>
  <si>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</si>
  <si>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</si>
  <si>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</si>
  <si>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</si>
  <si>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</si>
  <si>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</si>
  <si>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</si>
  <si>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</si>
  <si>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</si>
  <si>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</si>
  <si>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</si>
  <si>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</si>
  <si>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</si>
  <si>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</si>
  <si>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</si>
  <si>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</si>
  <si>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</si>
  <si>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</si>
  <si>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</si>
  <si>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</si>
  <si>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</si>
  <si>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</si>
  <si>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</si>
  <si>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</si>
  <si>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</si>
  <si>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</si>
  <si>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</si>
  <si>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</si>
  <si>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</si>
  <si>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</si>
  <si>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</si>
  <si>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</si>
  <si>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</si>
  <si>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</si>
  <si>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</si>
  <si>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</si>
  <si>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</si>
  <si>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</si>
  <si>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</si>
  <si>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</si>
  <si>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</si>
  <si>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</si>
  <si>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</si>
  <si>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</si>
  <si>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</si>
  <si>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</si>
  <si>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</si>
  <si>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</si>
  <si>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</si>
  <si>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</si>
  <si>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</si>
  <si>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</si>
  <si>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</si>
  <si>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</si>
  <si>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</si>
  <si>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</si>
  <si>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</si>
  <si>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</si>
  <si>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</si>
  <si>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</si>
  <si>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</si>
  <si>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HO611R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</si>
  <si>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</si>
  <si>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</si>
  <si>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</si>
  <si>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</si>
  <si>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</si>
  <si>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</si>
  <si>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</si>
  <si>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</si>
  <si>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</si>
  <si>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</si>
  <si>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</si>
  <si>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</si>
  <si>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</si>
  <si>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</si>
  <si>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</si>
  <si>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</si>
  <si>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</si>
  <si>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</si>
  <si>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</si>
  <si>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</si>
  <si>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</si>
  <si>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</si>
  <si>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</si>
  <si>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</si>
  <si>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</si>
  <si>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</si>
  <si>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</si>
  <si>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</si>
  <si>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</si>
  <si>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</si>
  <si>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</si>
  <si>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</si>
  <si>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</si>
  <si>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</si>
  <si>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</si>
  <si>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</si>
  <si>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</si>
  <si>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</si>
  <si>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</si>
  <si>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</si>
  <si>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</si>
  <si>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</si>
  <si>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</si>
  <si>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</si>
  <si>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</si>
  <si>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</si>
  <si>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</si>
  <si>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</si>
  <si>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</si>
  <si>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</si>
  <si>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</si>
  <si>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</si>
  <si>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</si>
  <si>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</si>
  <si>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</si>
  <si>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</si>
  <si>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</si>
  <si>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</si>
  <si>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</si>
  <si>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</si>
  <si>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</si>
  <si>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</si>
  <si>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</si>
  <si>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</si>
  <si>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</si>
  <si>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</si>
  <si>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</si>
  <si>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</si>
  <si>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</si>
  <si>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</si>
  <si>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</si>
  <si>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</si>
  <si>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</si>
  <si>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</si>
  <si>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</si>
  <si>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</si>
  <si>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</si>
  <si>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</si>
  <si>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</si>
  <si>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</si>
  <si>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</si>
  <si>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</si>
  <si>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</si>
  <si>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</si>
  <si>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</si>
  <si>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</si>
  <si>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</si>
  <si>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</si>
  <si>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</si>
  <si>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</si>
  <si>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</si>
  <si>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</si>
  <si>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</si>
  <si>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</si>
  <si>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</si>
  <si>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</si>
  <si>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</si>
  <si>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</si>
  <si>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</si>
  <si>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</si>
  <si>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</si>
  <si>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</si>
  <si>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</si>
  <si>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</si>
  <si>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</si>
  <si>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</si>
  <si>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</si>
  <si>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</si>
  <si>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</si>
  <si>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</si>
  <si>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</si>
  <si>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</si>
  <si>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</si>
  <si>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</si>
  <si>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</si>
  <si>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</si>
  <si>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</si>
  <si>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</si>
  <si>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</si>
  <si>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</si>
  <si>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</si>
  <si>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</si>
  <si>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</si>
  <si>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</si>
  <si>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</si>
  <si>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</si>
  <si>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</si>
  <si>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</si>
  <si>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</si>
  <si>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</si>
  <si>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</si>
  <si>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</si>
  <si>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</si>
  <si>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</si>
  <si>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</si>
  <si>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</si>
  <si>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</si>
  <si>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</si>
  <si>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</si>
  <si>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</si>
  <si>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</si>
  <si>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</si>
  <si>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</si>
  <si>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</si>
  <si>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</si>
  <si>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</si>
  <si>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</si>
  <si>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</si>
  <si>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</si>
  <si>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</si>
  <si>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</si>
  <si>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</si>
  <si>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</si>
  <si>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</si>
  <si>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</si>
  <si>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</si>
  <si>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</si>
  <si>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</si>
  <si>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</si>
  <si>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</si>
  <si>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</si>
  <si>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</si>
  <si>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</si>
  <si>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</si>
  <si>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</si>
  <si>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</si>
  <si>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</si>
  <si>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</si>
  <si>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</si>
  <si>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</si>
  <si>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</si>
  <si>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</si>
  <si>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</si>
  <si>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</si>
  <si>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</si>
  <si>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</si>
  <si>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</si>
  <si>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</si>
  <si>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</si>
  <si>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</si>
  <si>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</si>
  <si>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</si>
  <si>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</si>
  <si>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</si>
  <si>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</si>
  <si>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</si>
  <si>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</si>
  <si>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</si>
  <si>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</si>
  <si>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</si>
  <si>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</si>
  <si>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</si>
  <si>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</si>
  <si>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</si>
  <si>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</si>
  <si>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</si>
  <si>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</si>
  <si>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</si>
  <si>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</si>
  <si>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</si>
  <si>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</si>
  <si>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</si>
  <si>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</si>
  <si>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</si>
  <si>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</si>
  <si>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</si>
  <si>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</si>
  <si>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</si>
  <si>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</si>
  <si>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</si>
  <si>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</si>
  <si>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</si>
  <si>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</si>
  <si>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</si>
  <si>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</si>
  <si>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</si>
  <si>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</si>
  <si>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</si>
  <si>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</si>
  <si>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</si>
  <si>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</si>
  <si>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</si>
  <si>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</si>
  <si>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</si>
  <si>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</si>
  <si>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</si>
  <si>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</si>
  <si>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</si>
  <si>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</si>
  <si>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</si>
  <si>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</si>
  <si>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</si>
  <si>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</si>
  <si>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</si>
  <si>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</si>
  <si>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</si>
  <si>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</si>
  <si>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</si>
  <si>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</si>
  <si>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</si>
  <si>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</si>
  <si>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</si>
  <si>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</si>
  <si>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</si>
  <si>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</si>
  <si>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</si>
  <si>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</si>
  <si>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</si>
  <si>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</si>
  <si>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</si>
  <si>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</si>
  <si>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</si>
  <si>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</si>
  <si>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</si>
  <si>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</si>
  <si>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</si>
  <si>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</si>
  <si>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</si>
  <si>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>ATHENA / MSC CHERYL 3</t>
  </si>
  <si>
    <t>HC617A</t>
  </si>
  <si>
    <t>HC618A</t>
  </si>
  <si>
    <t>HC619A</t>
  </si>
  <si>
    <t>HC620A</t>
  </si>
  <si>
    <t>HC612R</t>
  </si>
  <si>
    <t>HC613R</t>
  </si>
  <si>
    <t xml:space="preserve"> MSC EMDEN III /  CAPTAIN THANASIS I</t>
  </si>
  <si>
    <t>HC614R</t>
  </si>
  <si>
    <t xml:space="preserve"> MSC CALIDRIS III / ATHENA</t>
  </si>
  <si>
    <t>HC615R</t>
  </si>
  <si>
    <t>HC616R</t>
  </si>
  <si>
    <t>HC617R</t>
  </si>
  <si>
    <t xml:space="preserve">  MSC EMDEN III /  CAPTAIN THANASIS I /  MSC LILOU III</t>
  </si>
  <si>
    <t>HC618R</t>
  </si>
  <si>
    <t xml:space="preserve"> MSC CALIDRIS III / ATHENA / MSC CHERYL 3</t>
  </si>
  <si>
    <t>HC619R</t>
  </si>
  <si>
    <t>HC620R</t>
  </si>
  <si>
    <t>HC621R</t>
  </si>
  <si>
    <t>HC622R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</si>
  <si>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</si>
  <si>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</si>
  <si>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</si>
  <si>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</si>
  <si>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</si>
  <si>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</si>
  <si>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</si>
  <si>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</si>
  <si>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</si>
  <si>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</si>
  <si>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</si>
  <si>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</si>
  <si>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</si>
  <si>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</si>
  <si>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</si>
  <si>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</si>
  <si>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</si>
  <si>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</si>
  <si>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</si>
  <si>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</si>
  <si>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</si>
  <si>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</si>
  <si>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</si>
  <si>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</si>
  <si>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</si>
  <si>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</si>
  <si>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</si>
  <si>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</si>
  <si>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</si>
  <si>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</si>
  <si>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</si>
  <si>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</si>
  <si>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</si>
  <si>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</si>
  <si>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</si>
  <si>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</si>
  <si>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</si>
  <si>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</si>
  <si>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</si>
  <si>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</si>
  <si>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</si>
  <si>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</si>
  <si>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</si>
  <si>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</si>
  <si>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</si>
  <si>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</si>
  <si>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</si>
  <si>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</si>
  <si>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</si>
  <si>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</si>
  <si>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</si>
  <si>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</si>
  <si>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</si>
  <si>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</si>
  <si>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</si>
  <si>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</si>
  <si>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</si>
  <si>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</si>
  <si>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</si>
  <si>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</si>
  <si>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</si>
  <si>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</si>
  <si>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</si>
  <si>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</si>
  <si>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</si>
  <si>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</si>
  <si>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</si>
  <si>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</si>
  <si>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</si>
  <si>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</si>
  <si>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</si>
  <si>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</si>
  <si>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</si>
  <si>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</si>
  <si>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</si>
  <si>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</si>
  <si>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</si>
  <si>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</si>
  <si>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</si>
  <si>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</si>
  <si>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</si>
  <si>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</si>
  <si>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</si>
  <si>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</si>
  <si>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</si>
  <si>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</si>
  <si>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</si>
  <si>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</si>
  <si>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</si>
  <si>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</si>
  <si>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</si>
  <si>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</si>
  <si>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</si>
  <si>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</si>
  <si>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</si>
  <si>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</si>
  <si>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 xml:space="preserve"> MSC SUJIN</t>
  </si>
  <si>
    <t>SQ617A</t>
  </si>
  <si>
    <t>SQ618A</t>
  </si>
  <si>
    <t>SQ619A</t>
  </si>
  <si>
    <t xml:space="preserve"> MSC POLO II</t>
  </si>
  <si>
    <t>SQ620A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</si>
  <si>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</si>
  <si>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</si>
  <si>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</si>
  <si>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</si>
  <si>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</si>
  <si>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</si>
  <si>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</si>
  <si>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</si>
  <si>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</si>
  <si>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</si>
  <si>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</si>
  <si>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</si>
  <si>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</si>
  <si>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</si>
  <si>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</si>
  <si>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</si>
  <si>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</si>
  <si>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</si>
  <si>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</si>
  <si>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</si>
  <si>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</si>
  <si>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</si>
  <si>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</si>
  <si>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</si>
  <si>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</si>
  <si>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</si>
  <si>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</si>
  <si>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</si>
  <si>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</si>
  <si>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</si>
  <si>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</si>
  <si>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</si>
  <si>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</si>
  <si>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</si>
  <si>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</si>
  <si>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</si>
  <si>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</si>
  <si>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</si>
  <si>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</si>
  <si>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</si>
  <si>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</si>
  <si>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</si>
  <si>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</si>
  <si>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</si>
  <si>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</si>
  <si>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</si>
  <si>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</si>
  <si>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</si>
  <si>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</si>
  <si>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</si>
  <si>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</si>
  <si>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</si>
  <si>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</si>
  <si>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</si>
  <si>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</si>
  <si>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</si>
  <si>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</si>
  <si>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</si>
  <si>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</si>
  <si>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</si>
  <si>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</si>
  <si>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</si>
  <si>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</si>
  <si>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</si>
  <si>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</si>
  <si>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</si>
  <si>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</si>
  <si>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</si>
  <si>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</si>
  <si>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</si>
  <si>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</si>
  <si>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</si>
  <si>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</si>
  <si>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</si>
  <si>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</si>
  <si>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</si>
  <si>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</si>
  <si>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</si>
  <si>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</si>
  <si>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</si>
  <si>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</si>
  <si>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</si>
  <si>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</si>
  <si>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</si>
  <si>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</si>
  <si>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</si>
  <si>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</si>
  <si>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</si>
  <si>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</si>
  <si>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</si>
  <si>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</si>
  <si>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</si>
  <si>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</si>
  <si>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</si>
  <si>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</si>
  <si>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</si>
  <si>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</si>
  <si>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SQ616R</t>
  </si>
  <si>
    <t xml:space="preserve"> MSC AEBIN / MSC JENNA </t>
  </si>
  <si>
    <t>SQ617R</t>
  </si>
  <si>
    <t>SQ618R</t>
  </si>
  <si>
    <t>SQ619R</t>
  </si>
  <si>
    <t>SQ620R</t>
  </si>
  <si>
    <t>SQ621R</t>
  </si>
  <si>
    <t>SQ622R</t>
  </si>
  <si>
    <t>SQ623R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</si>
  <si>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</si>
  <si>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</si>
  <si>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</si>
  <si>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</si>
  <si>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</si>
  <si>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</si>
  <si>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</si>
  <si>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</si>
  <si>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</si>
  <si>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</si>
  <si>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</si>
  <si>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</si>
  <si>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</si>
  <si>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</si>
  <si>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</si>
  <si>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</si>
  <si>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HN619A</t>
  </si>
  <si>
    <t>HN620A</t>
  </si>
  <si>
    <t>HN621A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</si>
  <si>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</si>
  <si>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</si>
  <si>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</si>
  <si>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</si>
  <si>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</si>
  <si>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</si>
  <si>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</si>
  <si>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</si>
  <si>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</si>
  <si>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</si>
  <si>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</si>
  <si>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</si>
  <si>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</si>
  <si>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</si>
  <si>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</si>
  <si>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</si>
  <si>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</si>
  <si>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</si>
  <si>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</si>
  <si>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</si>
  <si>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</si>
  <si>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</si>
  <si>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</si>
  <si>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</si>
  <si>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</si>
  <si>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</si>
  <si>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</si>
  <si>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</si>
  <si>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</si>
  <si>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</si>
  <si>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</si>
  <si>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</si>
  <si>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</si>
  <si>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</si>
  <si>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</si>
  <si>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</si>
  <si>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</si>
  <si>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</si>
  <si>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</si>
  <si>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</si>
  <si>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</si>
  <si>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</si>
  <si>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</si>
  <si>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</si>
  <si>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</si>
  <si>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</si>
  <si>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</si>
  <si>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</si>
  <si>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</si>
  <si>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</si>
  <si>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</si>
  <si>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</si>
  <si>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</si>
  <si>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</si>
  <si>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</si>
  <si>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</si>
  <si>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</si>
  <si>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</si>
  <si>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</si>
  <si>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</si>
  <si>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</si>
  <si>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</si>
  <si>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</si>
  <si>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</si>
  <si>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</si>
  <si>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</si>
  <si>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</si>
  <si>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</si>
  <si>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</si>
  <si>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</si>
  <si>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</si>
  <si>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</si>
  <si>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</si>
  <si>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</si>
  <si>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</si>
  <si>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</si>
  <si>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</si>
  <si>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</si>
  <si>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</si>
  <si>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</si>
  <si>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</si>
  <si>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</si>
  <si>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</si>
  <si>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</si>
  <si>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</si>
  <si>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</si>
  <si>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</si>
  <si>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</si>
  <si>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</si>
  <si>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</si>
  <si>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</si>
  <si>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</si>
  <si>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</si>
  <si>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</si>
  <si>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</si>
  <si>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</si>
  <si>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</si>
  <si>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</si>
  <si>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</si>
  <si>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</si>
  <si>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</si>
  <si>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</si>
  <si>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</si>
  <si>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</si>
  <si>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</si>
  <si>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</si>
  <si>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</si>
  <si>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</si>
  <si>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</si>
  <si>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</si>
  <si>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</si>
  <si>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</si>
  <si>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</si>
  <si>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</si>
  <si>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</si>
  <si>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</si>
  <si>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</si>
  <si>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</si>
  <si>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</si>
  <si>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</si>
  <si>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</si>
  <si>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</si>
  <si>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</si>
  <si>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</si>
  <si>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</si>
  <si>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</si>
  <si>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</si>
  <si>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</si>
  <si>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</si>
  <si>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</si>
  <si>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</si>
  <si>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</si>
  <si>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</si>
  <si>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</si>
  <si>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</si>
  <si>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</si>
  <si>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</si>
  <si>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</si>
  <si>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</si>
  <si>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</si>
  <si>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</si>
  <si>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</si>
  <si>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</si>
  <si>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</si>
  <si>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</si>
  <si>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</si>
  <si>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</si>
  <si>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</si>
  <si>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</si>
  <si>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</si>
  <si>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</si>
  <si>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</si>
  <si>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</si>
  <si>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</si>
  <si>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</si>
  <si>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</si>
  <si>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</si>
  <si>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</si>
  <si>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</si>
  <si>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</si>
  <si>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</si>
  <si>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</si>
  <si>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</si>
  <si>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</si>
  <si>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</si>
  <si>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</si>
  <si>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</si>
  <si>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</si>
  <si>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</si>
  <si>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</si>
  <si>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</si>
  <si>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</si>
  <si>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</si>
  <si>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</si>
  <si>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</si>
  <si>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</si>
  <si>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</si>
  <si>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</si>
  <si>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</si>
  <si>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</si>
  <si>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</si>
  <si>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</si>
  <si>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</si>
  <si>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</si>
  <si>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</si>
  <si>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</si>
  <si>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</si>
  <si>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</si>
  <si>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</si>
  <si>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</si>
  <si>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</si>
  <si>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</si>
  <si>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</si>
  <si>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</si>
  <si>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</si>
  <si>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</si>
  <si>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</si>
  <si>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</si>
  <si>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</si>
  <si>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</si>
  <si>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</si>
  <si>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</si>
  <si>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</si>
  <si>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</si>
  <si>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</si>
  <si>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</si>
  <si>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</si>
  <si>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</si>
  <si>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</si>
  <si>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</si>
  <si>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</si>
  <si>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</si>
  <si>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</si>
  <si>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</si>
  <si>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</si>
  <si>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</si>
  <si>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</si>
  <si>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</si>
  <si>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</si>
  <si>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</si>
  <si>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</si>
  <si>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</si>
  <si>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</si>
  <si>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</si>
  <si>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</si>
  <si>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</si>
  <si>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</si>
  <si>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</si>
  <si>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</si>
  <si>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</si>
  <si>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</si>
  <si>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</si>
  <si>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</si>
  <si>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</si>
  <si>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</si>
  <si>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</si>
  <si>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</si>
  <si>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</si>
  <si>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</si>
  <si>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</si>
  <si>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</si>
  <si>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</si>
  <si>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</si>
  <si>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</si>
  <si>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</si>
  <si>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</si>
  <si>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</si>
  <si>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</si>
  <si>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</si>
  <si>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</si>
  <si>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</si>
  <si>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</si>
  <si>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</si>
  <si>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</si>
  <si>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</si>
  <si>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</si>
  <si>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</si>
  <si>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</si>
  <si>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</si>
  <si>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</si>
  <si>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</si>
  <si>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</si>
  <si>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</si>
  <si>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</si>
  <si>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</si>
  <si>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</si>
  <si>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</si>
  <si>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</si>
  <si>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</si>
  <si>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</si>
  <si>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</si>
  <si>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</si>
  <si>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</si>
  <si>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</si>
  <si>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</si>
  <si>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</si>
  <si>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</si>
  <si>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</si>
  <si>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</si>
  <si>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</si>
  <si>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</si>
  <si>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</si>
  <si>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</si>
  <si>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</si>
  <si>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</si>
  <si>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</si>
  <si>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</si>
  <si>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</si>
  <si>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</si>
  <si>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</si>
  <si>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</si>
  <si>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</si>
  <si>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</si>
  <si>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</si>
  <si>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</si>
  <si>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</si>
  <si>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</si>
  <si>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</si>
  <si>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</si>
  <si>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</si>
  <si>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</si>
  <si>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</si>
  <si>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</si>
  <si>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</si>
  <si>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</si>
  <si>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</si>
  <si>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</si>
  <si>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</si>
  <si>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</si>
  <si>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</si>
  <si>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</si>
  <si>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</si>
  <si>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</si>
  <si>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</si>
  <si>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</si>
  <si>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</si>
  <si>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</si>
  <si>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</si>
  <si>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</si>
  <si>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</si>
  <si>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</si>
  <si>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</si>
  <si>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</si>
  <si>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</si>
  <si>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</si>
  <si>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</si>
  <si>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</si>
  <si>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</si>
  <si>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</si>
  <si>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</si>
  <si>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</si>
  <si>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</si>
  <si>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</si>
  <si>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</si>
  <si>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</si>
  <si>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</si>
  <si>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</si>
  <si>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</si>
  <si>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</si>
  <si>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</si>
  <si>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</si>
  <si>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</si>
  <si>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</si>
  <si>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</si>
  <si>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</si>
  <si>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</si>
  <si>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</si>
  <si>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</si>
  <si>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</si>
  <si>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</si>
  <si>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</si>
  <si>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</si>
  <si>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</si>
  <si>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</si>
  <si>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</si>
  <si>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</si>
  <si>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</si>
  <si>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</si>
  <si>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</si>
  <si>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</si>
  <si>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</si>
  <si>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</si>
  <si>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</si>
  <si>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</si>
  <si>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</si>
  <si>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</si>
  <si>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</si>
  <si>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</si>
  <si>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</si>
  <si>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</si>
  <si>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</si>
  <si>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</si>
  <si>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</si>
  <si>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</si>
  <si>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</si>
  <si>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</si>
  <si>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</si>
  <si>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</si>
  <si>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</si>
  <si>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</si>
  <si>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</si>
  <si>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</si>
  <si>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</si>
  <si>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</si>
  <si>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</si>
  <si>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</si>
  <si>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</si>
  <si>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</si>
  <si>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</si>
  <si>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</si>
  <si>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</si>
  <si>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</si>
  <si>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</si>
  <si>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</si>
  <si>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</si>
  <si>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</si>
  <si>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</si>
  <si>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</si>
  <si>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</si>
  <si>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</si>
  <si>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</si>
  <si>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</si>
  <si>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</si>
  <si>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</si>
  <si>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</si>
  <si>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</si>
  <si>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</si>
  <si>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</si>
  <si>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</si>
  <si>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</si>
  <si>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</si>
  <si>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</si>
  <si>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</si>
  <si>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</si>
  <si>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</si>
  <si>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</si>
  <si>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</si>
  <si>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</si>
  <si>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</si>
  <si>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</si>
  <si>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</si>
  <si>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</si>
  <si>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</si>
  <si>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</si>
  <si>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</si>
  <si>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</si>
  <si>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</si>
  <si>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</si>
  <si>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</si>
  <si>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</si>
  <si>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</si>
  <si>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</si>
  <si>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</si>
  <si>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</si>
  <si>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</si>
  <si>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</si>
  <si>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</si>
  <si>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</si>
  <si>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</si>
  <si>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</si>
  <si>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</si>
  <si>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</si>
  <si>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</si>
  <si>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</si>
  <si>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</si>
  <si>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</si>
  <si>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</si>
  <si>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</si>
  <si>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</si>
  <si>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</si>
  <si>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</si>
  <si>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</si>
  <si>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</si>
  <si>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</si>
  <si>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</si>
  <si>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</si>
  <si>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</si>
  <si>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</si>
  <si>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</si>
  <si>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</si>
  <si>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</si>
  <si>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</si>
  <si>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</si>
  <si>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</si>
  <si>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</si>
  <si>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</si>
  <si>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</si>
  <si>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</si>
  <si>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</si>
  <si>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</si>
  <si>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</si>
  <si>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</si>
  <si>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</si>
  <si>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</si>
  <si>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</si>
  <si>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</si>
  <si>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</si>
  <si>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</si>
  <si>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</si>
  <si>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</si>
  <si>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</si>
  <si>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</si>
  <si>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</si>
  <si>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</si>
  <si>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</si>
  <si>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</si>
  <si>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</si>
  <si>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</si>
  <si>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</si>
  <si>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</si>
  <si>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</si>
  <si>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</si>
  <si>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</si>
  <si>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</si>
  <si>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</si>
  <si>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</si>
  <si>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</si>
  <si>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</si>
  <si>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</si>
  <si>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</si>
  <si>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</si>
  <si>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</si>
  <si>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</si>
  <si>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</si>
  <si>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</si>
  <si>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</si>
  <si>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</si>
  <si>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</si>
  <si>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</si>
  <si>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</si>
  <si>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</si>
  <si>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</si>
  <si>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</si>
  <si>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</si>
  <si>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</si>
  <si>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</si>
  <si>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</si>
  <si>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</si>
  <si>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</si>
  <si>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</si>
  <si>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</si>
  <si>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</si>
  <si>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</si>
  <si>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</si>
  <si>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</si>
  <si>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</si>
  <si>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</si>
  <si>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</si>
  <si>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</si>
  <si>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</si>
  <si>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</si>
  <si>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</si>
  <si>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</si>
  <si>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</si>
  <si>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</si>
  <si>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</si>
  <si>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</si>
  <si>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</si>
  <si>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</si>
  <si>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</si>
  <si>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</si>
  <si>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</si>
  <si>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</si>
  <si>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</si>
  <si>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</si>
  <si>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</si>
  <si>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</si>
  <si>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</si>
  <si>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</si>
  <si>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</si>
  <si>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</si>
  <si>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</si>
  <si>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</si>
  <si>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</si>
  <si>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</si>
  <si>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</si>
  <si>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</si>
  <si>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FV616N</t>
  </si>
  <si>
    <t xml:space="preserve"> MSC VICTORINE</t>
  </si>
  <si>
    <t>FV617N</t>
  </si>
  <si>
    <t xml:space="preserve"> MSC CRAPOLLA</t>
  </si>
  <si>
    <t>FV618N</t>
  </si>
  <si>
    <t xml:space="preserve"> MSC MARTINA MARIA</t>
  </si>
  <si>
    <t>FV619N</t>
  </si>
  <si>
    <t xml:space="preserve"> MSC FREYA</t>
  </si>
  <si>
    <t>FV620N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</si>
  <si>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</si>
  <si>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</si>
  <si>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</si>
  <si>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</si>
  <si>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</si>
  <si>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</si>
  <si>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</si>
  <si>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</si>
  <si>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</si>
  <si>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</si>
  <si>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</si>
  <si>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</si>
  <si>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</si>
  <si>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</si>
  <si>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</si>
  <si>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</si>
  <si>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</si>
  <si>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</si>
  <si>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</si>
  <si>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</si>
  <si>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</si>
  <si>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</si>
  <si>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</si>
  <si>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</si>
  <si>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</si>
  <si>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</si>
  <si>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</si>
  <si>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</si>
  <si>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</si>
  <si>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</si>
  <si>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</si>
  <si>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</si>
  <si>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</si>
  <si>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</si>
  <si>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</si>
  <si>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</si>
  <si>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</si>
  <si>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</si>
  <si>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</si>
  <si>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</si>
  <si>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</si>
  <si>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</si>
  <si>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</si>
  <si>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</si>
  <si>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</si>
  <si>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</si>
  <si>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</si>
  <si>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</si>
  <si>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</si>
  <si>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</si>
  <si>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</si>
  <si>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</si>
  <si>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</si>
  <si>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</si>
  <si>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</si>
  <si>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</si>
  <si>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</si>
  <si>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</si>
  <si>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</si>
  <si>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</si>
  <si>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</si>
  <si>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</si>
  <si>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</si>
  <si>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</si>
  <si>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</si>
  <si>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</si>
  <si>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</si>
  <si>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</si>
  <si>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</si>
  <si>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</si>
  <si>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</si>
  <si>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</si>
  <si>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</si>
  <si>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</si>
  <si>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</si>
  <si>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</si>
  <si>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</si>
  <si>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</si>
  <si>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</si>
  <si>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</si>
  <si>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</si>
  <si>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</si>
  <si>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</si>
  <si>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</si>
  <si>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</si>
  <si>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</si>
  <si>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</si>
  <si>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</si>
  <si>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</si>
  <si>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</si>
  <si>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</si>
  <si>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</si>
  <si>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</si>
  <si>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</si>
  <si>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</si>
  <si>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</si>
  <si>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</si>
  <si>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</si>
  <si>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</si>
  <si>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</si>
  <si>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</si>
  <si>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</si>
  <si>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</si>
  <si>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</si>
  <si>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</si>
  <si>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</si>
  <si>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</si>
  <si>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</si>
  <si>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</si>
  <si>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</si>
  <si>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</si>
  <si>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</si>
  <si>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</si>
  <si>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</si>
  <si>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</si>
  <si>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</si>
  <si>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</si>
  <si>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</si>
  <si>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</si>
  <si>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</si>
  <si>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</si>
  <si>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</si>
  <si>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</si>
  <si>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</si>
  <si>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</si>
  <si>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</si>
  <si>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</si>
  <si>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</si>
  <si>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</si>
  <si>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</si>
  <si>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</si>
  <si>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</si>
  <si>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</si>
  <si>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</si>
  <si>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</si>
  <si>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</si>
  <si>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</si>
  <si>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</si>
  <si>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</si>
  <si>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</si>
  <si>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</si>
  <si>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</si>
  <si>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</si>
  <si>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</si>
  <si>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</si>
  <si>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</si>
  <si>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</si>
  <si>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</si>
  <si>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</si>
  <si>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</si>
  <si>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</si>
  <si>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</si>
  <si>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</si>
  <si>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</si>
  <si>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</si>
  <si>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</si>
  <si>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</si>
  <si>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</si>
  <si>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</si>
  <si>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</si>
  <si>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</si>
  <si>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</si>
  <si>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</si>
  <si>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</si>
  <si>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</si>
  <si>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</si>
  <si>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</si>
  <si>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</si>
  <si>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</si>
  <si>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</si>
  <si>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</si>
  <si>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</si>
  <si>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</si>
  <si>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</si>
  <si>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</si>
  <si>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</si>
  <si>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</si>
  <si>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</si>
  <si>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</si>
  <si>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</si>
  <si>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</si>
  <si>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</si>
  <si>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</si>
  <si>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</si>
  <si>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</si>
  <si>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</si>
  <si>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</si>
  <si>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</si>
  <si>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</si>
  <si>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</si>
  <si>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</si>
  <si>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</si>
  <si>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</si>
  <si>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</si>
  <si>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</si>
  <si>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</si>
  <si>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</si>
  <si>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</si>
  <si>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</si>
  <si>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</si>
  <si>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</si>
  <si>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</si>
  <si>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</si>
  <si>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</si>
  <si>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</si>
  <si>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</si>
  <si>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</si>
  <si>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</si>
  <si>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</si>
  <si>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</si>
  <si>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</si>
  <si>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</si>
  <si>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</si>
  <si>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</si>
  <si>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</si>
  <si>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</si>
  <si>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</si>
  <si>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</si>
  <si>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</si>
  <si>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</si>
  <si>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</si>
  <si>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</si>
  <si>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</si>
  <si>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</si>
  <si>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</si>
  <si>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</si>
  <si>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</si>
  <si>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</si>
  <si>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</si>
  <si>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</si>
  <si>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</si>
  <si>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</si>
  <si>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</si>
  <si>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</si>
  <si>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</si>
  <si>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</si>
  <si>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</si>
  <si>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</si>
  <si>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</si>
  <si>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</si>
  <si>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</si>
  <si>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</si>
  <si>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</si>
  <si>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</si>
  <si>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</si>
  <si>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</si>
  <si>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</si>
  <si>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</si>
  <si>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</si>
  <si>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</si>
  <si>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</si>
  <si>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</si>
  <si>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</si>
  <si>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</si>
  <si>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</si>
  <si>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</si>
  <si>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</si>
  <si>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</si>
  <si>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</si>
  <si>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</si>
  <si>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</si>
  <si>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</si>
  <si>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</si>
  <si>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</si>
  <si>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</si>
  <si>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</si>
  <si>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</si>
  <si>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</si>
  <si>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</si>
  <si>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</si>
  <si>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</si>
  <si>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</si>
  <si>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</si>
  <si>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</si>
  <si>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</si>
  <si>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</si>
  <si>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</si>
  <si>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</si>
  <si>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</si>
  <si>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</si>
  <si>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</si>
  <si>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</si>
  <si>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</si>
  <si>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</si>
  <si>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</si>
  <si>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</si>
  <si>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</si>
  <si>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</si>
  <si>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</si>
  <si>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</si>
  <si>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</si>
  <si>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</si>
  <si>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</si>
  <si>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</si>
  <si>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</si>
  <si>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</si>
  <si>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</si>
  <si>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</si>
  <si>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</si>
  <si>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</si>
  <si>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</si>
  <si>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</si>
  <si>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</si>
  <si>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</si>
  <si>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</si>
  <si>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</si>
  <si>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</si>
  <si>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</si>
  <si>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</si>
  <si>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</si>
  <si>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</si>
  <si>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</si>
  <si>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</si>
  <si>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</si>
  <si>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</si>
  <si>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</si>
  <si>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</si>
  <si>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</si>
  <si>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</si>
  <si>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</si>
  <si>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</si>
  <si>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</si>
  <si>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</si>
  <si>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</si>
  <si>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</si>
  <si>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</si>
  <si>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</si>
  <si>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</si>
  <si>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</si>
  <si>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</si>
  <si>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</si>
  <si>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</si>
  <si>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</si>
  <si>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</si>
  <si>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</si>
  <si>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</si>
  <si>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</si>
  <si>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</si>
  <si>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</si>
  <si>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</si>
  <si>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</si>
  <si>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</si>
  <si>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</si>
  <si>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</si>
  <si>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</si>
  <si>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</si>
  <si>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</si>
  <si>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</si>
  <si>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</si>
  <si>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</si>
  <si>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</si>
  <si>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</si>
  <si>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</si>
  <si>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</si>
  <si>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</si>
  <si>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</si>
  <si>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</si>
  <si>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</si>
  <si>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</si>
  <si>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</si>
  <si>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</si>
  <si>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</si>
  <si>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</si>
  <si>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</si>
  <si>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</si>
  <si>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</si>
  <si>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</si>
  <si>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</si>
  <si>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</si>
  <si>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</si>
  <si>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</si>
  <si>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</si>
  <si>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</si>
  <si>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</si>
  <si>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</si>
  <si>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</si>
  <si>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</si>
  <si>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</si>
  <si>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</si>
  <si>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</si>
  <si>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</si>
  <si>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</si>
  <si>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</si>
  <si>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</si>
  <si>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</si>
  <si>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</si>
  <si>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</si>
  <si>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</si>
  <si>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</si>
  <si>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</si>
  <si>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</si>
  <si>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</si>
  <si>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</si>
  <si>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</si>
  <si>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</si>
  <si>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</si>
  <si>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</si>
  <si>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</si>
  <si>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</si>
  <si>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</si>
  <si>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</si>
  <si>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</si>
  <si>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</si>
  <si>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</si>
  <si>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</si>
  <si>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</si>
  <si>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</si>
  <si>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</si>
  <si>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</si>
  <si>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</si>
  <si>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</si>
  <si>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</si>
  <si>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</si>
  <si>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</si>
  <si>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</si>
  <si>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</si>
  <si>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</si>
  <si>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</si>
  <si>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</si>
  <si>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</si>
  <si>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</si>
  <si>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</si>
  <si>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</si>
  <si>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</si>
  <si>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</si>
  <si>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</si>
  <si>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</si>
  <si>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</si>
  <si>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</si>
  <si>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</si>
  <si>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</si>
  <si>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</si>
  <si>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</si>
  <si>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</si>
  <si>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</si>
  <si>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</si>
  <si>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</si>
  <si>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</si>
  <si>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</si>
  <si>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</si>
  <si>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</si>
  <si>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</si>
  <si>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</si>
  <si>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</si>
  <si>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</si>
  <si>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</si>
  <si>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</si>
  <si>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</si>
  <si>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</si>
  <si>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</si>
  <si>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</si>
  <si>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</si>
  <si>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</si>
  <si>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</si>
  <si>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</si>
  <si>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</si>
  <si>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</si>
  <si>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</si>
  <si>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</si>
  <si>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</si>
  <si>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</si>
  <si>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</si>
  <si>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</si>
  <si>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</si>
  <si>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</si>
  <si>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</si>
  <si>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</si>
  <si>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</si>
  <si>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</si>
  <si>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</si>
  <si>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</si>
  <si>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</si>
  <si>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</si>
  <si>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</si>
  <si>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</si>
  <si>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</si>
  <si>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</si>
  <si>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</si>
  <si>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</si>
  <si>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</si>
  <si>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</si>
  <si>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</si>
  <si>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</si>
  <si>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</si>
  <si>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</si>
  <si>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</si>
  <si>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</si>
  <si>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</si>
  <si>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</si>
  <si>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</si>
  <si>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</si>
  <si>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</si>
  <si>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</si>
  <si>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</si>
  <si>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</si>
  <si>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</si>
  <si>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</si>
  <si>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</si>
  <si>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</si>
  <si>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</si>
  <si>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</si>
  <si>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</si>
  <si>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</si>
  <si>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</si>
  <si>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</si>
  <si>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</si>
  <si>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</si>
  <si>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</si>
  <si>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</si>
  <si>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</si>
  <si>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</si>
  <si>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</si>
  <si>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</si>
  <si>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</si>
  <si>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</si>
  <si>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</si>
  <si>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</si>
  <si>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</si>
  <si>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</si>
  <si>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</si>
  <si>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</si>
  <si>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</si>
  <si>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</si>
  <si>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</si>
  <si>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</si>
  <si>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</si>
  <si>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</si>
  <si>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</si>
  <si>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</si>
  <si>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</si>
  <si>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</si>
  <si>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</si>
  <si>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</si>
  <si>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</si>
  <si>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</si>
  <si>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</si>
  <si>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</si>
  <si>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</si>
  <si>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</si>
  <si>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</si>
  <si>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</si>
  <si>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</si>
  <si>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</si>
  <si>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</si>
  <si>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</si>
  <si>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</si>
  <si>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</si>
  <si>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</si>
  <si>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</si>
  <si>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</si>
  <si>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</si>
  <si>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</si>
  <si>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</si>
  <si>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</si>
  <si>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</si>
  <si>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</si>
  <si>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</si>
  <si>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</si>
  <si>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</si>
  <si>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</si>
  <si>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</si>
  <si>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</si>
  <si>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</si>
  <si>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</si>
  <si>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</si>
  <si>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</si>
  <si>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</si>
  <si>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</si>
  <si>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</si>
  <si>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</si>
  <si>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</si>
  <si>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</si>
  <si>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</si>
  <si>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</si>
  <si>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</si>
  <si>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</si>
  <si>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</si>
  <si>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</si>
  <si>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</si>
  <si>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</si>
  <si>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</si>
  <si>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</si>
  <si>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</si>
  <si>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</si>
  <si>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</si>
  <si>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</si>
  <si>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</si>
  <si>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</si>
  <si>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</si>
  <si>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</si>
  <si>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</si>
  <si>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</si>
  <si>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</si>
  <si>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</si>
  <si>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</si>
  <si>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</si>
  <si>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</si>
  <si>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</si>
  <si>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</si>
  <si>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</si>
  <si>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</si>
  <si>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</si>
  <si>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</si>
  <si>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</si>
  <si>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</si>
  <si>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</si>
  <si>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</si>
  <si>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</si>
  <si>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</si>
  <si>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</si>
  <si>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</si>
  <si>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</si>
  <si>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</si>
  <si>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</si>
  <si>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</si>
  <si>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</si>
  <si>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</si>
  <si>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</si>
  <si>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</si>
  <si>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</si>
  <si>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</si>
  <si>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</si>
  <si>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</si>
  <si>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</si>
  <si>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</si>
  <si>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</si>
  <si>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</si>
  <si>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</si>
  <si>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</si>
  <si>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</si>
  <si>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</si>
  <si>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</si>
  <si>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</si>
  <si>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</si>
  <si>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</si>
  <si>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</si>
  <si>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</si>
  <si>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</si>
  <si>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</si>
  <si>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</si>
  <si>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</si>
  <si>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</si>
  <si>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</si>
  <si>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</si>
  <si>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</si>
  <si>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</si>
  <si>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</si>
  <si>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</si>
  <si>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</si>
  <si>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</si>
  <si>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</si>
  <si>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</si>
  <si>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</si>
  <si>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</si>
  <si>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</si>
  <si>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</si>
  <si>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</si>
  <si>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</si>
  <si>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</si>
  <si>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</si>
  <si>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</si>
  <si>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</si>
  <si>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</si>
  <si>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</si>
  <si>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</si>
  <si>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</si>
  <si>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</si>
  <si>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</si>
  <si>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</si>
  <si>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</si>
  <si>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</si>
  <si>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</si>
  <si>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</si>
  <si>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</si>
  <si>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</si>
  <si>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</si>
  <si>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</si>
  <si>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</si>
  <si>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</si>
  <si>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</si>
  <si>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</si>
  <si>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</si>
  <si>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</si>
  <si>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</si>
  <si>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</si>
  <si>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</si>
  <si>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</si>
  <si>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</si>
  <si>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</si>
  <si>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</si>
  <si>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</si>
  <si>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</si>
  <si>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</si>
  <si>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</si>
  <si>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</si>
  <si>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</si>
  <si>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</si>
  <si>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</si>
  <si>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</si>
  <si>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</si>
  <si>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</si>
  <si>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</si>
  <si>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</si>
  <si>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</si>
  <si>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</si>
  <si>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</si>
  <si>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</si>
  <si>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</si>
  <si>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</si>
  <si>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</si>
  <si>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</si>
  <si>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</si>
  <si>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</si>
  <si>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</si>
  <si>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</si>
  <si>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</si>
  <si>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</si>
  <si>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</si>
  <si>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</si>
  <si>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</si>
  <si>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</si>
  <si>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</si>
  <si>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</si>
  <si>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</si>
  <si>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</si>
  <si>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</si>
  <si>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</si>
  <si>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</si>
  <si>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</si>
  <si>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</si>
  <si>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</si>
  <si>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</si>
  <si>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</si>
  <si>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</si>
  <si>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</si>
  <si>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</si>
  <si>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</si>
  <si>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</si>
  <si>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</si>
  <si>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</si>
  <si>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</si>
  <si>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</si>
  <si>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</si>
  <si>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</si>
  <si>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</si>
  <si>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</si>
  <si>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</si>
  <si>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</si>
  <si>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</si>
  <si>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</si>
  <si>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</si>
  <si>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</si>
  <si>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</si>
  <si>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</si>
  <si>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</si>
  <si>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</si>
  <si>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</si>
  <si>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</si>
  <si>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</si>
  <si>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</si>
  <si>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</si>
  <si>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</si>
  <si>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</si>
  <si>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</si>
  <si>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</si>
  <si>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</si>
  <si>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</si>
  <si>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</si>
  <si>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</si>
  <si>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</si>
  <si>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</si>
  <si>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</si>
  <si>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</si>
  <si>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</si>
  <si>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</si>
  <si>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</si>
  <si>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</si>
  <si>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</si>
  <si>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</si>
  <si>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</si>
  <si>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</si>
  <si>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</si>
  <si>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</si>
  <si>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</si>
  <si>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</si>
  <si>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</si>
  <si>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</si>
  <si>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</si>
  <si>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</si>
  <si>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</si>
  <si>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</si>
  <si>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</si>
  <si>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</si>
  <si>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</si>
  <si>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</si>
  <si>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</si>
  <si>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</si>
  <si>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</si>
  <si>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</si>
  <si>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</si>
  <si>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</si>
  <si>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</si>
  <si>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</si>
  <si>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</si>
  <si>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</si>
  <si>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</si>
  <si>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</si>
  <si>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</si>
  <si>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</si>
  <si>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</si>
  <si>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</si>
  <si>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</si>
  <si>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</si>
  <si>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</si>
  <si>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</si>
  <si>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</si>
  <si>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</si>
  <si>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</si>
  <si>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</si>
  <si>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</si>
  <si>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</si>
  <si>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</si>
  <si>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</si>
  <si>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</si>
  <si>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</si>
  <si>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</si>
  <si>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</si>
  <si>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</si>
  <si>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</si>
  <si>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</si>
  <si>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</si>
  <si>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</si>
  <si>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</si>
  <si>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</si>
  <si>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</si>
  <si>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</si>
  <si>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</si>
  <si>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</si>
  <si>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</si>
  <si>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</si>
  <si>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</si>
  <si>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</si>
  <si>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</si>
  <si>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</si>
  <si>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</si>
  <si>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</si>
  <si>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</si>
  <si>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</si>
  <si>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</si>
  <si>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</si>
  <si>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</si>
  <si>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</si>
  <si>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</si>
  <si>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</si>
  <si>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</si>
  <si>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</si>
  <si>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</si>
  <si>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</si>
  <si>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</si>
  <si>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</si>
  <si>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</si>
  <si>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</si>
  <si>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</si>
  <si>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</si>
  <si>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</si>
  <si>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</si>
  <si>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</si>
  <si>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</si>
  <si>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</si>
  <si>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</si>
  <si>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</si>
  <si>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</si>
  <si>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</si>
  <si>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</si>
  <si>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</si>
  <si>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</si>
  <si>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</si>
  <si>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</si>
  <si>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</si>
  <si>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</si>
  <si>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</si>
  <si>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</si>
  <si>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</si>
  <si>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</si>
  <si>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</si>
  <si>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</si>
  <si>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</si>
  <si>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</si>
  <si>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</si>
  <si>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</si>
  <si>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</si>
  <si>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</si>
  <si>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</si>
  <si>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</si>
  <si>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</si>
  <si>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</si>
  <si>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</si>
  <si>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</si>
  <si>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</si>
  <si>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</si>
  <si>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</si>
  <si>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</si>
  <si>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</si>
  <si>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</si>
  <si>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</si>
  <si>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</si>
  <si>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</si>
  <si>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</si>
  <si>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</si>
  <si>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</si>
  <si>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</si>
  <si>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</si>
  <si>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</si>
  <si>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</si>
  <si>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</si>
  <si>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</si>
  <si>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</si>
  <si>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</si>
  <si>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</si>
  <si>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</si>
  <si>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</si>
  <si>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</si>
  <si>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</si>
  <si>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</si>
  <si>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</si>
  <si>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</si>
  <si>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</si>
  <si>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</si>
  <si>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</si>
  <si>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</si>
  <si>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</si>
  <si>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</si>
  <si>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</si>
  <si>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</si>
  <si>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</si>
  <si>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</si>
  <si>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</si>
  <si>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</si>
  <si>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</si>
  <si>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</si>
  <si>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</si>
  <si>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</si>
  <si>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</si>
  <si>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</si>
  <si>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</si>
  <si>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</si>
  <si>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</si>
  <si>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</si>
  <si>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</si>
  <si>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</si>
  <si>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</si>
  <si>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</si>
  <si>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</si>
  <si>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</si>
  <si>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</si>
  <si>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</si>
  <si>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</si>
  <si>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</si>
  <si>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</si>
  <si>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</si>
  <si>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</si>
  <si>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</si>
  <si>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</si>
  <si>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</si>
  <si>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</si>
  <si>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</si>
  <si>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</si>
  <si>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</si>
  <si>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</si>
  <si>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</si>
  <si>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</si>
  <si>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</si>
  <si>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</si>
  <si>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</si>
  <si>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</si>
  <si>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</si>
  <si>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</si>
  <si>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</si>
  <si>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</si>
  <si>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</si>
  <si>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</si>
  <si>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</si>
  <si>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</si>
  <si>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</si>
  <si>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</si>
  <si>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</si>
  <si>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</si>
  <si>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</si>
  <si>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</si>
  <si>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</si>
  <si>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</si>
  <si>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</si>
  <si>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</si>
  <si>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</si>
  <si>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</si>
  <si>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</si>
  <si>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</si>
  <si>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</si>
  <si>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</si>
  <si>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</si>
  <si>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</si>
  <si>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</si>
  <si>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</si>
  <si>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</si>
  <si>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</si>
  <si>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</si>
  <si>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</si>
  <si>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</si>
  <si>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</si>
  <si>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</si>
  <si>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</si>
  <si>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</si>
  <si>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</si>
  <si>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</si>
  <si>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</si>
  <si>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</si>
  <si>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</si>
  <si>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</si>
  <si>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</si>
  <si>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</si>
  <si>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</si>
  <si>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</si>
  <si>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</si>
  <si>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</si>
  <si>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</si>
  <si>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</si>
  <si>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</si>
  <si>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</si>
  <si>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</si>
  <si>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</si>
  <si>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</si>
  <si>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</si>
  <si>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</si>
  <si>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</si>
  <si>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</si>
  <si>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</si>
  <si>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</si>
  <si>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</si>
  <si>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</si>
  <si>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</si>
  <si>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</si>
  <si>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</si>
  <si>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</si>
  <si>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</si>
  <si>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</si>
  <si>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</si>
  <si>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</si>
  <si>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</si>
  <si>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</si>
  <si>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</si>
  <si>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</si>
  <si>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</si>
  <si>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</si>
  <si>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</si>
  <si>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</si>
  <si>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</si>
  <si>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</si>
  <si>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</si>
  <si>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</si>
  <si>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</si>
  <si>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</si>
  <si>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</si>
  <si>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</si>
  <si>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</si>
  <si>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</si>
  <si>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</si>
  <si>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</si>
  <si>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</si>
  <si>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</si>
  <si>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</si>
  <si>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</si>
  <si>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</si>
  <si>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</si>
  <si>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</si>
  <si>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</si>
  <si>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</si>
  <si>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</si>
  <si>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</si>
  <si>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</si>
  <si>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</si>
  <si>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</si>
  <si>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</si>
  <si>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</si>
  <si>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</si>
  <si>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</si>
  <si>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</si>
  <si>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</si>
  <si>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</si>
  <si>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</si>
  <si>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</si>
  <si>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</si>
  <si>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</si>
  <si>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</si>
  <si>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</si>
  <si>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</si>
  <si>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</si>
  <si>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</si>
  <si>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</si>
  <si>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</si>
  <si>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</si>
  <si>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</si>
  <si>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</si>
  <si>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</si>
  <si>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</si>
  <si>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</si>
  <si>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</si>
  <si>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</si>
  <si>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</si>
  <si>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</si>
  <si>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</si>
  <si>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</si>
  <si>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</si>
  <si>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</si>
  <si>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</si>
  <si>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</si>
  <si>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</si>
  <si>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</si>
  <si>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</si>
  <si>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</si>
  <si>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</si>
  <si>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</si>
  <si>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</si>
  <si>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</si>
  <si>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</si>
  <si>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</si>
  <si>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</si>
  <si>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</si>
  <si>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</si>
  <si>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</si>
  <si>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</si>
  <si>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</si>
  <si>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</si>
  <si>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</si>
  <si>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</si>
  <si>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</si>
  <si>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</si>
  <si>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</si>
  <si>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</si>
  <si>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</si>
  <si>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</si>
  <si>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</si>
  <si>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</si>
  <si>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</si>
  <si>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</si>
  <si>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</si>
  <si>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</si>
  <si>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</si>
  <si>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</si>
  <si>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</si>
  <si>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</si>
  <si>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</si>
  <si>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</si>
  <si>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</si>
  <si>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</si>
  <si>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</si>
  <si>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</si>
  <si>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</si>
  <si>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</si>
  <si>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</si>
  <si>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</si>
  <si>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</si>
  <si>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</si>
  <si>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</si>
  <si>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</si>
  <si>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</si>
  <si>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</si>
  <si>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</si>
  <si>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</si>
  <si>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</si>
  <si>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</si>
  <si>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</si>
  <si>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</si>
  <si>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</si>
  <si>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</si>
  <si>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</si>
  <si>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</si>
  <si>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</si>
  <si>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</si>
  <si>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</si>
  <si>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</si>
  <si>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</si>
  <si>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</si>
  <si>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</si>
  <si>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</si>
  <si>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</si>
  <si>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</si>
  <si>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</si>
  <si>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</si>
  <si>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</si>
  <si>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</si>
  <si>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</si>
  <si>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</si>
  <si>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</si>
  <si>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</si>
  <si>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</si>
  <si>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</si>
  <si>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</si>
  <si>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</si>
  <si>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</si>
  <si>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</si>
  <si>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</si>
  <si>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</si>
  <si>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</si>
  <si>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</si>
  <si>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</si>
  <si>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</si>
  <si>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</si>
  <si>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</si>
  <si>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</si>
  <si>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</si>
  <si>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</si>
  <si>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</si>
  <si>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</si>
  <si>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</si>
  <si>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</si>
  <si>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</si>
  <si>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</si>
  <si>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 xml:space="preserve"> MSC MAYA</t>
  </si>
  <si>
    <t>GT617E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</si>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</sst>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10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9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0" fillId="0" borderId="0" xfId="2" applyFont="1" applyFill="1" applyAlignment="1" applyProtection="1"/>
    <xf numFmtId="0" fontId="199" fillId="0" borderId="0" xfId="2" applyFont="1" applyFill="1" applyAlignment="1" applyProtection="1"/>
    <xf numFmtId="0" fontId="231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3" fillId="0" borderId="0" xfId="0" applyFont="1" applyAlignment="1">
      <alignment vertical="center"/>
    </xf>
    <xf numFmtId="0" fontId="228" fillId="0" borderId="0" xfId="0" applyFont="1" applyAlignment="1">
      <alignment vertical="center"/>
    </xf>
    <xf numFmtId="0" fontId="234" fillId="0" borderId="0" xfId="2" applyFont="1" applyFill="1" applyAlignment="1" applyProtection="1">
      <alignment horizontal="center" vertical="center"/>
    </xf>
    <xf numFmtId="0" fontId="235" fillId="0" borderId="0" xfId="0" applyFont="1" applyAlignment="1">
      <alignment horizontal="left" vertical="center" indent="1"/>
    </xf>
    <xf numFmtId="16" fontId="236" fillId="0" borderId="0" xfId="0" applyNumberFormat="1" applyFont="1" applyAlignment="1">
      <alignment vertical="center"/>
    </xf>
    <xf numFmtId="0" fontId="236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1" fillId="50" borderId="1" xfId="2" applyFont="1" applyFill="1" applyBorder="1" applyAlignment="1" applyProtection="1">
      <alignment horizontal="center" vertical="center"/>
    </xf>
    <xf numFmtId="0" fontId="237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1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8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39" fillId="46" borderId="1" xfId="0" applyNumberFormat="1" applyFont="1" applyFill="1" applyBorder="1" applyAlignment="1">
      <alignment horizontal="center" vertical="center"/>
    </xf>
    <xf numFmtId="16" fontId="239" fillId="46" borderId="19" xfId="0" applyNumberFormat="1" applyFont="1" applyFill="1" applyBorder="1" applyAlignment="1">
      <alignment horizontal="center" vertical="center"/>
    </xf>
    <xf numFmtId="16" fontId="239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39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39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0" fillId="0" borderId="0" xfId="0" applyFont="1" applyAlignment="1">
      <alignment horizontal="center" vertical="center"/>
    </xf>
    <xf numFmtId="0" fontId="240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1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9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4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2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5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3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6" fillId="0" borderId="19" xfId="2" applyFont="1" applyBorder="1" applyAlignment="1" applyProtection="1">
      <alignment horizontal="center" vertical="center"/>
    </xf>
    <xf numFmtId="0" fontId="247" fillId="43" borderId="0" xfId="0" applyFont="1" applyFill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6" fillId="0" borderId="30" xfId="2" applyFont="1" applyBorder="1" applyAlignment="1" applyProtection="1">
      <alignment horizontal="center" vertical="center"/>
    </xf>
    <xf numFmtId="0" fontId="246" fillId="0" borderId="15" xfId="2" applyFont="1" applyFill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4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8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8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0" fontId="64" fillId="0" borderId="73" xfId="0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0" fontId="52" fillId="44" borderId="71" xfId="0" applyFont="1" applyFill="1" applyBorder="1" applyAlignment="1" applyProtection="1">
      <alignment horizontal="center" vertical="center"/>
      <protection locked="0"/>
    </xf>
    <xf numFmtId="0" fontId="52" fillId="44" borderId="72" xfId="0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1" fillId="37" borderId="0" xfId="0" applyFont="1" applyFill="1" applyAlignment="1" applyProtection="1">
      <alignment horizontal="center" vertical="center"/>
      <protection locked="0"/>
    </xf>
    <xf numFmtId="16" fontId="218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10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4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8" fillId="0" borderId="20" xfId="0" applyFont="1" applyBorder="1" applyAlignment="1" applyProtection="1">
      <alignment horizontal="center" vertical="center"/>
      <protection locked="0"/>
    </xf>
    <xf numFmtId="0" fontId="218" fillId="37" borderId="20" xfId="0" applyFont="1" applyFill="1" applyBorder="1" applyAlignment="1" applyProtection="1">
      <alignment horizontal="center" vertical="center"/>
      <protection locked="0"/>
    </xf>
    <xf numFmtId="16" fontId="218" fillId="37" borderId="71" xfId="0" applyNumberFormat="1" applyFont="1" applyFill="1" applyBorder="1" applyAlignment="1" applyProtection="1">
      <alignment horizontal="center" vertical="center"/>
      <protection locked="0"/>
    </xf>
    <xf numFmtId="16" fontId="218" fillId="37" borderId="72" xfId="0" applyNumberFormat="1" applyFont="1" applyFill="1" applyBorder="1" applyAlignment="1" applyProtection="1">
      <alignment horizontal="center" vertical="center"/>
      <protection locked="0"/>
    </xf>
    <xf numFmtId="16" fontId="218" fillId="37" borderId="73" xfId="0" applyNumberFormat="1" applyFont="1" applyFill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9" fillId="50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center" vertical="center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0" fontId="243" fillId="0" borderId="2" xfId="0" applyFont="1" applyBorder="1" applyAlignment="1" applyProtection="1">
      <alignment horizontal="center" vertical="center"/>
      <protection locked="0"/>
    </xf>
    <xf numFmtId="0" fontId="243" fillId="0" borderId="3" xfId="0" applyFont="1" applyBorder="1" applyAlignment="1" applyProtection="1">
      <alignment horizontal="center" vertical="center"/>
      <protection locked="0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16" fontId="45" fillId="0" borderId="0" xfId="0" applyNumberFormat="1" applyFont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0" fontId="243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18" xfId="0" applyNumberFormat="1" applyFont="1" applyFill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43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243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  <xf numFmtId="0" fontId="250" fillId="0" borderId="0" xfId="2" applyFont="1" applyAlignment="1" applyProtection="1"/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10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56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65.bin"/><Relationship Id="rId12" Type="http://schemas.openxmlformats.org/officeDocument/2006/relationships/printerSettings" Target="../printerSettings/printerSettings7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6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59.bin"/><Relationship Id="rId6" Type="http://schemas.openxmlformats.org/officeDocument/2006/relationships/printerSettings" Target="../printerSettings/printerSettings64.bin"/><Relationship Id="rId11" Type="http://schemas.openxmlformats.org/officeDocument/2006/relationships/printerSettings" Target="../printerSettings/printerSettings6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6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2.bin"/><Relationship Id="rId9" Type="http://schemas.openxmlformats.org/officeDocument/2006/relationships/printerSettings" Target="../printerSettings/printerSettings6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66.bin"/><Relationship Id="rId3" Type="http://schemas.openxmlformats.org/officeDocument/2006/relationships/printerSettings" Target="../printerSettings/printerSettings6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9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9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/>
  </sheetViews>
  <sheetFormatPr defaultRowHeight="12.75" x14ac:dyDescent="0.2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 x14ac:dyDescent="0.35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 x14ac:dyDescent="0.3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 x14ac:dyDescent="0.3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 x14ac:dyDescent="0.3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 x14ac:dyDescent="0.3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 x14ac:dyDescent="0.3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 x14ac:dyDescent="0.3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 x14ac:dyDescent="0.3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 x14ac:dyDescent="0.3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 x14ac:dyDescent="0.3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 x14ac:dyDescent="0.25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 x14ac:dyDescent="0.35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 x14ac:dyDescent="0.3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 x14ac:dyDescent="0.35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 x14ac:dyDescent="0.2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 x14ac:dyDescent="0.2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 x14ac:dyDescent="0.2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 x14ac:dyDescent="0.3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 x14ac:dyDescent="0.3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 x14ac:dyDescent="0.3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 x14ac:dyDescent="0.2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 x14ac:dyDescent="0.3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 x14ac:dyDescent="0.3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 x14ac:dyDescent="0.3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 x14ac:dyDescent="0.3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 x14ac:dyDescent="0.3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 x14ac:dyDescent="0.3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 x14ac:dyDescent="0.3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 x14ac:dyDescent="0.3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 x14ac:dyDescent="0.3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 x14ac:dyDescent="0.3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 x14ac:dyDescent="0.3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 x14ac:dyDescent="0.25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 x14ac:dyDescent="0.2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 x14ac:dyDescent="0.2">
      <c r="A2" s="495" t="s">
        <v>1271</v>
      </c>
      <c r="B2" s="495" t="s">
        <v>1272</v>
      </c>
      <c r="C2" s="495" t="s">
        <v>1272</v>
      </c>
      <c r="D2" s="495" t="s">
        <v>1273</v>
      </c>
      <c r="E2" s="495" t="s">
        <v>1274</v>
      </c>
      <c r="F2" s="495" t="s">
        <v>292</v>
      </c>
      <c r="G2" s="496" t="s">
        <v>1275</v>
      </c>
      <c r="H2" s="496" t="s">
        <v>1276</v>
      </c>
      <c r="I2" s="497" t="s">
        <v>1277</v>
      </c>
    </row>
    <row r="3" spans="1:10" ht="51" hidden="1" x14ac:dyDescent="0.2">
      <c r="A3" s="226" t="s">
        <v>1278</v>
      </c>
      <c r="B3" s="226" t="s">
        <v>1279</v>
      </c>
      <c r="C3" s="225"/>
      <c r="D3" s="225"/>
      <c r="E3" s="226" t="s">
        <v>1279</v>
      </c>
      <c r="F3" s="227" t="s">
        <v>1280</v>
      </c>
      <c r="G3" s="225"/>
      <c r="H3" s="227" t="s">
        <v>1281</v>
      </c>
      <c r="I3" s="228" t="s">
        <v>1282</v>
      </c>
    </row>
    <row r="4" spans="1:10" ht="51" hidden="1" x14ac:dyDescent="0.2">
      <c r="A4" s="229" t="s">
        <v>1283</v>
      </c>
      <c r="B4" s="229" t="s">
        <v>1284</v>
      </c>
      <c r="C4" s="229" t="s">
        <v>1284</v>
      </c>
      <c r="D4" s="230"/>
      <c r="E4" s="229" t="s">
        <v>1285</v>
      </c>
      <c r="F4" s="227" t="s">
        <v>221</v>
      </c>
      <c r="G4" s="225" t="s">
        <v>1286</v>
      </c>
      <c r="H4" s="227" t="s">
        <v>1281</v>
      </c>
      <c r="I4" s="228" t="s">
        <v>1287</v>
      </c>
    </row>
    <row r="5" spans="1:10" ht="51" hidden="1" x14ac:dyDescent="0.2">
      <c r="A5" s="229" t="s">
        <v>1283</v>
      </c>
      <c r="B5" s="229" t="s">
        <v>1288</v>
      </c>
      <c r="C5" s="229" t="s">
        <v>1288</v>
      </c>
      <c r="D5" s="230"/>
      <c r="E5" s="229" t="s">
        <v>1289</v>
      </c>
      <c r="F5" s="227" t="s">
        <v>221</v>
      </c>
      <c r="G5" s="225" t="s">
        <v>1290</v>
      </c>
      <c r="H5" s="227" t="s">
        <v>1281</v>
      </c>
      <c r="I5" s="228" t="s">
        <v>1287</v>
      </c>
    </row>
    <row r="6" spans="1:10" ht="51" hidden="1" x14ac:dyDescent="0.2">
      <c r="A6" s="229" t="s">
        <v>1291</v>
      </c>
      <c r="B6" s="229" t="s">
        <v>1292</v>
      </c>
      <c r="C6" s="229" t="s">
        <v>1292</v>
      </c>
      <c r="D6" s="227"/>
      <c r="E6" s="229" t="s">
        <v>1292</v>
      </c>
      <c r="F6" s="227" t="s">
        <v>221</v>
      </c>
      <c r="G6" s="225" t="s">
        <v>1293</v>
      </c>
      <c r="H6" s="227" t="s">
        <v>1281</v>
      </c>
      <c r="I6" s="228" t="s">
        <v>1287</v>
      </c>
    </row>
    <row r="7" spans="1:10" hidden="1" x14ac:dyDescent="0.2">
      <c r="A7" s="224" t="s">
        <v>1294</v>
      </c>
      <c r="B7" s="224" t="s">
        <v>1295</v>
      </c>
      <c r="C7" s="224" t="s">
        <v>1296</v>
      </c>
      <c r="D7" s="224" t="s">
        <v>1297</v>
      </c>
      <c r="E7" s="224" t="s">
        <v>1298</v>
      </c>
      <c r="F7" s="224" t="s">
        <v>292</v>
      </c>
      <c r="G7" s="225" t="s">
        <v>1299</v>
      </c>
      <c r="H7" s="225" t="s">
        <v>1276</v>
      </c>
      <c r="I7" s="222"/>
    </row>
    <row r="8" spans="1:10" hidden="1" x14ac:dyDescent="0.2">
      <c r="A8" s="224" t="s">
        <v>1294</v>
      </c>
      <c r="B8" s="224" t="s">
        <v>1295</v>
      </c>
      <c r="C8" s="224" t="s">
        <v>1300</v>
      </c>
      <c r="D8" s="224" t="s">
        <v>1301</v>
      </c>
      <c r="E8" s="224" t="s">
        <v>1302</v>
      </c>
      <c r="F8" s="224" t="s">
        <v>292</v>
      </c>
      <c r="G8" s="225"/>
      <c r="H8" s="225" t="s">
        <v>1276</v>
      </c>
      <c r="I8" s="222" t="s">
        <v>1303</v>
      </c>
    </row>
    <row r="9" spans="1:10" hidden="1" x14ac:dyDescent="0.2">
      <c r="A9" s="224" t="s">
        <v>1271</v>
      </c>
      <c r="B9" s="224" t="s">
        <v>1304</v>
      </c>
      <c r="C9" s="224" t="s">
        <v>1304</v>
      </c>
      <c r="D9" s="224" t="s">
        <v>1305</v>
      </c>
      <c r="E9" s="224" t="s">
        <v>1306</v>
      </c>
      <c r="F9" s="224" t="s">
        <v>292</v>
      </c>
      <c r="G9" s="225" t="s">
        <v>1307</v>
      </c>
      <c r="H9" s="225" t="s">
        <v>1276</v>
      </c>
      <c r="I9" s="222" t="s">
        <v>1277</v>
      </c>
    </row>
    <row r="10" spans="1:10" hidden="1" x14ac:dyDescent="0.2">
      <c r="A10" s="333" t="s">
        <v>1294</v>
      </c>
      <c r="B10" s="333" t="s">
        <v>1308</v>
      </c>
      <c r="C10" s="333" t="s">
        <v>1309</v>
      </c>
      <c r="D10" s="333" t="s">
        <v>1310</v>
      </c>
      <c r="E10" s="333" t="s">
        <v>1311</v>
      </c>
      <c r="F10" s="333" t="s">
        <v>292</v>
      </c>
      <c r="G10" s="334" t="s">
        <v>1312</v>
      </c>
      <c r="H10" s="334" t="s">
        <v>1276</v>
      </c>
      <c r="I10" s="335" t="s">
        <v>1277</v>
      </c>
      <c r="J10" s="223" t="s">
        <v>1313</v>
      </c>
    </row>
    <row r="11" spans="1:10" hidden="1" x14ac:dyDescent="0.2">
      <c r="A11" s="333" t="s">
        <v>1294</v>
      </c>
      <c r="B11" s="333" t="s">
        <v>1308</v>
      </c>
      <c r="C11" s="333" t="s">
        <v>1314</v>
      </c>
      <c r="D11" s="333" t="s">
        <v>1315</v>
      </c>
      <c r="E11" s="333" t="s">
        <v>1316</v>
      </c>
      <c r="F11" s="333" t="s">
        <v>292</v>
      </c>
      <c r="G11" s="334" t="s">
        <v>1317</v>
      </c>
      <c r="H11" s="334" t="s">
        <v>1276</v>
      </c>
      <c r="I11" s="335" t="s">
        <v>1277</v>
      </c>
      <c r="J11" s="223" t="s">
        <v>1313</v>
      </c>
    </row>
    <row r="12" spans="1:10" hidden="1" x14ac:dyDescent="0.2">
      <c r="A12" s="224" t="s">
        <v>1294</v>
      </c>
      <c r="B12" s="224" t="s">
        <v>1308</v>
      </c>
      <c r="C12" s="224" t="s">
        <v>1318</v>
      </c>
      <c r="D12" s="224"/>
      <c r="E12" s="224" t="s">
        <v>1319</v>
      </c>
      <c r="F12" s="224" t="s">
        <v>292</v>
      </c>
      <c r="G12" s="225"/>
      <c r="H12" s="225" t="s">
        <v>1276</v>
      </c>
      <c r="I12" s="222" t="s">
        <v>1320</v>
      </c>
    </row>
    <row r="13" spans="1:10" hidden="1" x14ac:dyDescent="0.2">
      <c r="A13" s="224" t="s">
        <v>1321</v>
      </c>
      <c r="B13" s="224" t="s">
        <v>1322</v>
      </c>
      <c r="C13" s="224" t="s">
        <v>1322</v>
      </c>
      <c r="D13" s="224" t="s">
        <v>1323</v>
      </c>
      <c r="E13" s="224" t="s">
        <v>1324</v>
      </c>
      <c r="F13" s="224" t="s">
        <v>292</v>
      </c>
      <c r="G13" s="225"/>
      <c r="H13" s="225" t="s">
        <v>1276</v>
      </c>
      <c r="I13" s="222"/>
    </row>
    <row r="14" spans="1:10" hidden="1" x14ac:dyDescent="0.2">
      <c r="A14" s="224" t="s">
        <v>1294</v>
      </c>
      <c r="B14" s="224" t="s">
        <v>1325</v>
      </c>
      <c r="C14" s="224" t="s">
        <v>1325</v>
      </c>
      <c r="D14" s="224" t="s">
        <v>1326</v>
      </c>
      <c r="E14" s="224" t="s">
        <v>1327</v>
      </c>
      <c r="F14" s="224" t="s">
        <v>292</v>
      </c>
      <c r="G14" s="225" t="s">
        <v>1328</v>
      </c>
      <c r="H14" s="225" t="s">
        <v>1276</v>
      </c>
      <c r="I14" s="222"/>
    </row>
    <row r="15" spans="1:10" ht="38.25" hidden="1" x14ac:dyDescent="0.2">
      <c r="A15" s="231" t="s">
        <v>1329</v>
      </c>
      <c r="B15" s="231" t="s">
        <v>1330</v>
      </c>
      <c r="C15" s="225"/>
      <c r="D15" s="225"/>
      <c r="E15" s="231" t="s">
        <v>1330</v>
      </c>
      <c r="F15" s="227" t="s">
        <v>272</v>
      </c>
      <c r="G15" s="225"/>
      <c r="H15" s="227" t="s">
        <v>1281</v>
      </c>
      <c r="I15" s="222" t="s">
        <v>1331</v>
      </c>
    </row>
    <row r="16" spans="1:10" hidden="1" x14ac:dyDescent="0.2">
      <c r="A16" s="224" t="s">
        <v>1294</v>
      </c>
      <c r="B16" s="224" t="s">
        <v>1332</v>
      </c>
      <c r="C16" s="224" t="s">
        <v>1333</v>
      </c>
      <c r="D16" s="224"/>
      <c r="E16" s="224" t="s">
        <v>1334</v>
      </c>
      <c r="F16" s="224" t="s">
        <v>292</v>
      </c>
      <c r="G16" s="225" t="s">
        <v>1335</v>
      </c>
      <c r="H16" s="225" t="s">
        <v>1276</v>
      </c>
      <c r="I16" s="222" t="s">
        <v>1336</v>
      </c>
    </row>
    <row r="17" spans="1:10" hidden="1" x14ac:dyDescent="0.2">
      <c r="A17" s="224" t="s">
        <v>1294</v>
      </c>
      <c r="B17" s="224" t="s">
        <v>1332</v>
      </c>
      <c r="C17" s="224" t="s">
        <v>1337</v>
      </c>
      <c r="D17" s="224" t="s">
        <v>1338</v>
      </c>
      <c r="E17" s="224" t="s">
        <v>228</v>
      </c>
      <c r="F17" s="224" t="s">
        <v>292</v>
      </c>
      <c r="G17" s="225" t="s">
        <v>1339</v>
      </c>
      <c r="H17" s="225" t="s">
        <v>1276</v>
      </c>
      <c r="I17" s="222"/>
    </row>
    <row r="18" spans="1:10" hidden="1" x14ac:dyDescent="0.2">
      <c r="A18" s="224" t="s">
        <v>1294</v>
      </c>
      <c r="B18" s="224" t="s">
        <v>1332</v>
      </c>
      <c r="C18" s="224" t="s">
        <v>1340</v>
      </c>
      <c r="D18" s="224" t="s">
        <v>1341</v>
      </c>
      <c r="E18" s="224" t="s">
        <v>1342</v>
      </c>
      <c r="F18" s="224" t="s">
        <v>292</v>
      </c>
      <c r="G18" s="225" t="s">
        <v>1343</v>
      </c>
      <c r="H18" s="225" t="s">
        <v>1276</v>
      </c>
      <c r="I18" s="222" t="s">
        <v>1344</v>
      </c>
    </row>
    <row r="19" spans="1:10" hidden="1" x14ac:dyDescent="0.2">
      <c r="A19" s="224" t="s">
        <v>1345</v>
      </c>
      <c r="B19" s="224" t="s">
        <v>1346</v>
      </c>
      <c r="C19" s="224" t="s">
        <v>1346</v>
      </c>
      <c r="D19" s="224" t="s">
        <v>1347</v>
      </c>
      <c r="E19" s="224" t="s">
        <v>1348</v>
      </c>
      <c r="F19" s="224" t="s">
        <v>292</v>
      </c>
      <c r="G19" s="225" t="s">
        <v>1349</v>
      </c>
      <c r="H19" s="225" t="s">
        <v>1276</v>
      </c>
      <c r="I19" s="222"/>
    </row>
    <row r="20" spans="1:10" hidden="1" x14ac:dyDescent="0.2">
      <c r="A20" s="232" t="s">
        <v>1350</v>
      </c>
      <c r="B20" s="233" t="s">
        <v>1351</v>
      </c>
      <c r="C20" s="233" t="s">
        <v>1351</v>
      </c>
      <c r="D20" s="225"/>
      <c r="E20" s="233" t="s">
        <v>1352</v>
      </c>
      <c r="F20" s="227" t="s">
        <v>235</v>
      </c>
      <c r="G20" s="225" t="s">
        <v>1353</v>
      </c>
      <c r="H20" s="227" t="s">
        <v>1281</v>
      </c>
      <c r="I20" s="222"/>
    </row>
    <row r="21" spans="1:10" ht="15" hidden="1" x14ac:dyDescent="0.2">
      <c r="A21" s="224" t="s">
        <v>1294</v>
      </c>
      <c r="B21" s="224" t="s">
        <v>1354</v>
      </c>
      <c r="C21" s="224" t="s">
        <v>1354</v>
      </c>
      <c r="D21" s="224" t="s">
        <v>1355</v>
      </c>
      <c r="E21" s="224" t="s">
        <v>1356</v>
      </c>
      <c r="F21" s="224" t="s">
        <v>292</v>
      </c>
      <c r="G21" s="225" t="s">
        <v>1357</v>
      </c>
      <c r="H21" s="225" t="s">
        <v>1276</v>
      </c>
      <c r="I21" s="222"/>
      <c r="J21" s="234"/>
    </row>
    <row r="22" spans="1:10" ht="51" hidden="1" x14ac:dyDescent="0.2">
      <c r="A22" s="235" t="s">
        <v>1358</v>
      </c>
      <c r="B22" s="235" t="s">
        <v>1359</v>
      </c>
      <c r="C22" s="225"/>
      <c r="D22" s="225"/>
      <c r="E22" s="235" t="s">
        <v>1359</v>
      </c>
      <c r="F22" s="227" t="s">
        <v>1280</v>
      </c>
      <c r="G22" s="225" t="s">
        <v>1360</v>
      </c>
      <c r="H22" s="227" t="s">
        <v>1281</v>
      </c>
      <c r="I22" s="228" t="s">
        <v>1282</v>
      </c>
      <c r="J22" s="234"/>
    </row>
    <row r="23" spans="1:10" ht="15" hidden="1" x14ac:dyDescent="0.2">
      <c r="A23" s="224" t="s">
        <v>1294</v>
      </c>
      <c r="B23" s="224" t="s">
        <v>1361</v>
      </c>
      <c r="C23" s="224" t="s">
        <v>1361</v>
      </c>
      <c r="D23" s="224" t="s">
        <v>1362</v>
      </c>
      <c r="E23" s="224" t="s">
        <v>1363</v>
      </c>
      <c r="F23" s="224" t="s">
        <v>292</v>
      </c>
      <c r="G23" s="225"/>
      <c r="H23" s="225" t="s">
        <v>1276</v>
      </c>
      <c r="I23" s="222"/>
      <c r="J23" s="234"/>
    </row>
    <row r="24" spans="1:10" ht="15" hidden="1" x14ac:dyDescent="0.2">
      <c r="A24" s="224" t="s">
        <v>1294</v>
      </c>
      <c r="B24" s="224" t="s">
        <v>1361</v>
      </c>
      <c r="C24" s="224" t="s">
        <v>1361</v>
      </c>
      <c r="D24" s="224" t="s">
        <v>1364</v>
      </c>
      <c r="E24" s="224" t="s">
        <v>1363</v>
      </c>
      <c r="F24" s="224" t="s">
        <v>292</v>
      </c>
      <c r="G24" s="225"/>
      <c r="H24" s="225" t="s">
        <v>1276</v>
      </c>
      <c r="I24" s="222"/>
      <c r="J24" s="236"/>
    </row>
    <row r="25" spans="1:10" ht="15" hidden="1" x14ac:dyDescent="0.2">
      <c r="A25" s="224" t="s">
        <v>1294</v>
      </c>
      <c r="B25" s="224" t="s">
        <v>1365</v>
      </c>
      <c r="C25" s="224" t="s">
        <v>1366</v>
      </c>
      <c r="D25" s="224" t="s">
        <v>1367</v>
      </c>
      <c r="E25" s="224" t="s">
        <v>1368</v>
      </c>
      <c r="F25" s="224" t="s">
        <v>292</v>
      </c>
      <c r="G25" s="225" t="s">
        <v>1369</v>
      </c>
      <c r="H25" s="225" t="s">
        <v>1276</v>
      </c>
      <c r="I25" s="222" t="s">
        <v>1370</v>
      </c>
      <c r="J25" s="234"/>
    </row>
    <row r="26" spans="1:10" ht="15" hidden="1" x14ac:dyDescent="0.2">
      <c r="A26" s="224" t="s">
        <v>1294</v>
      </c>
      <c r="B26" s="224" t="s">
        <v>1365</v>
      </c>
      <c r="C26" s="224" t="s">
        <v>1366</v>
      </c>
      <c r="D26" s="224" t="s">
        <v>1371</v>
      </c>
      <c r="E26" s="224" t="s">
        <v>1368</v>
      </c>
      <c r="F26" s="224" t="s">
        <v>292</v>
      </c>
      <c r="G26" s="225" t="s">
        <v>1369</v>
      </c>
      <c r="H26" s="225" t="s">
        <v>1276</v>
      </c>
      <c r="I26" s="222" t="s">
        <v>1370</v>
      </c>
      <c r="J26" s="234"/>
    </row>
    <row r="27" spans="1:10" hidden="1" x14ac:dyDescent="0.2">
      <c r="A27" s="224" t="s">
        <v>1294</v>
      </c>
      <c r="B27" s="224" t="s">
        <v>1365</v>
      </c>
      <c r="C27" s="224" t="s">
        <v>1366</v>
      </c>
      <c r="D27" s="224" t="s">
        <v>1372</v>
      </c>
      <c r="E27" s="224" t="s">
        <v>1368</v>
      </c>
      <c r="F27" s="224" t="s">
        <v>292</v>
      </c>
      <c r="G27" s="225" t="s">
        <v>1369</v>
      </c>
      <c r="H27" s="225" t="s">
        <v>1276</v>
      </c>
      <c r="I27" s="222" t="s">
        <v>1370</v>
      </c>
      <c r="J27" s="237"/>
    </row>
    <row r="28" spans="1:10" hidden="1" x14ac:dyDescent="0.2">
      <c r="A28" s="224" t="s">
        <v>1294</v>
      </c>
      <c r="B28" s="224" t="s">
        <v>1365</v>
      </c>
      <c r="C28" s="224" t="s">
        <v>1366</v>
      </c>
      <c r="D28" s="230" t="s">
        <v>1373</v>
      </c>
      <c r="E28" s="224" t="s">
        <v>1368</v>
      </c>
      <c r="F28" s="224" t="s">
        <v>292</v>
      </c>
      <c r="G28" s="225" t="s">
        <v>1369</v>
      </c>
      <c r="H28" s="225" t="s">
        <v>1276</v>
      </c>
      <c r="I28" s="222" t="s">
        <v>1370</v>
      </c>
      <c r="J28" s="237"/>
    </row>
    <row r="29" spans="1:10" hidden="1" x14ac:dyDescent="0.2">
      <c r="A29" s="224" t="s">
        <v>1294</v>
      </c>
      <c r="B29" s="224" t="s">
        <v>1365</v>
      </c>
      <c r="C29" s="224" t="s">
        <v>1366</v>
      </c>
      <c r="D29" s="230" t="s">
        <v>1374</v>
      </c>
      <c r="E29" s="224" t="s">
        <v>1368</v>
      </c>
      <c r="F29" s="224" t="s">
        <v>292</v>
      </c>
      <c r="G29" s="225" t="s">
        <v>1369</v>
      </c>
      <c r="H29" s="225" t="s">
        <v>1276</v>
      </c>
      <c r="I29" s="222" t="s">
        <v>1370</v>
      </c>
    </row>
    <row r="30" spans="1:10" hidden="1" x14ac:dyDescent="0.2">
      <c r="A30" s="224" t="s">
        <v>1294</v>
      </c>
      <c r="B30" s="224" t="s">
        <v>1365</v>
      </c>
      <c r="C30" s="224" t="s">
        <v>1366</v>
      </c>
      <c r="D30" s="224" t="s">
        <v>1375</v>
      </c>
      <c r="E30" s="224" t="s">
        <v>1368</v>
      </c>
      <c r="F30" s="224" t="s">
        <v>292</v>
      </c>
      <c r="G30" s="225" t="s">
        <v>1369</v>
      </c>
      <c r="H30" s="225" t="s">
        <v>1276</v>
      </c>
      <c r="I30" s="222" t="s">
        <v>1370</v>
      </c>
    </row>
    <row r="31" spans="1:10" hidden="1" x14ac:dyDescent="0.2">
      <c r="A31" s="224" t="s">
        <v>1294</v>
      </c>
      <c r="B31" s="224" t="s">
        <v>1365</v>
      </c>
      <c r="C31" s="224" t="s">
        <v>1365</v>
      </c>
      <c r="D31" s="224" t="s">
        <v>1365</v>
      </c>
      <c r="E31" s="224" t="s">
        <v>214</v>
      </c>
      <c r="F31" s="224" t="s">
        <v>292</v>
      </c>
      <c r="G31" s="225" t="s">
        <v>1376</v>
      </c>
      <c r="H31" s="225" t="s">
        <v>1276</v>
      </c>
      <c r="I31" s="222" t="s">
        <v>1370</v>
      </c>
    </row>
    <row r="32" spans="1:10" hidden="1" x14ac:dyDescent="0.2">
      <c r="A32" s="224" t="s">
        <v>1294</v>
      </c>
      <c r="B32" s="224" t="s">
        <v>1365</v>
      </c>
      <c r="C32" s="224" t="s">
        <v>1309</v>
      </c>
      <c r="D32" s="224" t="s">
        <v>1377</v>
      </c>
      <c r="E32" s="224" t="s">
        <v>1378</v>
      </c>
      <c r="F32" s="224" t="s">
        <v>292</v>
      </c>
      <c r="G32" s="225" t="s">
        <v>1379</v>
      </c>
      <c r="H32" s="225" t="s">
        <v>1276</v>
      </c>
      <c r="I32" s="222" t="s">
        <v>1370</v>
      </c>
    </row>
    <row r="33" spans="1:10" hidden="1" x14ac:dyDescent="0.2">
      <c r="A33" s="224" t="s">
        <v>1294</v>
      </c>
      <c r="B33" s="224" t="s">
        <v>1365</v>
      </c>
      <c r="C33" s="224" t="s">
        <v>1309</v>
      </c>
      <c r="D33" s="224" t="s">
        <v>1380</v>
      </c>
      <c r="E33" s="224" t="s">
        <v>1378</v>
      </c>
      <c r="F33" s="224" t="s">
        <v>292</v>
      </c>
      <c r="G33" s="225" t="s">
        <v>1379</v>
      </c>
      <c r="H33" s="225" t="s">
        <v>1276</v>
      </c>
      <c r="I33" s="222" t="s">
        <v>1370</v>
      </c>
    </row>
    <row r="34" spans="1:10" hidden="1" x14ac:dyDescent="0.2">
      <c r="A34" s="224" t="s">
        <v>1294</v>
      </c>
      <c r="B34" s="224" t="s">
        <v>1365</v>
      </c>
      <c r="C34" s="224" t="s">
        <v>1309</v>
      </c>
      <c r="D34" s="224" t="s">
        <v>1381</v>
      </c>
      <c r="E34" s="224" t="s">
        <v>1378</v>
      </c>
      <c r="F34" s="224" t="s">
        <v>292</v>
      </c>
      <c r="G34" s="225" t="s">
        <v>1379</v>
      </c>
      <c r="H34" s="225" t="s">
        <v>1276</v>
      </c>
      <c r="I34" s="222" t="s">
        <v>1370</v>
      </c>
    </row>
    <row r="35" spans="1:10" hidden="1" x14ac:dyDescent="0.2">
      <c r="A35" s="224" t="s">
        <v>1294</v>
      </c>
      <c r="B35" s="224" t="s">
        <v>1365</v>
      </c>
      <c r="C35" s="224" t="s">
        <v>1309</v>
      </c>
      <c r="D35" s="224" t="s">
        <v>1382</v>
      </c>
      <c r="E35" s="224" t="s">
        <v>1378</v>
      </c>
      <c r="F35" s="224" t="s">
        <v>292</v>
      </c>
      <c r="G35" s="225" t="s">
        <v>1379</v>
      </c>
      <c r="H35" s="225" t="s">
        <v>1276</v>
      </c>
      <c r="I35" s="222" t="s">
        <v>1370</v>
      </c>
    </row>
    <row r="36" spans="1:10" hidden="1" x14ac:dyDescent="0.2">
      <c r="A36" s="224" t="s">
        <v>1294</v>
      </c>
      <c r="B36" s="224" t="s">
        <v>1365</v>
      </c>
      <c r="C36" s="224" t="s">
        <v>1309</v>
      </c>
      <c r="D36" s="224" t="s">
        <v>1383</v>
      </c>
      <c r="E36" s="224" t="s">
        <v>1378</v>
      </c>
      <c r="F36" s="224" t="s">
        <v>292</v>
      </c>
      <c r="G36" s="225" t="s">
        <v>1379</v>
      </c>
      <c r="H36" s="225" t="s">
        <v>1276</v>
      </c>
      <c r="I36" s="222" t="s">
        <v>1370</v>
      </c>
    </row>
    <row r="37" spans="1:10" hidden="1" x14ac:dyDescent="0.2">
      <c r="A37" s="224" t="s">
        <v>1294</v>
      </c>
      <c r="B37" s="224" t="s">
        <v>1365</v>
      </c>
      <c r="C37" s="224" t="s">
        <v>1309</v>
      </c>
      <c r="D37" s="224" t="s">
        <v>1384</v>
      </c>
      <c r="E37" s="224" t="s">
        <v>1378</v>
      </c>
      <c r="F37" s="224" t="s">
        <v>292</v>
      </c>
      <c r="G37" s="225" t="s">
        <v>1379</v>
      </c>
      <c r="H37" s="225" t="s">
        <v>1276</v>
      </c>
      <c r="I37" s="222" t="s">
        <v>1303</v>
      </c>
    </row>
    <row r="38" spans="1:10" hidden="1" x14ac:dyDescent="0.2">
      <c r="A38" s="224" t="s">
        <v>1294</v>
      </c>
      <c r="B38" s="224" t="s">
        <v>1365</v>
      </c>
      <c r="C38" s="224" t="s">
        <v>1309</v>
      </c>
      <c r="D38" s="230" t="s">
        <v>1385</v>
      </c>
      <c r="E38" s="224" t="s">
        <v>1378</v>
      </c>
      <c r="F38" s="224" t="s">
        <v>292</v>
      </c>
      <c r="G38" s="225" t="s">
        <v>1379</v>
      </c>
      <c r="H38" s="225" t="s">
        <v>1276</v>
      </c>
      <c r="I38" s="222" t="s">
        <v>1370</v>
      </c>
    </row>
    <row r="39" spans="1:10" hidden="1" x14ac:dyDescent="0.2">
      <c r="A39" s="224" t="s">
        <v>1294</v>
      </c>
      <c r="B39" s="224" t="s">
        <v>1365</v>
      </c>
      <c r="C39" s="224" t="s">
        <v>1309</v>
      </c>
      <c r="D39" s="230" t="s">
        <v>1386</v>
      </c>
      <c r="E39" s="224" t="s">
        <v>1378</v>
      </c>
      <c r="F39" s="224" t="s">
        <v>292</v>
      </c>
      <c r="G39" s="225" t="s">
        <v>1379</v>
      </c>
      <c r="H39" s="225" t="s">
        <v>1276</v>
      </c>
      <c r="I39" s="222" t="s">
        <v>1370</v>
      </c>
    </row>
    <row r="40" spans="1:10" ht="51" hidden="1" x14ac:dyDescent="0.2">
      <c r="A40" s="224" t="s">
        <v>1294</v>
      </c>
      <c r="B40" s="224" t="s">
        <v>1365</v>
      </c>
      <c r="C40" s="224" t="s">
        <v>1309</v>
      </c>
      <c r="D40" s="224" t="s">
        <v>1387</v>
      </c>
      <c r="E40" s="224" t="s">
        <v>1378</v>
      </c>
      <c r="F40" s="224" t="s">
        <v>292</v>
      </c>
      <c r="G40" s="225" t="s">
        <v>1379</v>
      </c>
      <c r="H40" s="225" t="s">
        <v>1276</v>
      </c>
      <c r="I40" s="222" t="s">
        <v>1388</v>
      </c>
    </row>
    <row r="41" spans="1:10" ht="51" hidden="1" x14ac:dyDescent="0.2">
      <c r="A41" s="238" t="s">
        <v>1389</v>
      </c>
      <c r="B41" s="238" t="s">
        <v>1390</v>
      </c>
      <c r="C41" s="238" t="s">
        <v>1390</v>
      </c>
      <c r="D41" s="225"/>
      <c r="E41" s="238" t="s">
        <v>1390</v>
      </c>
      <c r="F41" s="227" t="s">
        <v>221</v>
      </c>
      <c r="G41" s="225"/>
      <c r="H41" s="227" t="s">
        <v>1281</v>
      </c>
      <c r="I41" s="228" t="s">
        <v>1287</v>
      </c>
    </row>
    <row r="42" spans="1:10" hidden="1" x14ac:dyDescent="0.2">
      <c r="A42" s="224" t="s">
        <v>1294</v>
      </c>
      <c r="B42" s="224" t="s">
        <v>1391</v>
      </c>
      <c r="C42" s="224" t="s">
        <v>1391</v>
      </c>
      <c r="D42" s="224" t="s">
        <v>1392</v>
      </c>
      <c r="E42" s="224" t="s">
        <v>1393</v>
      </c>
      <c r="F42" s="224" t="s">
        <v>292</v>
      </c>
      <c r="G42" s="225" t="s">
        <v>1394</v>
      </c>
      <c r="H42" s="225" t="s">
        <v>1276</v>
      </c>
      <c r="I42" s="222"/>
    </row>
    <row r="43" spans="1:10" hidden="1" x14ac:dyDescent="0.2">
      <c r="A43" s="224" t="s">
        <v>1294</v>
      </c>
      <c r="B43" s="224" t="s">
        <v>1391</v>
      </c>
      <c r="C43" s="224" t="s">
        <v>1391</v>
      </c>
      <c r="D43" s="224" t="s">
        <v>1395</v>
      </c>
      <c r="E43" s="224" t="s">
        <v>1393</v>
      </c>
      <c r="F43" s="224" t="s">
        <v>292</v>
      </c>
      <c r="G43" s="225" t="s">
        <v>1394</v>
      </c>
      <c r="H43" s="225" t="s">
        <v>1276</v>
      </c>
      <c r="I43" s="222"/>
    </row>
    <row r="44" spans="1:10" ht="38.25" hidden="1" x14ac:dyDescent="0.2">
      <c r="A44" s="224" t="s">
        <v>1294</v>
      </c>
      <c r="B44" s="224" t="s">
        <v>1396</v>
      </c>
      <c r="C44" s="224" t="s">
        <v>1396</v>
      </c>
      <c r="D44" s="224" t="s">
        <v>1397</v>
      </c>
      <c r="E44" s="224" t="s">
        <v>1398</v>
      </c>
      <c r="F44" s="224" t="s">
        <v>292</v>
      </c>
      <c r="G44" s="225" t="s">
        <v>1399</v>
      </c>
      <c r="H44" s="225" t="s">
        <v>1276</v>
      </c>
      <c r="I44" s="222" t="s">
        <v>1400</v>
      </c>
      <c r="J44" s="239"/>
    </row>
    <row r="45" spans="1:10" ht="38.25" hidden="1" x14ac:dyDescent="0.2">
      <c r="A45" s="224" t="s">
        <v>1294</v>
      </c>
      <c r="B45" s="224" t="s">
        <v>1396</v>
      </c>
      <c r="C45" s="224" t="s">
        <v>1396</v>
      </c>
      <c r="D45" s="224" t="s">
        <v>1401</v>
      </c>
      <c r="E45" s="224" t="s">
        <v>1398</v>
      </c>
      <c r="F45" s="224" t="s">
        <v>292</v>
      </c>
      <c r="G45" s="225" t="s">
        <v>1399</v>
      </c>
      <c r="H45" s="225" t="s">
        <v>1276</v>
      </c>
      <c r="I45" s="222" t="s">
        <v>1400</v>
      </c>
      <c r="J45" s="239"/>
    </row>
    <row r="46" spans="1:10" ht="51" hidden="1" x14ac:dyDescent="0.2">
      <c r="A46" s="229" t="s">
        <v>1283</v>
      </c>
      <c r="B46" s="229" t="s">
        <v>1402</v>
      </c>
      <c r="C46" s="229" t="s">
        <v>1402</v>
      </c>
      <c r="D46" s="230"/>
      <c r="E46" s="229" t="s">
        <v>1402</v>
      </c>
      <c r="F46" s="227" t="s">
        <v>221</v>
      </c>
      <c r="G46" s="225" t="s">
        <v>1403</v>
      </c>
      <c r="H46" s="227" t="s">
        <v>1281</v>
      </c>
      <c r="I46" s="228" t="s">
        <v>1287</v>
      </c>
      <c r="J46" s="239"/>
    </row>
    <row r="47" spans="1:10" ht="38.25" hidden="1" x14ac:dyDescent="0.2">
      <c r="A47" s="231" t="s">
        <v>1329</v>
      </c>
      <c r="B47" s="231" t="s">
        <v>1404</v>
      </c>
      <c r="C47" s="225"/>
      <c r="D47" s="225"/>
      <c r="E47" s="231" t="s">
        <v>1404</v>
      </c>
      <c r="F47" s="227" t="s">
        <v>272</v>
      </c>
      <c r="G47" s="225"/>
      <c r="H47" s="227" t="s">
        <v>1281</v>
      </c>
      <c r="I47" s="222" t="s">
        <v>1331</v>
      </c>
      <c r="J47" s="239"/>
    </row>
    <row r="48" spans="1:10" ht="38.25" hidden="1" x14ac:dyDescent="0.2">
      <c r="A48" s="231" t="s">
        <v>1329</v>
      </c>
      <c r="B48" s="231" t="s">
        <v>1405</v>
      </c>
      <c r="C48" s="225"/>
      <c r="D48" s="225"/>
      <c r="E48" s="231" t="s">
        <v>1405</v>
      </c>
      <c r="F48" s="227" t="s">
        <v>272</v>
      </c>
      <c r="G48" s="225"/>
      <c r="H48" s="227" t="s">
        <v>1281</v>
      </c>
      <c r="I48" s="222" t="s">
        <v>1331</v>
      </c>
      <c r="J48" s="239"/>
    </row>
    <row r="49" spans="1:10" ht="51" hidden="1" x14ac:dyDescent="0.2">
      <c r="A49" s="233" t="s">
        <v>1406</v>
      </c>
      <c r="B49" s="233" t="s">
        <v>1407</v>
      </c>
      <c r="C49" s="225"/>
      <c r="D49" s="225"/>
      <c r="E49" s="233" t="s">
        <v>1407</v>
      </c>
      <c r="F49" s="227" t="s">
        <v>1280</v>
      </c>
      <c r="G49" s="225"/>
      <c r="H49" s="227" t="s">
        <v>1281</v>
      </c>
      <c r="I49" s="228" t="s">
        <v>1282</v>
      </c>
      <c r="J49" s="239"/>
    </row>
    <row r="50" spans="1:10" ht="14.25" hidden="1" customHeight="1" x14ac:dyDescent="0.2">
      <c r="A50" s="238" t="s">
        <v>1408</v>
      </c>
      <c r="B50" s="238" t="s">
        <v>1409</v>
      </c>
      <c r="C50" s="238" t="s">
        <v>1409</v>
      </c>
      <c r="D50" s="225"/>
      <c r="E50" s="238" t="s">
        <v>1409</v>
      </c>
      <c r="F50" s="227" t="s">
        <v>221</v>
      </c>
      <c r="G50" s="225" t="s">
        <v>1410</v>
      </c>
      <c r="H50" s="227" t="s">
        <v>1281</v>
      </c>
      <c r="I50" s="228" t="s">
        <v>1287</v>
      </c>
      <c r="J50" s="240"/>
    </row>
    <row r="51" spans="1:10" hidden="1" x14ac:dyDescent="0.2">
      <c r="A51" s="224" t="s">
        <v>1294</v>
      </c>
      <c r="B51" s="224" t="s">
        <v>1411</v>
      </c>
      <c r="C51" s="224" t="s">
        <v>1412</v>
      </c>
      <c r="D51" s="224" t="s">
        <v>1413</v>
      </c>
      <c r="E51" s="224" t="s">
        <v>1414</v>
      </c>
      <c r="F51" s="224" t="s">
        <v>292</v>
      </c>
      <c r="G51" s="225" t="s">
        <v>1415</v>
      </c>
      <c r="H51" s="225" t="s">
        <v>1276</v>
      </c>
      <c r="I51" s="222"/>
      <c r="J51" s="239"/>
    </row>
    <row r="52" spans="1:10" ht="51" hidden="1" x14ac:dyDescent="0.2">
      <c r="A52" s="229" t="s">
        <v>1283</v>
      </c>
      <c r="B52" s="229" t="s">
        <v>1416</v>
      </c>
      <c r="C52" s="229" t="s">
        <v>1416</v>
      </c>
      <c r="D52" s="227"/>
      <c r="E52" s="229" t="s">
        <v>1416</v>
      </c>
      <c r="F52" s="227" t="s">
        <v>221</v>
      </c>
      <c r="G52" s="225" t="s">
        <v>1417</v>
      </c>
      <c r="H52" s="227" t="s">
        <v>1281</v>
      </c>
      <c r="I52" s="228" t="s">
        <v>1287</v>
      </c>
      <c r="J52" s="239"/>
    </row>
    <row r="53" spans="1:10" ht="38.25" hidden="1" x14ac:dyDescent="0.2">
      <c r="A53" s="241" t="s">
        <v>1283</v>
      </c>
      <c r="B53" s="242" t="s">
        <v>1418</v>
      </c>
      <c r="C53" s="242" t="s">
        <v>1418</v>
      </c>
      <c r="D53" s="225"/>
      <c r="E53" s="242" t="s">
        <v>1419</v>
      </c>
      <c r="F53" s="227" t="s">
        <v>272</v>
      </c>
      <c r="G53" s="225" t="s">
        <v>1420</v>
      </c>
      <c r="H53" s="227" t="s">
        <v>1281</v>
      </c>
      <c r="I53" s="222" t="s">
        <v>1331</v>
      </c>
      <c r="J53" s="239"/>
    </row>
    <row r="54" spans="1:10" ht="38.25" hidden="1" x14ac:dyDescent="0.2">
      <c r="A54" s="231" t="s">
        <v>1329</v>
      </c>
      <c r="B54" s="231" t="s">
        <v>1421</v>
      </c>
      <c r="C54" s="225"/>
      <c r="D54" s="225"/>
      <c r="E54" s="231" t="s">
        <v>1421</v>
      </c>
      <c r="F54" s="227" t="s">
        <v>272</v>
      </c>
      <c r="G54" s="225"/>
      <c r="H54" s="227" t="s">
        <v>1281</v>
      </c>
      <c r="I54" s="222" t="s">
        <v>1331</v>
      </c>
      <c r="J54" s="239"/>
    </row>
    <row r="55" spans="1:10" hidden="1" x14ac:dyDescent="0.2">
      <c r="A55" s="224" t="s">
        <v>1294</v>
      </c>
      <c r="B55" s="224" t="s">
        <v>1422</v>
      </c>
      <c r="C55" s="224" t="s">
        <v>1423</v>
      </c>
      <c r="D55" s="224"/>
      <c r="E55" s="224" t="s">
        <v>1424</v>
      </c>
      <c r="F55" s="224" t="s">
        <v>292</v>
      </c>
      <c r="G55" s="225"/>
      <c r="H55" s="225" t="s">
        <v>1276</v>
      </c>
      <c r="I55" s="222"/>
      <c r="J55" s="239"/>
    </row>
    <row r="56" spans="1:10" hidden="1" x14ac:dyDescent="0.2">
      <c r="A56" s="224" t="s">
        <v>1294</v>
      </c>
      <c r="B56" s="224" t="s">
        <v>1425</v>
      </c>
      <c r="C56" s="224" t="s">
        <v>1409</v>
      </c>
      <c r="D56" s="224" t="s">
        <v>1426</v>
      </c>
      <c r="E56" s="224" t="s">
        <v>1427</v>
      </c>
      <c r="F56" s="224" t="s">
        <v>292</v>
      </c>
      <c r="G56" s="225" t="s">
        <v>1410</v>
      </c>
      <c r="H56" s="225" t="s">
        <v>1276</v>
      </c>
      <c r="I56" s="222"/>
      <c r="J56" s="239"/>
    </row>
    <row r="57" spans="1:10" hidden="1" x14ac:dyDescent="0.2">
      <c r="A57" s="224" t="s">
        <v>1294</v>
      </c>
      <c r="B57" s="224" t="s">
        <v>1425</v>
      </c>
      <c r="C57" s="224" t="s">
        <v>1428</v>
      </c>
      <c r="D57" s="224" t="s">
        <v>1429</v>
      </c>
      <c r="E57" s="224" t="s">
        <v>1430</v>
      </c>
      <c r="F57" s="224" t="s">
        <v>292</v>
      </c>
      <c r="G57" s="225" t="s">
        <v>1431</v>
      </c>
      <c r="H57" s="225" t="s">
        <v>1276</v>
      </c>
      <c r="I57" s="222"/>
      <c r="J57" s="239"/>
    </row>
    <row r="58" spans="1:10" hidden="1" x14ac:dyDescent="0.2">
      <c r="A58" s="224" t="s">
        <v>1294</v>
      </c>
      <c r="B58" s="224" t="s">
        <v>1425</v>
      </c>
      <c r="C58" s="224" t="s">
        <v>1432</v>
      </c>
      <c r="D58" s="224" t="s">
        <v>1433</v>
      </c>
      <c r="E58" s="224" t="s">
        <v>1434</v>
      </c>
      <c r="F58" s="224" t="s">
        <v>292</v>
      </c>
      <c r="G58" s="225"/>
      <c r="H58" s="225" t="s">
        <v>1276</v>
      </c>
      <c r="I58" s="222"/>
      <c r="J58" s="239"/>
    </row>
    <row r="59" spans="1:10" ht="51" hidden="1" x14ac:dyDescent="0.2">
      <c r="A59" s="230" t="s">
        <v>1283</v>
      </c>
      <c r="B59" s="230" t="s">
        <v>1435</v>
      </c>
      <c r="C59" s="230" t="s">
        <v>1435</v>
      </c>
      <c r="D59" s="230"/>
      <c r="E59" s="230" t="s">
        <v>1435</v>
      </c>
      <c r="F59" s="227" t="s">
        <v>221</v>
      </c>
      <c r="G59" s="225" t="s">
        <v>1436</v>
      </c>
      <c r="H59" s="227" t="s">
        <v>1281</v>
      </c>
      <c r="I59" s="228" t="s">
        <v>1287</v>
      </c>
      <c r="J59" s="239"/>
    </row>
    <row r="60" spans="1:10" ht="51" hidden="1" x14ac:dyDescent="0.2">
      <c r="A60" s="230" t="s">
        <v>1283</v>
      </c>
      <c r="B60" s="230" t="s">
        <v>1437</v>
      </c>
      <c r="C60" s="230" t="s">
        <v>1437</v>
      </c>
      <c r="D60" s="227"/>
      <c r="E60" s="230" t="s">
        <v>1437</v>
      </c>
      <c r="F60" s="227" t="s">
        <v>221</v>
      </c>
      <c r="G60" s="225" t="s">
        <v>1438</v>
      </c>
      <c r="H60" s="227" t="s">
        <v>1281</v>
      </c>
      <c r="I60" s="228" t="s">
        <v>1287</v>
      </c>
    </row>
    <row r="61" spans="1:10" hidden="1" x14ac:dyDescent="0.2">
      <c r="A61" s="224" t="s">
        <v>1294</v>
      </c>
      <c r="B61" s="224" t="s">
        <v>1439</v>
      </c>
      <c r="C61" s="224" t="s">
        <v>1440</v>
      </c>
      <c r="D61" s="224" t="s">
        <v>1441</v>
      </c>
      <c r="E61" s="224" t="s">
        <v>1442</v>
      </c>
      <c r="F61" s="224" t="s">
        <v>292</v>
      </c>
      <c r="G61" s="225" t="s">
        <v>1443</v>
      </c>
      <c r="H61" s="225" t="s">
        <v>1276</v>
      </c>
      <c r="I61" s="222"/>
    </row>
    <row r="62" spans="1:10" hidden="1" x14ac:dyDescent="0.2">
      <c r="A62" s="224" t="s">
        <v>1294</v>
      </c>
      <c r="B62" s="224" t="s">
        <v>1439</v>
      </c>
      <c r="C62" s="224" t="s">
        <v>1444</v>
      </c>
      <c r="D62" s="224" t="s">
        <v>1445</v>
      </c>
      <c r="E62" s="224" t="s">
        <v>254</v>
      </c>
      <c r="F62" s="224" t="s">
        <v>292</v>
      </c>
      <c r="G62" s="225" t="s">
        <v>255</v>
      </c>
      <c r="H62" s="225" t="s">
        <v>1276</v>
      </c>
      <c r="I62" s="222" t="s">
        <v>1446</v>
      </c>
    </row>
    <row r="63" spans="1:10" hidden="1" x14ac:dyDescent="0.2">
      <c r="A63" s="224" t="s">
        <v>1294</v>
      </c>
      <c r="B63" s="224" t="s">
        <v>1439</v>
      </c>
      <c r="C63" s="224" t="s">
        <v>1444</v>
      </c>
      <c r="D63" s="224" t="s">
        <v>1447</v>
      </c>
      <c r="E63" s="224" t="s">
        <v>254</v>
      </c>
      <c r="F63" s="224" t="s">
        <v>292</v>
      </c>
      <c r="G63" s="225" t="s">
        <v>255</v>
      </c>
      <c r="H63" s="225" t="s">
        <v>1276</v>
      </c>
      <c r="I63" s="222" t="s">
        <v>1446</v>
      </c>
    </row>
    <row r="64" spans="1:10" ht="51" hidden="1" x14ac:dyDescent="0.2">
      <c r="A64" s="226" t="s">
        <v>1448</v>
      </c>
      <c r="B64" s="243" t="s">
        <v>1449</v>
      </c>
      <c r="C64" s="225"/>
      <c r="D64" s="225"/>
      <c r="E64" s="243" t="s">
        <v>1449</v>
      </c>
      <c r="F64" s="227" t="s">
        <v>1280</v>
      </c>
      <c r="G64" s="225"/>
      <c r="H64" s="227" t="s">
        <v>1281</v>
      </c>
      <c r="I64" s="228" t="s">
        <v>1282</v>
      </c>
    </row>
    <row r="65" spans="1:10" ht="51" hidden="1" x14ac:dyDescent="0.2">
      <c r="A65" s="233" t="s">
        <v>1448</v>
      </c>
      <c r="B65" s="233" t="s">
        <v>1449</v>
      </c>
      <c r="C65" s="225"/>
      <c r="D65" s="225"/>
      <c r="E65" s="233" t="s">
        <v>1449</v>
      </c>
      <c r="F65" s="227" t="s">
        <v>1280</v>
      </c>
      <c r="G65" s="225"/>
      <c r="H65" s="227" t="s">
        <v>1281</v>
      </c>
      <c r="I65" s="228" t="s">
        <v>1282</v>
      </c>
    </row>
    <row r="66" spans="1:10" hidden="1" x14ac:dyDescent="0.2">
      <c r="A66" s="224" t="s">
        <v>1271</v>
      </c>
      <c r="B66" s="224" t="s">
        <v>1450</v>
      </c>
      <c r="C66" s="224" t="s">
        <v>1450</v>
      </c>
      <c r="D66" s="225"/>
      <c r="E66" s="224" t="s">
        <v>275</v>
      </c>
      <c r="F66" s="224" t="s">
        <v>292</v>
      </c>
      <c r="G66" s="225" t="s">
        <v>276</v>
      </c>
      <c r="H66" s="225" t="s">
        <v>1276</v>
      </c>
      <c r="I66" s="244" t="s">
        <v>1451</v>
      </c>
    </row>
    <row r="67" spans="1:10" hidden="1" x14ac:dyDescent="0.2">
      <c r="A67" s="224" t="s">
        <v>1321</v>
      </c>
      <c r="B67" s="224" t="s">
        <v>1452</v>
      </c>
      <c r="C67" s="224" t="s">
        <v>1452</v>
      </c>
      <c r="D67" s="224" t="s">
        <v>1453</v>
      </c>
      <c r="E67" s="224" t="s">
        <v>1454</v>
      </c>
      <c r="F67" s="224" t="s">
        <v>292</v>
      </c>
      <c r="G67" s="225"/>
      <c r="H67" s="225" t="s">
        <v>1276</v>
      </c>
      <c r="I67" s="222" t="s">
        <v>1455</v>
      </c>
    </row>
    <row r="68" spans="1:10" hidden="1" x14ac:dyDescent="0.2">
      <c r="A68" s="224" t="s">
        <v>1321</v>
      </c>
      <c r="B68" s="224" t="s">
        <v>1452</v>
      </c>
      <c r="C68" s="224" t="s">
        <v>1452</v>
      </c>
      <c r="D68" s="224" t="s">
        <v>1456</v>
      </c>
      <c r="E68" s="224" t="s">
        <v>1457</v>
      </c>
      <c r="F68" s="224" t="s">
        <v>292</v>
      </c>
      <c r="G68" s="225"/>
      <c r="H68" s="225" t="s">
        <v>1276</v>
      </c>
      <c r="I68" s="222"/>
    </row>
    <row r="69" spans="1:10" ht="38.25" hidden="1" x14ac:dyDescent="0.2">
      <c r="A69" s="231" t="s">
        <v>1329</v>
      </c>
      <c r="B69" s="231" t="s">
        <v>1458</v>
      </c>
      <c r="C69" s="225"/>
      <c r="D69" s="225"/>
      <c r="E69" s="231" t="s">
        <v>1458</v>
      </c>
      <c r="F69" s="227" t="s">
        <v>272</v>
      </c>
      <c r="G69" s="225"/>
      <c r="H69" s="227" t="s">
        <v>1281</v>
      </c>
      <c r="I69" s="222" t="s">
        <v>1331</v>
      </c>
    </row>
    <row r="70" spans="1:10" ht="38.25" hidden="1" x14ac:dyDescent="0.2">
      <c r="A70" s="231" t="s">
        <v>1329</v>
      </c>
      <c r="B70" s="231" t="s">
        <v>1458</v>
      </c>
      <c r="C70" s="225"/>
      <c r="D70" s="225"/>
      <c r="E70" s="231" t="s">
        <v>1458</v>
      </c>
      <c r="F70" s="227" t="s">
        <v>272</v>
      </c>
      <c r="G70" s="225"/>
      <c r="H70" s="227" t="s">
        <v>1281</v>
      </c>
      <c r="I70" s="222" t="s">
        <v>1331</v>
      </c>
    </row>
    <row r="71" spans="1:10" hidden="1" x14ac:dyDescent="0.2">
      <c r="A71" s="224" t="s">
        <v>1294</v>
      </c>
      <c r="B71" s="224" t="s">
        <v>1459</v>
      </c>
      <c r="C71" s="224" t="s">
        <v>1459</v>
      </c>
      <c r="D71" s="224" t="s">
        <v>1460</v>
      </c>
      <c r="E71" s="224" t="s">
        <v>1461</v>
      </c>
      <c r="F71" s="224" t="s">
        <v>292</v>
      </c>
      <c r="G71" s="225" t="s">
        <v>1462</v>
      </c>
      <c r="H71" s="225" t="s">
        <v>1276</v>
      </c>
      <c r="I71" s="222" t="s">
        <v>1463</v>
      </c>
    </row>
    <row r="72" spans="1:10" hidden="1" x14ac:dyDescent="0.2">
      <c r="A72" s="224" t="s">
        <v>1294</v>
      </c>
      <c r="B72" s="224" t="s">
        <v>1464</v>
      </c>
      <c r="C72" s="224" t="s">
        <v>1465</v>
      </c>
      <c r="D72" s="224" t="s">
        <v>1466</v>
      </c>
      <c r="E72" s="224" t="s">
        <v>292</v>
      </c>
      <c r="F72" s="224" t="s">
        <v>292</v>
      </c>
      <c r="G72" s="225" t="s">
        <v>215</v>
      </c>
      <c r="H72" s="225" t="s">
        <v>1276</v>
      </c>
      <c r="I72" s="222"/>
    </row>
    <row r="73" spans="1:10" hidden="1" x14ac:dyDescent="0.2">
      <c r="A73" s="224" t="s">
        <v>1294</v>
      </c>
      <c r="B73" s="224" t="s">
        <v>1464</v>
      </c>
      <c r="C73" s="224" t="s">
        <v>1467</v>
      </c>
      <c r="D73" s="224" t="s">
        <v>1468</v>
      </c>
      <c r="E73" s="224" t="s">
        <v>328</v>
      </c>
      <c r="F73" s="224" t="s">
        <v>292</v>
      </c>
      <c r="G73" s="225" t="s">
        <v>329</v>
      </c>
      <c r="H73" s="225" t="s">
        <v>1276</v>
      </c>
      <c r="I73" s="222"/>
    </row>
    <row r="74" spans="1:10" hidden="1" x14ac:dyDescent="0.2">
      <c r="A74" s="224" t="s">
        <v>1294</v>
      </c>
      <c r="B74" s="224" t="s">
        <v>1469</v>
      </c>
      <c r="C74" s="224" t="s">
        <v>1470</v>
      </c>
      <c r="D74" s="224" t="s">
        <v>1471</v>
      </c>
      <c r="E74" s="224" t="s">
        <v>1472</v>
      </c>
      <c r="F74" s="224" t="s">
        <v>292</v>
      </c>
      <c r="G74" s="225" t="s">
        <v>1473</v>
      </c>
      <c r="H74" s="225" t="s">
        <v>1276</v>
      </c>
      <c r="I74" s="245"/>
    </row>
    <row r="75" spans="1:10" hidden="1" x14ac:dyDescent="0.2">
      <c r="A75" s="224" t="s">
        <v>1294</v>
      </c>
      <c r="B75" s="224" t="s">
        <v>1469</v>
      </c>
      <c r="C75" s="224" t="s">
        <v>1474</v>
      </c>
      <c r="D75" s="224"/>
      <c r="E75" s="224" t="s">
        <v>1475</v>
      </c>
      <c r="F75" s="224" t="s">
        <v>292</v>
      </c>
      <c r="G75" s="225" t="s">
        <v>1476</v>
      </c>
      <c r="H75" s="225" t="s">
        <v>1276</v>
      </c>
      <c r="I75" s="245"/>
    </row>
    <row r="76" spans="1:10" hidden="1" x14ac:dyDescent="0.2">
      <c r="A76" s="224" t="s">
        <v>1294</v>
      </c>
      <c r="B76" s="224" t="s">
        <v>1469</v>
      </c>
      <c r="C76" s="224" t="s">
        <v>1477</v>
      </c>
      <c r="D76" s="224" t="s">
        <v>1478</v>
      </c>
      <c r="E76" s="224" t="s">
        <v>1479</v>
      </c>
      <c r="F76" s="224" t="s">
        <v>292</v>
      </c>
      <c r="G76" s="225" t="s">
        <v>1480</v>
      </c>
      <c r="H76" s="225" t="s">
        <v>1276</v>
      </c>
      <c r="I76" s="245"/>
      <c r="J76" s="240"/>
    </row>
    <row r="77" spans="1:10" ht="51" hidden="1" x14ac:dyDescent="0.2">
      <c r="A77" s="229" t="s">
        <v>1283</v>
      </c>
      <c r="B77" s="229" t="s">
        <v>1481</v>
      </c>
      <c r="C77" s="229" t="s">
        <v>1481</v>
      </c>
      <c r="D77" s="227"/>
      <c r="E77" s="229" t="s">
        <v>1481</v>
      </c>
      <c r="F77" s="227" t="s">
        <v>221</v>
      </c>
      <c r="G77" s="225" t="s">
        <v>1482</v>
      </c>
      <c r="H77" s="227" t="s">
        <v>1281</v>
      </c>
      <c r="I77" s="228" t="s">
        <v>1287</v>
      </c>
      <c r="J77" s="239"/>
    </row>
    <row r="78" spans="1:10" hidden="1" x14ac:dyDescent="0.2">
      <c r="A78" s="224" t="s">
        <v>1294</v>
      </c>
      <c r="B78" s="224" t="s">
        <v>1483</v>
      </c>
      <c r="C78" s="224" t="s">
        <v>1484</v>
      </c>
      <c r="D78" s="224" t="s">
        <v>1485</v>
      </c>
      <c r="E78" s="224" t="s">
        <v>1486</v>
      </c>
      <c r="F78" s="224" t="s">
        <v>292</v>
      </c>
      <c r="G78" s="225"/>
      <c r="H78" s="225" t="s">
        <v>1276</v>
      </c>
      <c r="I78" s="245"/>
      <c r="J78" s="239"/>
    </row>
    <row r="79" spans="1:10" ht="51" hidden="1" x14ac:dyDescent="0.2">
      <c r="A79" s="238" t="s">
        <v>1283</v>
      </c>
      <c r="B79" s="238" t="s">
        <v>1487</v>
      </c>
      <c r="C79" s="238" t="s">
        <v>1487</v>
      </c>
      <c r="D79" s="227"/>
      <c r="E79" s="238" t="s">
        <v>1487</v>
      </c>
      <c r="F79" s="227" t="s">
        <v>221</v>
      </c>
      <c r="G79" s="225" t="s">
        <v>1488</v>
      </c>
      <c r="H79" s="227" t="s">
        <v>1281</v>
      </c>
      <c r="I79" s="228" t="s">
        <v>1287</v>
      </c>
      <c r="J79" s="239"/>
    </row>
    <row r="80" spans="1:10" ht="51" hidden="1" x14ac:dyDescent="0.2">
      <c r="A80" s="235" t="s">
        <v>1489</v>
      </c>
      <c r="B80" s="235" t="s">
        <v>1490</v>
      </c>
      <c r="C80" s="225"/>
      <c r="D80" s="225"/>
      <c r="E80" s="235" t="s">
        <v>1490</v>
      </c>
      <c r="F80" s="227" t="s">
        <v>1280</v>
      </c>
      <c r="G80" s="225" t="s">
        <v>1491</v>
      </c>
      <c r="H80" s="227" t="s">
        <v>1281</v>
      </c>
      <c r="I80" s="228" t="s">
        <v>1282</v>
      </c>
      <c r="J80" s="239"/>
    </row>
    <row r="81" spans="1:10" ht="51" hidden="1" x14ac:dyDescent="0.2">
      <c r="A81" s="246" t="s">
        <v>1492</v>
      </c>
      <c r="B81" s="229" t="s">
        <v>1493</v>
      </c>
      <c r="C81" s="229" t="s">
        <v>1493</v>
      </c>
      <c r="D81" s="227"/>
      <c r="E81" s="229" t="s">
        <v>1494</v>
      </c>
      <c r="F81" s="227" t="s">
        <v>221</v>
      </c>
      <c r="G81" s="225" t="s">
        <v>1495</v>
      </c>
      <c r="H81" s="227" t="s">
        <v>1281</v>
      </c>
      <c r="I81" s="228" t="s">
        <v>1287</v>
      </c>
      <c r="J81" s="239"/>
    </row>
    <row r="82" spans="1:10" ht="51" hidden="1" x14ac:dyDescent="0.2">
      <c r="A82" s="226" t="s">
        <v>1496</v>
      </c>
      <c r="B82" s="226" t="s">
        <v>1497</v>
      </c>
      <c r="C82" s="225"/>
      <c r="D82" s="225"/>
      <c r="E82" s="226" t="s">
        <v>1497</v>
      </c>
      <c r="F82" s="227" t="s">
        <v>1280</v>
      </c>
      <c r="G82" s="225" t="s">
        <v>1498</v>
      </c>
      <c r="H82" s="227" t="s">
        <v>1281</v>
      </c>
      <c r="I82" s="222" t="s">
        <v>1282</v>
      </c>
      <c r="J82" s="239"/>
    </row>
    <row r="83" spans="1:10" ht="51" hidden="1" x14ac:dyDescent="0.2">
      <c r="A83" s="238" t="s">
        <v>1499</v>
      </c>
      <c r="B83" s="238" t="s">
        <v>1500</v>
      </c>
      <c r="C83" s="238" t="s">
        <v>1500</v>
      </c>
      <c r="D83" s="225"/>
      <c r="E83" s="238" t="s">
        <v>1500</v>
      </c>
      <c r="F83" s="227" t="s">
        <v>221</v>
      </c>
      <c r="G83" s="225" t="s">
        <v>1501</v>
      </c>
      <c r="H83" s="227" t="s">
        <v>1281</v>
      </c>
      <c r="I83" s="228" t="s">
        <v>1287</v>
      </c>
      <c r="J83" s="239"/>
    </row>
    <row r="84" spans="1:10" ht="38.25" hidden="1" x14ac:dyDescent="0.2">
      <c r="A84" s="231" t="s">
        <v>1329</v>
      </c>
      <c r="B84" s="231" t="s">
        <v>1502</v>
      </c>
      <c r="C84" s="225"/>
      <c r="D84" s="225"/>
      <c r="E84" s="231" t="s">
        <v>1502</v>
      </c>
      <c r="F84" s="227" t="s">
        <v>272</v>
      </c>
      <c r="G84" s="225"/>
      <c r="H84" s="227" t="s">
        <v>1281</v>
      </c>
      <c r="I84" s="222" t="s">
        <v>1331</v>
      </c>
      <c r="J84" s="239"/>
    </row>
    <row r="85" spans="1:10" ht="25.5" hidden="1" x14ac:dyDescent="0.2">
      <c r="A85" s="231" t="s">
        <v>1329</v>
      </c>
      <c r="B85" s="231" t="s">
        <v>1503</v>
      </c>
      <c r="C85" s="225"/>
      <c r="D85" s="225"/>
      <c r="E85" s="231" t="s">
        <v>1503</v>
      </c>
      <c r="F85" s="227" t="s">
        <v>272</v>
      </c>
      <c r="G85" s="225"/>
      <c r="H85" s="227" t="s">
        <v>1281</v>
      </c>
      <c r="I85" s="222" t="s">
        <v>1504</v>
      </c>
      <c r="J85" s="239"/>
    </row>
    <row r="86" spans="1:10" hidden="1" x14ac:dyDescent="0.2">
      <c r="A86" s="247" t="s">
        <v>1350</v>
      </c>
      <c r="B86" s="247" t="s">
        <v>1505</v>
      </c>
      <c r="C86" s="247" t="s">
        <v>1505</v>
      </c>
      <c r="D86" s="225"/>
      <c r="E86" s="247" t="s">
        <v>1505</v>
      </c>
      <c r="F86" s="227" t="s">
        <v>235</v>
      </c>
      <c r="G86" s="225" t="s">
        <v>1506</v>
      </c>
      <c r="H86" s="227" t="s">
        <v>1281</v>
      </c>
      <c r="I86" s="222"/>
      <c r="J86" s="239"/>
    </row>
    <row r="87" spans="1:10" ht="51" hidden="1" x14ac:dyDescent="0.2">
      <c r="A87" s="229" t="s">
        <v>1389</v>
      </c>
      <c r="B87" s="229" t="s">
        <v>1507</v>
      </c>
      <c r="C87" s="229" t="s">
        <v>1507</v>
      </c>
      <c r="D87" s="227"/>
      <c r="E87" s="229" t="s">
        <v>1507</v>
      </c>
      <c r="F87" s="227" t="s">
        <v>221</v>
      </c>
      <c r="G87" s="225" t="s">
        <v>1508</v>
      </c>
      <c r="H87" s="227" t="s">
        <v>1281</v>
      </c>
      <c r="I87" s="228" t="s">
        <v>1287</v>
      </c>
      <c r="J87" s="239"/>
    </row>
    <row r="88" spans="1:10" ht="51" hidden="1" x14ac:dyDescent="0.2">
      <c r="A88" s="248" t="s">
        <v>1499</v>
      </c>
      <c r="B88" s="248" t="s">
        <v>1509</v>
      </c>
      <c r="C88" s="248" t="s">
        <v>1509</v>
      </c>
      <c r="D88" s="227"/>
      <c r="E88" s="248" t="s">
        <v>1509</v>
      </c>
      <c r="F88" s="227" t="s">
        <v>221</v>
      </c>
      <c r="G88" s="225" t="s">
        <v>1510</v>
      </c>
      <c r="H88" s="227" t="s">
        <v>1281</v>
      </c>
      <c r="I88" s="228" t="s">
        <v>1287</v>
      </c>
      <c r="J88" s="239"/>
    </row>
    <row r="89" spans="1:10" hidden="1" x14ac:dyDescent="0.2">
      <c r="A89" s="224" t="s">
        <v>1271</v>
      </c>
      <c r="B89" s="224" t="s">
        <v>1511</v>
      </c>
      <c r="C89" s="224" t="s">
        <v>1511</v>
      </c>
      <c r="D89" s="224" t="s">
        <v>1512</v>
      </c>
      <c r="E89" s="224" t="s">
        <v>1513</v>
      </c>
      <c r="F89" s="224" t="s">
        <v>292</v>
      </c>
      <c r="G89" s="225" t="s">
        <v>1514</v>
      </c>
      <c r="H89" s="225" t="s">
        <v>1276</v>
      </c>
      <c r="I89" s="222"/>
      <c r="J89" s="239"/>
    </row>
    <row r="90" spans="1:10" hidden="1" x14ac:dyDescent="0.2">
      <c r="A90" s="224" t="s">
        <v>1294</v>
      </c>
      <c r="B90" s="224" t="s">
        <v>1515</v>
      </c>
      <c r="C90" s="224" t="s">
        <v>1515</v>
      </c>
      <c r="D90" s="224" t="s">
        <v>1516</v>
      </c>
      <c r="E90" s="224" t="s">
        <v>1517</v>
      </c>
      <c r="F90" s="224" t="s">
        <v>292</v>
      </c>
      <c r="G90" s="225" t="s">
        <v>1518</v>
      </c>
      <c r="H90" s="225" t="s">
        <v>1276</v>
      </c>
      <c r="I90" s="245"/>
      <c r="J90" s="239"/>
    </row>
    <row r="91" spans="1:10" hidden="1" x14ac:dyDescent="0.2">
      <c r="A91" s="224" t="s">
        <v>1294</v>
      </c>
      <c r="B91" s="224" t="s">
        <v>1519</v>
      </c>
      <c r="C91" s="224" t="s">
        <v>1519</v>
      </c>
      <c r="D91" s="224" t="s">
        <v>1520</v>
      </c>
      <c r="E91" s="224" t="s">
        <v>1521</v>
      </c>
      <c r="F91" s="224" t="s">
        <v>292</v>
      </c>
      <c r="G91" s="225"/>
      <c r="H91" s="225" t="s">
        <v>1276</v>
      </c>
      <c r="I91" s="245"/>
      <c r="J91" s="239"/>
    </row>
    <row r="92" spans="1:10" hidden="1" x14ac:dyDescent="0.2">
      <c r="A92" s="224" t="s">
        <v>1294</v>
      </c>
      <c r="B92" s="224" t="s">
        <v>1519</v>
      </c>
      <c r="C92" s="224" t="s">
        <v>1519</v>
      </c>
      <c r="D92" s="224" t="s">
        <v>1522</v>
      </c>
      <c r="E92" s="224" t="s">
        <v>1521</v>
      </c>
      <c r="F92" s="224" t="s">
        <v>292</v>
      </c>
      <c r="G92" s="225"/>
      <c r="H92" s="225" t="s">
        <v>1276</v>
      </c>
      <c r="I92" s="249"/>
    </row>
    <row r="93" spans="1:10" hidden="1" x14ac:dyDescent="0.2">
      <c r="A93" s="224" t="s">
        <v>1294</v>
      </c>
      <c r="B93" s="224" t="s">
        <v>1523</v>
      </c>
      <c r="C93" s="224" t="s">
        <v>1523</v>
      </c>
      <c r="D93" s="224"/>
      <c r="E93" s="224" t="s">
        <v>1524</v>
      </c>
      <c r="F93" s="224" t="s">
        <v>292</v>
      </c>
      <c r="G93" s="225"/>
      <c r="H93" s="225" t="s">
        <v>1276</v>
      </c>
      <c r="I93" s="245" t="s">
        <v>1525</v>
      </c>
    </row>
    <row r="94" spans="1:10" ht="51" hidden="1" x14ac:dyDescent="0.2">
      <c r="A94" s="230" t="s">
        <v>1283</v>
      </c>
      <c r="B94" s="230" t="s">
        <v>1526</v>
      </c>
      <c r="C94" s="230" t="s">
        <v>1526</v>
      </c>
      <c r="D94" s="227"/>
      <c r="E94" s="230" t="s">
        <v>1526</v>
      </c>
      <c r="F94" s="227" t="s">
        <v>221</v>
      </c>
      <c r="G94" s="225" t="s">
        <v>1527</v>
      </c>
      <c r="H94" s="227" t="s">
        <v>1281</v>
      </c>
      <c r="I94" s="228" t="s">
        <v>1287</v>
      </c>
    </row>
    <row r="95" spans="1:10" ht="38.25" hidden="1" x14ac:dyDescent="0.2">
      <c r="A95" s="250" t="s">
        <v>1329</v>
      </c>
      <c r="B95" s="250" t="s">
        <v>1528</v>
      </c>
      <c r="C95" s="225"/>
      <c r="D95" s="225"/>
      <c r="E95" s="250" t="s">
        <v>1529</v>
      </c>
      <c r="F95" s="227" t="s">
        <v>272</v>
      </c>
      <c r="G95" s="225" t="s">
        <v>1530</v>
      </c>
      <c r="H95" s="227" t="s">
        <v>1281</v>
      </c>
      <c r="I95" s="222" t="s">
        <v>1331</v>
      </c>
    </row>
    <row r="96" spans="1:10" ht="38.25" hidden="1" x14ac:dyDescent="0.2">
      <c r="A96" s="231" t="s">
        <v>1329</v>
      </c>
      <c r="B96" s="231" t="s">
        <v>1531</v>
      </c>
      <c r="C96" s="225"/>
      <c r="D96" s="225"/>
      <c r="E96" s="231" t="s">
        <v>1531</v>
      </c>
      <c r="F96" s="227" t="s">
        <v>272</v>
      </c>
      <c r="G96" s="225"/>
      <c r="H96" s="227" t="s">
        <v>1281</v>
      </c>
      <c r="I96" s="222" t="s">
        <v>1331</v>
      </c>
    </row>
    <row r="97" spans="1:9" ht="51" hidden="1" x14ac:dyDescent="0.2">
      <c r="A97" s="233" t="s">
        <v>1406</v>
      </c>
      <c r="B97" s="233" t="s">
        <v>1532</v>
      </c>
      <c r="C97" s="225"/>
      <c r="D97" s="225" t="s">
        <v>1533</v>
      </c>
      <c r="E97" s="233" t="s">
        <v>1532</v>
      </c>
      <c r="F97" s="227" t="s">
        <v>1280</v>
      </c>
      <c r="G97" s="225" t="s">
        <v>1534</v>
      </c>
      <c r="H97" s="227" t="s">
        <v>1281</v>
      </c>
      <c r="I97" s="228" t="s">
        <v>1282</v>
      </c>
    </row>
    <row r="98" spans="1:9" hidden="1" x14ac:dyDescent="0.2">
      <c r="A98" s="224" t="s">
        <v>1294</v>
      </c>
      <c r="B98" s="224" t="s">
        <v>1535</v>
      </c>
      <c r="C98" s="224" t="s">
        <v>1536</v>
      </c>
      <c r="D98" s="224" t="s">
        <v>1537</v>
      </c>
      <c r="E98" s="224" t="s">
        <v>1538</v>
      </c>
      <c r="F98" s="224" t="s">
        <v>292</v>
      </c>
      <c r="G98" s="225"/>
      <c r="H98" s="225" t="s">
        <v>1276</v>
      </c>
      <c r="I98" s="245"/>
    </row>
    <row r="99" spans="1:9" ht="51" hidden="1" x14ac:dyDescent="0.2">
      <c r="A99" s="230" t="s">
        <v>1283</v>
      </c>
      <c r="B99" s="230" t="s">
        <v>1539</v>
      </c>
      <c r="C99" s="230" t="s">
        <v>1539</v>
      </c>
      <c r="D99" s="227"/>
      <c r="E99" s="230" t="s">
        <v>1539</v>
      </c>
      <c r="F99" s="227" t="s">
        <v>221</v>
      </c>
      <c r="G99" s="225" t="s">
        <v>1540</v>
      </c>
      <c r="H99" s="227" t="s">
        <v>1281</v>
      </c>
      <c r="I99" s="228" t="s">
        <v>1287</v>
      </c>
    </row>
    <row r="100" spans="1:9" hidden="1" x14ac:dyDescent="0.2">
      <c r="A100" s="224" t="s">
        <v>1294</v>
      </c>
      <c r="B100" s="230" t="s">
        <v>1541</v>
      </c>
      <c r="C100" s="230" t="s">
        <v>1541</v>
      </c>
      <c r="D100" s="230" t="s">
        <v>1542</v>
      </c>
      <c r="E100" s="230" t="s">
        <v>1541</v>
      </c>
      <c r="F100" s="224" t="s">
        <v>292</v>
      </c>
      <c r="G100" s="225" t="s">
        <v>1543</v>
      </c>
      <c r="H100" s="225" t="s">
        <v>1276</v>
      </c>
      <c r="I100" s="222" t="s">
        <v>1446</v>
      </c>
    </row>
    <row r="101" spans="1:9" hidden="1" x14ac:dyDescent="0.2">
      <c r="A101" s="224" t="s">
        <v>1294</v>
      </c>
      <c r="B101" s="230" t="s">
        <v>1541</v>
      </c>
      <c r="C101" s="230" t="s">
        <v>1541</v>
      </c>
      <c r="D101" s="230" t="s">
        <v>1544</v>
      </c>
      <c r="E101" s="230" t="s">
        <v>1541</v>
      </c>
      <c r="F101" s="224" t="s">
        <v>292</v>
      </c>
      <c r="G101" s="225" t="s">
        <v>1543</v>
      </c>
      <c r="H101" s="225" t="s">
        <v>1276</v>
      </c>
      <c r="I101" s="222" t="s">
        <v>1446</v>
      </c>
    </row>
    <row r="102" spans="1:9" hidden="1" x14ac:dyDescent="0.2">
      <c r="A102" s="224" t="s">
        <v>1294</v>
      </c>
      <c r="B102" s="224" t="s">
        <v>1545</v>
      </c>
      <c r="C102" s="224" t="s">
        <v>1545</v>
      </c>
      <c r="D102" s="224" t="s">
        <v>1546</v>
      </c>
      <c r="E102" s="224" t="s">
        <v>1547</v>
      </c>
      <c r="F102" s="224" t="s">
        <v>292</v>
      </c>
      <c r="G102" s="225"/>
      <c r="H102" s="225" t="s">
        <v>1276</v>
      </c>
      <c r="I102" s="222" t="s">
        <v>1446</v>
      </c>
    </row>
    <row r="103" spans="1:9" hidden="1" x14ac:dyDescent="0.2">
      <c r="A103" s="224" t="s">
        <v>1294</v>
      </c>
      <c r="B103" s="224" t="s">
        <v>1545</v>
      </c>
      <c r="C103" s="224" t="s">
        <v>1548</v>
      </c>
      <c r="D103" s="224"/>
      <c r="E103" s="224" t="s">
        <v>1549</v>
      </c>
      <c r="F103" s="224" t="s">
        <v>292</v>
      </c>
      <c r="G103" s="225"/>
      <c r="H103" s="225" t="s">
        <v>1276</v>
      </c>
      <c r="I103" s="222" t="s">
        <v>1446</v>
      </c>
    </row>
    <row r="104" spans="1:9" hidden="1" x14ac:dyDescent="0.2">
      <c r="A104" s="224" t="s">
        <v>1294</v>
      </c>
      <c r="B104" s="224" t="s">
        <v>1545</v>
      </c>
      <c r="C104" s="224" t="s">
        <v>1550</v>
      </c>
      <c r="D104" s="224"/>
      <c r="E104" s="224" t="s">
        <v>1551</v>
      </c>
      <c r="F104" s="224" t="s">
        <v>292</v>
      </c>
      <c r="G104" s="225"/>
      <c r="H104" s="225" t="s">
        <v>1276</v>
      </c>
      <c r="I104" s="222" t="s">
        <v>1446</v>
      </c>
    </row>
    <row r="105" spans="1:9" hidden="1" x14ac:dyDescent="0.2">
      <c r="A105" s="233" t="s">
        <v>1350</v>
      </c>
      <c r="B105" s="233" t="s">
        <v>1552</v>
      </c>
      <c r="C105" s="233" t="s">
        <v>1552</v>
      </c>
      <c r="D105" s="225"/>
      <c r="E105" s="233" t="s">
        <v>1552</v>
      </c>
      <c r="F105" s="227" t="s">
        <v>235</v>
      </c>
      <c r="G105" s="225" t="s">
        <v>1553</v>
      </c>
      <c r="H105" s="227" t="s">
        <v>1281</v>
      </c>
      <c r="I105" s="222"/>
    </row>
    <row r="106" spans="1:9" hidden="1" x14ac:dyDescent="0.2">
      <c r="A106" s="491" t="s">
        <v>1554</v>
      </c>
      <c r="B106" s="491" t="s">
        <v>1555</v>
      </c>
      <c r="C106" s="492"/>
      <c r="D106" s="492"/>
      <c r="E106" s="491" t="s">
        <v>1555</v>
      </c>
      <c r="F106" s="493" t="s">
        <v>272</v>
      </c>
      <c r="G106" s="492"/>
      <c r="H106" s="493" t="s">
        <v>1281</v>
      </c>
      <c r="I106" s="494" t="s">
        <v>1556</v>
      </c>
    </row>
    <row r="107" spans="1:9" ht="15" x14ac:dyDescent="0.2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 x14ac:dyDescent="0.25">
      <c r="A108" s="505" t="s">
        <v>1770</v>
      </c>
      <c r="B108" s="495" t="s">
        <v>1559</v>
      </c>
      <c r="C108" s="495" t="s">
        <v>1560</v>
      </c>
      <c r="D108" s="495" t="s">
        <v>1561</v>
      </c>
      <c r="E108" s="495" t="s">
        <v>1562</v>
      </c>
      <c r="F108" s="495" t="s">
        <v>292</v>
      </c>
      <c r="G108" s="496" t="s">
        <v>1563</v>
      </c>
      <c r="H108" s="496" t="s">
        <v>1276</v>
      </c>
      <c r="I108" s="497" t="s">
        <v>1564</v>
      </c>
    </row>
    <row r="109" spans="1:9" hidden="1" x14ac:dyDescent="0.2">
      <c r="A109" s="224" t="s">
        <v>1294</v>
      </c>
      <c r="B109" s="224" t="s">
        <v>1559</v>
      </c>
      <c r="C109" s="224" t="s">
        <v>1559</v>
      </c>
      <c r="D109" s="224" t="s">
        <v>1565</v>
      </c>
      <c r="E109" s="224" t="s">
        <v>1559</v>
      </c>
      <c r="F109" s="224" t="s">
        <v>292</v>
      </c>
      <c r="G109" s="225" t="s">
        <v>1566</v>
      </c>
      <c r="H109" s="225" t="s">
        <v>1276</v>
      </c>
      <c r="I109" s="222"/>
    </row>
    <row r="110" spans="1:9" ht="38.25" hidden="1" x14ac:dyDescent="0.2">
      <c r="A110" s="224" t="s">
        <v>1294</v>
      </c>
      <c r="B110" s="224" t="s">
        <v>1559</v>
      </c>
      <c r="C110" s="224" t="s">
        <v>1559</v>
      </c>
      <c r="D110" s="224" t="s">
        <v>1567</v>
      </c>
      <c r="E110" s="224" t="s">
        <v>1559</v>
      </c>
      <c r="F110" s="224" t="s">
        <v>292</v>
      </c>
      <c r="G110" s="225" t="s">
        <v>1566</v>
      </c>
      <c r="H110" s="225" t="s">
        <v>1276</v>
      </c>
      <c r="I110" s="245" t="s">
        <v>1564</v>
      </c>
    </row>
    <row r="111" spans="1:9" hidden="1" x14ac:dyDescent="0.2">
      <c r="A111" s="224" t="s">
        <v>1294</v>
      </c>
      <c r="B111" s="224" t="s">
        <v>1559</v>
      </c>
      <c r="C111" s="224" t="s">
        <v>1559</v>
      </c>
      <c r="D111" s="224" t="s">
        <v>1568</v>
      </c>
      <c r="E111" s="224" t="s">
        <v>1559</v>
      </c>
      <c r="F111" s="224" t="s">
        <v>292</v>
      </c>
      <c r="G111" s="225" t="s">
        <v>1566</v>
      </c>
      <c r="H111" s="225" t="s">
        <v>1276</v>
      </c>
      <c r="I111" s="222"/>
    </row>
    <row r="112" spans="1:9" hidden="1" x14ac:dyDescent="0.2">
      <c r="A112" s="224" t="s">
        <v>1294</v>
      </c>
      <c r="B112" s="224" t="s">
        <v>1569</v>
      </c>
      <c r="C112" s="224" t="s">
        <v>1570</v>
      </c>
      <c r="D112" s="224" t="s">
        <v>1571</v>
      </c>
      <c r="E112" s="224" t="s">
        <v>1572</v>
      </c>
      <c r="F112" s="224" t="s">
        <v>292</v>
      </c>
      <c r="G112" s="225" t="s">
        <v>1573</v>
      </c>
      <c r="H112" s="225" t="s">
        <v>1276</v>
      </c>
      <c r="I112" s="222"/>
    </row>
    <row r="113" spans="1:9" hidden="1" x14ac:dyDescent="0.2">
      <c r="A113" s="224" t="s">
        <v>1294</v>
      </c>
      <c r="B113" s="224" t="s">
        <v>1569</v>
      </c>
      <c r="C113" s="224" t="s">
        <v>1574</v>
      </c>
      <c r="D113" s="224"/>
      <c r="E113" s="224" t="s">
        <v>1575</v>
      </c>
      <c r="F113" s="224" t="s">
        <v>292</v>
      </c>
      <c r="G113" s="225"/>
      <c r="H113" s="225" t="s">
        <v>1276</v>
      </c>
      <c r="I113" s="222"/>
    </row>
    <row r="114" spans="1:9" hidden="1" x14ac:dyDescent="0.2">
      <c r="A114" s="224" t="s">
        <v>1294</v>
      </c>
      <c r="B114" s="224" t="s">
        <v>1569</v>
      </c>
      <c r="C114" s="224" t="s">
        <v>1576</v>
      </c>
      <c r="D114" s="224"/>
      <c r="E114" s="224" t="s">
        <v>1577</v>
      </c>
      <c r="F114" s="224" t="s">
        <v>292</v>
      </c>
      <c r="G114" s="225"/>
      <c r="H114" s="225" t="s">
        <v>1276</v>
      </c>
      <c r="I114" s="222"/>
    </row>
    <row r="115" spans="1:9" hidden="1" x14ac:dyDescent="0.2">
      <c r="A115" s="224" t="s">
        <v>1294</v>
      </c>
      <c r="B115" s="224" t="s">
        <v>1569</v>
      </c>
      <c r="C115" s="224" t="s">
        <v>1579</v>
      </c>
      <c r="D115" s="224"/>
      <c r="E115" s="224" t="s">
        <v>1580</v>
      </c>
      <c r="F115" s="224" t="s">
        <v>292</v>
      </c>
      <c r="G115" s="225"/>
      <c r="H115" s="225" t="s">
        <v>1276</v>
      </c>
      <c r="I115" s="222"/>
    </row>
    <row r="116" spans="1:9" hidden="1" x14ac:dyDescent="0.2">
      <c r="A116" s="224" t="s">
        <v>1294</v>
      </c>
      <c r="B116" s="224" t="s">
        <v>1569</v>
      </c>
      <c r="C116" s="224" t="s">
        <v>1581</v>
      </c>
      <c r="D116" s="224"/>
      <c r="E116" s="224" t="s">
        <v>1582</v>
      </c>
      <c r="F116" s="224" t="s">
        <v>292</v>
      </c>
      <c r="G116" s="225"/>
      <c r="H116" s="225" t="s">
        <v>1276</v>
      </c>
      <c r="I116" s="222"/>
    </row>
    <row r="117" spans="1:9" ht="38.25" hidden="1" x14ac:dyDescent="0.2">
      <c r="A117" s="231" t="s">
        <v>1329</v>
      </c>
      <c r="B117" s="231" t="s">
        <v>1583</v>
      </c>
      <c r="C117" s="225"/>
      <c r="D117" s="225"/>
      <c r="E117" s="231" t="s">
        <v>1583</v>
      </c>
      <c r="F117" s="227" t="s">
        <v>272</v>
      </c>
      <c r="G117" s="225"/>
      <c r="H117" s="227" t="s">
        <v>1281</v>
      </c>
      <c r="I117" s="222" t="s">
        <v>1331</v>
      </c>
    </row>
    <row r="118" spans="1:9" ht="51" hidden="1" x14ac:dyDescent="0.2">
      <c r="A118" s="225"/>
      <c r="B118" s="225"/>
      <c r="C118" s="225" t="s">
        <v>186</v>
      </c>
      <c r="D118" s="225"/>
      <c r="E118" s="225" t="s">
        <v>186</v>
      </c>
      <c r="F118" s="225" t="s">
        <v>1584</v>
      </c>
      <c r="G118" s="225" t="s">
        <v>187</v>
      </c>
      <c r="H118" s="225" t="s">
        <v>1281</v>
      </c>
      <c r="I118" s="222" t="s">
        <v>1585</v>
      </c>
    </row>
    <row r="119" spans="1:9" hidden="1" x14ac:dyDescent="0.2">
      <c r="A119" s="225"/>
      <c r="B119" s="225"/>
      <c r="C119" s="225" t="s">
        <v>1586</v>
      </c>
      <c r="D119" s="225"/>
      <c r="E119" s="225" t="s">
        <v>1586</v>
      </c>
      <c r="F119" s="225" t="s">
        <v>1584</v>
      </c>
      <c r="G119" s="225" t="s">
        <v>1587</v>
      </c>
      <c r="H119" s="225" t="s">
        <v>1276</v>
      </c>
      <c r="I119" s="222"/>
    </row>
    <row r="120" spans="1:9" ht="63.75" hidden="1" x14ac:dyDescent="0.2">
      <c r="A120" s="225"/>
      <c r="B120" s="225"/>
      <c r="C120" s="225" t="s">
        <v>235</v>
      </c>
      <c r="D120" s="225"/>
      <c r="E120" s="225" t="s">
        <v>235</v>
      </c>
      <c r="F120" s="225" t="s">
        <v>1584</v>
      </c>
      <c r="G120" s="225" t="s">
        <v>262</v>
      </c>
      <c r="H120" s="225" t="s">
        <v>1281</v>
      </c>
      <c r="I120" s="222" t="s">
        <v>1588</v>
      </c>
    </row>
    <row r="121" spans="1:9" ht="51" hidden="1" x14ac:dyDescent="0.2">
      <c r="A121" s="225"/>
      <c r="B121" s="225"/>
      <c r="C121" s="225" t="s">
        <v>221</v>
      </c>
      <c r="D121" s="225"/>
      <c r="E121" s="225" t="s">
        <v>221</v>
      </c>
      <c r="F121" s="225" t="s">
        <v>1584</v>
      </c>
      <c r="G121" s="225" t="s">
        <v>220</v>
      </c>
      <c r="H121" s="225" t="s">
        <v>1281</v>
      </c>
      <c r="I121" s="228" t="s">
        <v>1287</v>
      </c>
    </row>
    <row r="122" spans="1:9" hidden="1" x14ac:dyDescent="0.2">
      <c r="A122" s="225"/>
      <c r="B122" s="225"/>
      <c r="C122" s="225" t="s">
        <v>288</v>
      </c>
      <c r="D122" s="225"/>
      <c r="E122" s="225" t="s">
        <v>288</v>
      </c>
      <c r="F122" s="225" t="s">
        <v>212</v>
      </c>
      <c r="G122" s="225" t="s">
        <v>289</v>
      </c>
      <c r="H122" s="225" t="s">
        <v>1276</v>
      </c>
      <c r="I122" s="222"/>
    </row>
    <row r="123" spans="1:9" ht="38.25" hidden="1" x14ac:dyDescent="0.2">
      <c r="A123" s="225"/>
      <c r="B123" s="225"/>
      <c r="C123" s="225" t="s">
        <v>272</v>
      </c>
      <c r="D123" s="225"/>
      <c r="E123" s="225" t="s">
        <v>272</v>
      </c>
      <c r="F123" s="225" t="s">
        <v>1584</v>
      </c>
      <c r="G123" s="225" t="s">
        <v>273</v>
      </c>
      <c r="H123" s="225" t="s">
        <v>1281</v>
      </c>
      <c r="I123" s="222" t="s">
        <v>1331</v>
      </c>
    </row>
    <row r="124" spans="1:9" ht="51" hidden="1" x14ac:dyDescent="0.2">
      <c r="A124" s="225"/>
      <c r="B124" s="225"/>
      <c r="C124" s="225" t="s">
        <v>1280</v>
      </c>
      <c r="D124" s="225"/>
      <c r="E124" s="225" t="s">
        <v>1280</v>
      </c>
      <c r="F124" s="225" t="s">
        <v>1584</v>
      </c>
      <c r="G124" s="225" t="s">
        <v>1589</v>
      </c>
      <c r="H124" s="225" t="s">
        <v>1281</v>
      </c>
      <c r="I124" s="228" t="s">
        <v>1282</v>
      </c>
    </row>
    <row r="125" spans="1:9" ht="25.5" hidden="1" x14ac:dyDescent="0.2">
      <c r="A125" s="225"/>
      <c r="B125" s="225"/>
      <c r="C125" s="225" t="s">
        <v>320</v>
      </c>
      <c r="D125" s="225"/>
      <c r="E125" s="225" t="s">
        <v>320</v>
      </c>
      <c r="F125" s="225" t="s">
        <v>1584</v>
      </c>
      <c r="G125" s="225" t="s">
        <v>321</v>
      </c>
      <c r="H125" s="225" t="s">
        <v>1276</v>
      </c>
      <c r="I125" s="222" t="s">
        <v>1590</v>
      </c>
    </row>
    <row r="126" spans="1:9" ht="13.5" hidden="1" thickBot="1" x14ac:dyDescent="0.25">
      <c r="A126" s="225"/>
      <c r="B126" s="225"/>
      <c r="C126" s="225" t="s">
        <v>328</v>
      </c>
      <c r="D126" s="225"/>
      <c r="E126" s="225" t="s">
        <v>328</v>
      </c>
      <c r="F126" s="225" t="s">
        <v>1584</v>
      </c>
      <c r="G126" s="225" t="s">
        <v>329</v>
      </c>
      <c r="H126" s="225" t="s">
        <v>1276</v>
      </c>
      <c r="I126" s="222"/>
    </row>
    <row r="127" spans="1:9" s="682" customFormat="1" ht="15" x14ac:dyDescent="0.2">
      <c r="A127" s="680" t="s">
        <v>1771</v>
      </c>
      <c r="B127" s="681"/>
      <c r="C127" s="681"/>
      <c r="D127" s="681"/>
      <c r="E127" s="681"/>
      <c r="F127" s="614"/>
      <c r="G127" s="614"/>
      <c r="I127" s="683"/>
    </row>
    <row r="128" spans="1:9" ht="24" customHeight="1" x14ac:dyDescent="0.2">
      <c r="A128" s="505" t="s">
        <v>1772</v>
      </c>
      <c r="B128"/>
      <c r="C128"/>
      <c r="D128"/>
      <c r="E128"/>
      <c r="F128"/>
      <c r="G128"/>
    </row>
    <row r="130" spans="1:7" ht="15" x14ac:dyDescent="0.2">
      <c r="A130" s="506" t="s">
        <v>1773</v>
      </c>
      <c r="B130"/>
      <c r="C130"/>
      <c r="D130"/>
      <c r="E130"/>
      <c r="F130"/>
      <c r="G130"/>
    </row>
    <row r="131" spans="1:7" ht="15.75" thickBot="1" x14ac:dyDescent="0.25">
      <c r="A131" s="505"/>
      <c r="B131"/>
      <c r="C131"/>
      <c r="D131"/>
      <c r="E131"/>
      <c r="F131"/>
      <c r="G131"/>
    </row>
    <row r="132" spans="1:7" ht="15.75" thickBot="1" x14ac:dyDescent="0.25">
      <c r="A132" s="568" t="s">
        <v>1774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1775</v>
      </c>
    </row>
    <row r="133" spans="1:7" ht="15.75" thickBot="1" x14ac:dyDescent="0.25">
      <c r="A133" s="500" t="s">
        <v>1776</v>
      </c>
      <c r="B133" s="501" t="s">
        <v>1777</v>
      </c>
      <c r="C133" s="501" t="s">
        <v>1778</v>
      </c>
      <c r="D133" s="502"/>
      <c r="E133" s="501"/>
      <c r="F133" s="501"/>
      <c r="G133" s="503"/>
    </row>
    <row r="134" spans="1:7" ht="15.75" thickBot="1" x14ac:dyDescent="0.25">
      <c r="A134" s="500" t="s">
        <v>1779</v>
      </c>
      <c r="B134" s="501" t="s">
        <v>1777</v>
      </c>
      <c r="C134" s="501" t="s">
        <v>1778</v>
      </c>
      <c r="D134" s="502"/>
      <c r="E134" s="501"/>
      <c r="F134" s="501"/>
      <c r="G134" s="503"/>
    </row>
    <row r="135" spans="1:7" ht="45.75" thickBot="1" x14ac:dyDescent="0.25">
      <c r="A135" s="500" t="s">
        <v>1780</v>
      </c>
      <c r="B135" s="529" t="s">
        <v>1778</v>
      </c>
      <c r="C135" s="501" t="s">
        <v>1777</v>
      </c>
      <c r="D135" s="502" t="s">
        <v>1781</v>
      </c>
      <c r="E135" s="501"/>
      <c r="F135" s="504"/>
      <c r="G135" s="502" t="s">
        <v>1782</v>
      </c>
    </row>
    <row r="136" spans="1:7" ht="45.75" thickBot="1" x14ac:dyDescent="0.25">
      <c r="A136" s="500" t="s">
        <v>1783</v>
      </c>
      <c r="B136" s="501" t="s">
        <v>1784</v>
      </c>
      <c r="C136" s="501"/>
      <c r="D136" s="503"/>
      <c r="E136" s="501"/>
      <c r="F136" s="504"/>
      <c r="G136" s="502" t="s">
        <v>1785</v>
      </c>
    </row>
    <row r="137" spans="1:7" ht="15.75" thickBot="1" x14ac:dyDescent="0.25">
      <c r="A137" s="500" t="s">
        <v>1786</v>
      </c>
      <c r="B137" s="529" t="s">
        <v>1778</v>
      </c>
      <c r="C137" s="501" t="s">
        <v>1787</v>
      </c>
      <c r="D137" s="502" t="s">
        <v>1784</v>
      </c>
      <c r="E137" s="501" t="s">
        <v>1777</v>
      </c>
      <c r="F137" s="504"/>
      <c r="G137" s="503"/>
    </row>
    <row r="138" spans="1:7" ht="15.75" thickBot="1" x14ac:dyDescent="0.25">
      <c r="A138" s="500" t="s">
        <v>1788</v>
      </c>
      <c r="B138" s="501" t="s">
        <v>1777</v>
      </c>
      <c r="C138" s="501" t="s">
        <v>1784</v>
      </c>
      <c r="D138" s="502"/>
      <c r="E138" s="501"/>
      <c r="F138" s="501"/>
      <c r="G138" s="503"/>
    </row>
    <row r="139" spans="1:7" ht="15.75" thickBot="1" x14ac:dyDescent="0.25">
      <c r="A139" s="500" t="s">
        <v>1789</v>
      </c>
      <c r="B139" s="501" t="s">
        <v>1778</v>
      </c>
      <c r="C139" s="501" t="s">
        <v>1787</v>
      </c>
      <c r="D139" s="502" t="s">
        <v>1777</v>
      </c>
      <c r="E139" s="501" t="s">
        <v>1784</v>
      </c>
      <c r="F139" s="504"/>
      <c r="G139" s="503"/>
    </row>
    <row r="140" spans="1:7" ht="15.75" thickBot="1" x14ac:dyDescent="0.25">
      <c r="A140" s="500" t="s">
        <v>1790</v>
      </c>
      <c r="B140" s="501" t="s">
        <v>1778</v>
      </c>
      <c r="C140" s="501" t="s">
        <v>1777</v>
      </c>
      <c r="D140" s="502" t="s">
        <v>1781</v>
      </c>
      <c r="E140" s="501" t="s">
        <v>1784</v>
      </c>
      <c r="F140" s="501"/>
      <c r="G140" s="503"/>
    </row>
    <row r="141" spans="1:7" ht="15.75" thickBot="1" x14ac:dyDescent="0.25">
      <c r="A141" s="500" t="s">
        <v>1791</v>
      </c>
      <c r="B141" s="501" t="s">
        <v>1778</v>
      </c>
      <c r="C141" s="501" t="s">
        <v>1792</v>
      </c>
      <c r="D141" s="502" t="s">
        <v>1793</v>
      </c>
      <c r="E141" s="501" t="s">
        <v>1781</v>
      </c>
      <c r="F141" s="504"/>
      <c r="G141" s="503"/>
    </row>
    <row r="142" spans="1:7" ht="15.75" thickBot="1" x14ac:dyDescent="0.25">
      <c r="A142" s="500" t="s">
        <v>1794</v>
      </c>
      <c r="B142" s="501" t="s">
        <v>1778</v>
      </c>
      <c r="C142" s="501" t="s">
        <v>1781</v>
      </c>
      <c r="D142" s="503"/>
      <c r="E142" s="501"/>
      <c r="F142" s="504"/>
      <c r="G142" s="503"/>
    </row>
    <row r="143" spans="1:7" ht="45.75" thickBot="1" x14ac:dyDescent="0.25">
      <c r="A143" s="500" t="s">
        <v>1795</v>
      </c>
      <c r="B143" s="501" t="s">
        <v>1778</v>
      </c>
      <c r="C143" s="501" t="s">
        <v>1796</v>
      </c>
      <c r="D143" s="502" t="s">
        <v>1781</v>
      </c>
      <c r="E143" s="501" t="s">
        <v>1777</v>
      </c>
      <c r="F143" s="501"/>
      <c r="G143" s="502" t="s">
        <v>1782</v>
      </c>
    </row>
    <row r="144" spans="1:7" ht="15.75" thickBot="1" x14ac:dyDescent="0.25">
      <c r="A144" s="500" t="s">
        <v>1797</v>
      </c>
      <c r="B144" s="501" t="s">
        <v>1798</v>
      </c>
      <c r="C144" s="501"/>
      <c r="D144" s="502"/>
      <c r="E144" s="501"/>
      <c r="F144" s="501"/>
      <c r="G144" s="502"/>
    </row>
    <row r="145" spans="1:7" ht="90.75" thickBot="1" x14ac:dyDescent="0.25">
      <c r="A145" s="500" t="s">
        <v>1799</v>
      </c>
      <c r="B145" s="501" t="s">
        <v>1800</v>
      </c>
      <c r="C145" s="501" t="s">
        <v>1801</v>
      </c>
      <c r="D145" s="502" t="s">
        <v>1802</v>
      </c>
      <c r="E145" s="501" t="s">
        <v>1777</v>
      </c>
      <c r="F145" s="504"/>
      <c r="G145" s="502" t="s">
        <v>1803</v>
      </c>
    </row>
    <row r="146" spans="1:7" ht="15.75" thickBot="1" x14ac:dyDescent="0.25">
      <c r="A146" s="500" t="s">
        <v>1804</v>
      </c>
      <c r="B146" s="501" t="s">
        <v>1777</v>
      </c>
      <c r="C146" s="501" t="s">
        <v>1784</v>
      </c>
      <c r="D146" s="502"/>
      <c r="E146" s="501"/>
      <c r="F146" s="501"/>
      <c r="G146" s="502"/>
    </row>
    <row r="147" spans="1:7" ht="15.75" thickBot="1" x14ac:dyDescent="0.25">
      <c r="A147" s="500" t="s">
        <v>1805</v>
      </c>
      <c r="B147" s="501" t="s">
        <v>1800</v>
      </c>
      <c r="C147" s="504"/>
      <c r="D147" s="502"/>
      <c r="E147" s="501"/>
      <c r="F147" s="501"/>
      <c r="G147" s="502"/>
    </row>
    <row r="148" spans="1:7" ht="15.75" thickBot="1" x14ac:dyDescent="0.25">
      <c r="A148" s="500" t="s">
        <v>1806</v>
      </c>
      <c r="B148" s="529" t="s">
        <v>1800</v>
      </c>
      <c r="C148" s="501" t="s">
        <v>1801</v>
      </c>
      <c r="D148" s="502" t="s">
        <v>1777</v>
      </c>
      <c r="E148" s="501" t="s">
        <v>1781</v>
      </c>
      <c r="F148" s="501"/>
      <c r="G148" s="502"/>
    </row>
    <row r="149" spans="1:7" ht="15.75" thickBot="1" x14ac:dyDescent="0.25">
      <c r="A149" s="500" t="s">
        <v>1807</v>
      </c>
      <c r="B149" s="501" t="s">
        <v>1800</v>
      </c>
      <c r="C149" s="501"/>
      <c r="D149" s="502"/>
      <c r="E149" s="501"/>
      <c r="F149" s="501"/>
      <c r="G149" s="502"/>
    </row>
    <row r="150" spans="1:7" ht="15.75" thickBot="1" x14ac:dyDescent="0.25">
      <c r="A150" s="500" t="s">
        <v>1808</v>
      </c>
      <c r="B150" s="501" t="s">
        <v>1800</v>
      </c>
      <c r="C150" s="504"/>
      <c r="D150" s="502"/>
      <c r="E150" s="501"/>
      <c r="F150" s="501"/>
      <c r="G150" s="502"/>
    </row>
    <row r="151" spans="1:7" ht="15.75" thickBot="1" x14ac:dyDescent="0.25">
      <c r="A151" s="500" t="s">
        <v>1809</v>
      </c>
      <c r="B151" s="501" t="s">
        <v>1801</v>
      </c>
      <c r="C151" s="501" t="s">
        <v>1777</v>
      </c>
      <c r="D151" s="502"/>
      <c r="E151" s="501"/>
      <c r="F151" s="504"/>
      <c r="G151" s="502"/>
    </row>
    <row r="152" spans="1:7" ht="15.75" thickBot="1" x14ac:dyDescent="0.25">
      <c r="A152" s="500" t="s">
        <v>1807</v>
      </c>
      <c r="B152" s="501" t="s">
        <v>1800</v>
      </c>
      <c r="C152" s="501"/>
      <c r="D152" s="502"/>
      <c r="E152" s="501"/>
      <c r="F152" s="501"/>
      <c r="G152" s="502"/>
    </row>
    <row r="153" spans="1:7" ht="15.75" thickBot="1" x14ac:dyDescent="0.25">
      <c r="A153" s="500" t="s">
        <v>1808</v>
      </c>
      <c r="B153" s="501" t="s">
        <v>1800</v>
      </c>
      <c r="C153" s="504"/>
      <c r="D153" s="502"/>
      <c r="E153" s="501"/>
      <c r="F153" s="501"/>
      <c r="G153" s="502"/>
    </row>
    <row r="154" spans="1:7" ht="15.75" thickBot="1" x14ac:dyDescent="0.25">
      <c r="A154" s="500" t="s">
        <v>1809</v>
      </c>
      <c r="B154" s="501" t="s">
        <v>1801</v>
      </c>
      <c r="C154" s="501" t="s">
        <v>1777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 x14ac:dyDescent="0.2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 x14ac:dyDescent="0.25">
      <c r="A1" s="637" t="s">
        <v>1263</v>
      </c>
      <c r="B1" s="637" t="s">
        <v>1264</v>
      </c>
      <c r="C1" s="638" t="s">
        <v>1265</v>
      </c>
      <c r="D1" s="639" t="s">
        <v>1810</v>
      </c>
      <c r="E1" s="640" t="s">
        <v>1774</v>
      </c>
    </row>
    <row r="2" spans="1:5" ht="15.75" x14ac:dyDescent="0.25">
      <c r="A2" s="641" t="s">
        <v>1294</v>
      </c>
      <c r="B2" s="642" t="s">
        <v>1295</v>
      </c>
      <c r="C2" s="643" t="s">
        <v>1296</v>
      </c>
      <c r="D2" s="644" t="s">
        <v>1298</v>
      </c>
      <c r="E2" s="645" t="s">
        <v>1811</v>
      </c>
    </row>
    <row r="3" spans="1:5" ht="15.75" x14ac:dyDescent="0.25">
      <c r="A3" s="646"/>
      <c r="B3" s="647"/>
      <c r="C3" s="648" t="s">
        <v>1300</v>
      </c>
      <c r="D3" s="649" t="s">
        <v>1302</v>
      </c>
      <c r="E3" s="650" t="s">
        <v>1811</v>
      </c>
    </row>
    <row r="4" spans="1:5" ht="15.75" x14ac:dyDescent="0.25">
      <c r="A4" s="646"/>
      <c r="B4" s="647" t="s">
        <v>1325</v>
      </c>
      <c r="C4" s="648" t="s">
        <v>1325</v>
      </c>
      <c r="D4" s="651" t="s">
        <v>1327</v>
      </c>
      <c r="E4" s="650" t="s">
        <v>1812</v>
      </c>
    </row>
    <row r="5" spans="1:5" ht="15.75" x14ac:dyDescent="0.25">
      <c r="A5" s="646"/>
      <c r="B5" s="647" t="s">
        <v>1332</v>
      </c>
      <c r="C5" s="648" t="s">
        <v>1337</v>
      </c>
      <c r="D5" s="649" t="s">
        <v>228</v>
      </c>
      <c r="E5" s="650" t="s">
        <v>1812</v>
      </c>
    </row>
    <row r="6" spans="1:5" ht="15.75" x14ac:dyDescent="0.25">
      <c r="A6" s="646"/>
      <c r="B6" s="647" t="s">
        <v>1354</v>
      </c>
      <c r="C6" s="648" t="s">
        <v>1354</v>
      </c>
      <c r="D6" s="651" t="s">
        <v>1356</v>
      </c>
      <c r="E6" s="650" t="s">
        <v>1812</v>
      </c>
    </row>
    <row r="7" spans="1:5" ht="15.75" x14ac:dyDescent="0.25">
      <c r="A7" s="646"/>
      <c r="B7" s="647" t="s">
        <v>1361</v>
      </c>
      <c r="C7" s="648" t="s">
        <v>1361</v>
      </c>
      <c r="D7" s="651" t="s">
        <v>1363</v>
      </c>
      <c r="E7" s="650" t="s">
        <v>1812</v>
      </c>
    </row>
    <row r="8" spans="1:5" ht="15.75" x14ac:dyDescent="0.25">
      <c r="A8" s="646"/>
      <c r="B8" s="647" t="s">
        <v>1365</v>
      </c>
      <c r="C8" s="648" t="s">
        <v>1309</v>
      </c>
      <c r="D8" s="651" t="s">
        <v>1378</v>
      </c>
      <c r="E8" s="650" t="s">
        <v>1812</v>
      </c>
    </row>
    <row r="9" spans="1:5" ht="15.75" x14ac:dyDescent="0.25">
      <c r="A9" s="646"/>
      <c r="B9" s="647" t="s">
        <v>1365</v>
      </c>
      <c r="C9" s="648" t="s">
        <v>1366</v>
      </c>
      <c r="D9" s="651" t="s">
        <v>1368</v>
      </c>
      <c r="E9" s="650" t="s">
        <v>1812</v>
      </c>
    </row>
    <row r="10" spans="1:5" ht="15.75" x14ac:dyDescent="0.25">
      <c r="A10" s="646"/>
      <c r="B10" s="647" t="s">
        <v>1396</v>
      </c>
      <c r="C10" s="648" t="s">
        <v>1396</v>
      </c>
      <c r="D10" s="649" t="s">
        <v>1813</v>
      </c>
      <c r="E10" s="650" t="s">
        <v>1812</v>
      </c>
    </row>
    <row r="11" spans="1:5" ht="15.75" x14ac:dyDescent="0.25">
      <c r="A11" s="646"/>
      <c r="B11" s="647"/>
      <c r="C11" s="648"/>
      <c r="D11" s="649" t="s">
        <v>1814</v>
      </c>
      <c r="E11" s="650" t="s">
        <v>1812</v>
      </c>
    </row>
    <row r="12" spans="1:5" ht="15.75" x14ac:dyDescent="0.25">
      <c r="A12" s="646"/>
      <c r="B12" s="647" t="s">
        <v>1411</v>
      </c>
      <c r="C12" s="648" t="s">
        <v>1412</v>
      </c>
      <c r="D12" s="652" t="s">
        <v>1815</v>
      </c>
      <c r="E12" s="650" t="s">
        <v>1812</v>
      </c>
    </row>
    <row r="13" spans="1:5" ht="15.75" x14ac:dyDescent="0.25">
      <c r="A13" s="646"/>
      <c r="B13" s="647" t="s">
        <v>1816</v>
      </c>
      <c r="C13" s="648" t="s">
        <v>1816</v>
      </c>
      <c r="D13" s="653" t="s">
        <v>243</v>
      </c>
      <c r="E13" s="650" t="s">
        <v>1817</v>
      </c>
    </row>
    <row r="14" spans="1:5" ht="15.75" x14ac:dyDescent="0.25">
      <c r="A14" s="646"/>
      <c r="B14" s="654" t="s">
        <v>1422</v>
      </c>
      <c r="C14" s="655" t="s">
        <v>1422</v>
      </c>
      <c r="D14" s="649" t="s">
        <v>1818</v>
      </c>
      <c r="E14" s="650" t="s">
        <v>1819</v>
      </c>
    </row>
    <row r="15" spans="1:5" ht="15.75" x14ac:dyDescent="0.25">
      <c r="A15" s="646"/>
      <c r="B15" s="647" t="s">
        <v>1425</v>
      </c>
      <c r="C15" s="648" t="s">
        <v>1428</v>
      </c>
      <c r="D15" s="652" t="s">
        <v>1430</v>
      </c>
      <c r="E15" s="650" t="s">
        <v>1812</v>
      </c>
    </row>
    <row r="16" spans="1:5" ht="15.75" x14ac:dyDescent="0.25">
      <c r="A16" s="646"/>
      <c r="B16" s="647"/>
      <c r="C16" s="648" t="s">
        <v>1409</v>
      </c>
      <c r="D16" s="649" t="s">
        <v>1427</v>
      </c>
      <c r="E16" s="650" t="s">
        <v>1812</v>
      </c>
    </row>
    <row r="17" spans="1:5" ht="15.75" x14ac:dyDescent="0.25">
      <c r="A17" s="646"/>
      <c r="B17" s="647" t="s">
        <v>1439</v>
      </c>
      <c r="C17" s="648" t="s">
        <v>1440</v>
      </c>
      <c r="D17" s="649" t="s">
        <v>1442</v>
      </c>
      <c r="E17" s="650" t="s">
        <v>1812</v>
      </c>
    </row>
    <row r="18" spans="1:5" ht="15.75" x14ac:dyDescent="0.25">
      <c r="A18" s="646"/>
      <c r="B18" s="647"/>
      <c r="C18" s="648" t="s">
        <v>1444</v>
      </c>
      <c r="D18" s="651" t="s">
        <v>1820</v>
      </c>
      <c r="E18" s="650" t="s">
        <v>1812</v>
      </c>
    </row>
    <row r="19" spans="1:5" ht="15.75" x14ac:dyDescent="0.25">
      <c r="A19" s="646"/>
      <c r="B19" s="654" t="s">
        <v>1821</v>
      </c>
      <c r="C19" s="655"/>
      <c r="D19" s="652" t="s">
        <v>1822</v>
      </c>
      <c r="E19" s="650" t="s">
        <v>1812</v>
      </c>
    </row>
    <row r="20" spans="1:5" ht="15.75" x14ac:dyDescent="0.25">
      <c r="A20" s="646"/>
      <c r="B20" s="654" t="s">
        <v>1459</v>
      </c>
      <c r="C20" s="655" t="s">
        <v>1459</v>
      </c>
      <c r="D20" s="652" t="s">
        <v>1461</v>
      </c>
      <c r="E20" s="650" t="s">
        <v>1812</v>
      </c>
    </row>
    <row r="21" spans="1:5" ht="15.75" x14ac:dyDescent="0.25">
      <c r="A21" s="656"/>
      <c r="B21" s="657" t="s">
        <v>1823</v>
      </c>
      <c r="C21" s="658" t="s">
        <v>1823</v>
      </c>
      <c r="D21" s="649" t="s">
        <v>1824</v>
      </c>
      <c r="E21" s="650" t="s">
        <v>1811</v>
      </c>
    </row>
    <row r="22" spans="1:5" ht="15.75" x14ac:dyDescent="0.25">
      <c r="A22" s="646"/>
      <c r="B22" s="647" t="s">
        <v>1469</v>
      </c>
      <c r="C22" s="648" t="s">
        <v>1477</v>
      </c>
      <c r="D22" s="652" t="s">
        <v>1479</v>
      </c>
      <c r="E22" s="650" t="s">
        <v>1812</v>
      </c>
    </row>
    <row r="23" spans="1:5" ht="15.75" x14ac:dyDescent="0.25">
      <c r="A23" s="646"/>
      <c r="B23" s="647"/>
      <c r="C23" s="648" t="s">
        <v>1470</v>
      </c>
      <c r="D23" s="652" t="s">
        <v>1472</v>
      </c>
      <c r="E23" s="650" t="s">
        <v>1812</v>
      </c>
    </row>
    <row r="24" spans="1:5" ht="15.75" x14ac:dyDescent="0.25">
      <c r="A24" s="646"/>
      <c r="B24" s="647"/>
      <c r="C24" s="648" t="s">
        <v>1474</v>
      </c>
      <c r="D24" s="652" t="s">
        <v>1475</v>
      </c>
      <c r="E24" s="650" t="s">
        <v>1812</v>
      </c>
    </row>
    <row r="25" spans="1:5" ht="15.75" x14ac:dyDescent="0.25">
      <c r="A25" s="646"/>
      <c r="B25" s="647" t="s">
        <v>1483</v>
      </c>
      <c r="C25" s="648" t="s">
        <v>1483</v>
      </c>
      <c r="D25" s="659" t="s">
        <v>1825</v>
      </c>
      <c r="E25" s="650" t="s">
        <v>1812</v>
      </c>
    </row>
    <row r="26" spans="1:5" ht="15.75" x14ac:dyDescent="0.25">
      <c r="A26" s="646"/>
      <c r="B26" s="647" t="s">
        <v>1515</v>
      </c>
      <c r="C26" s="648" t="s">
        <v>1515</v>
      </c>
      <c r="D26" s="651" t="s">
        <v>1517</v>
      </c>
      <c r="E26" s="650" t="s">
        <v>1812</v>
      </c>
    </row>
    <row r="27" spans="1:5" ht="15.75" x14ac:dyDescent="0.25">
      <c r="A27" s="646"/>
      <c r="B27" s="654" t="s">
        <v>1535</v>
      </c>
      <c r="C27" s="655" t="s">
        <v>1536</v>
      </c>
      <c r="D27" s="651" t="s">
        <v>1826</v>
      </c>
      <c r="E27" s="650" t="s">
        <v>1812</v>
      </c>
    </row>
    <row r="28" spans="1:5" ht="15.75" x14ac:dyDescent="0.25">
      <c r="A28" s="660"/>
      <c r="B28" s="654" t="s">
        <v>1541</v>
      </c>
      <c r="C28" s="655" t="s">
        <v>1541</v>
      </c>
      <c r="D28" s="659" t="s">
        <v>1827</v>
      </c>
      <c r="E28" s="650" t="s">
        <v>1812</v>
      </c>
    </row>
    <row r="29" spans="1:5" ht="15.75" x14ac:dyDescent="0.25">
      <c r="A29" s="646"/>
      <c r="B29" s="647" t="s">
        <v>1545</v>
      </c>
      <c r="C29" s="648" t="s">
        <v>1545</v>
      </c>
      <c r="D29" s="649" t="s">
        <v>1547</v>
      </c>
      <c r="E29" s="650" t="s">
        <v>1812</v>
      </c>
    </row>
    <row r="30" spans="1:5" ht="15.75" x14ac:dyDescent="0.25">
      <c r="A30" s="646"/>
      <c r="B30" s="647"/>
      <c r="C30" s="648" t="s">
        <v>1548</v>
      </c>
      <c r="D30" s="651" t="s">
        <v>1549</v>
      </c>
      <c r="E30" s="650" t="s">
        <v>1812</v>
      </c>
    </row>
    <row r="31" spans="1:5" ht="15.75" x14ac:dyDescent="0.25">
      <c r="A31" s="646"/>
      <c r="B31" s="647"/>
      <c r="C31" s="648" t="s">
        <v>1550</v>
      </c>
      <c r="D31" s="651" t="s">
        <v>1551</v>
      </c>
      <c r="E31" s="650" t="s">
        <v>1812</v>
      </c>
    </row>
    <row r="32" spans="1:5" ht="15.75" x14ac:dyDescent="0.25">
      <c r="A32" s="646"/>
      <c r="B32" s="647"/>
      <c r="C32" s="648" t="s">
        <v>1309</v>
      </c>
      <c r="D32" s="651" t="s">
        <v>1828</v>
      </c>
      <c r="E32" s="650" t="s">
        <v>1812</v>
      </c>
    </row>
    <row r="33" spans="1:5" ht="15.75" x14ac:dyDescent="0.25">
      <c r="A33" s="646"/>
      <c r="B33" s="647" t="s">
        <v>1559</v>
      </c>
      <c r="C33" s="648" t="s">
        <v>1559</v>
      </c>
      <c r="D33" s="649" t="s">
        <v>1829</v>
      </c>
      <c r="E33" s="650" t="s">
        <v>1812</v>
      </c>
    </row>
    <row r="34" spans="1:5" ht="15.75" x14ac:dyDescent="0.25">
      <c r="A34" s="646"/>
      <c r="B34" s="661"/>
      <c r="C34" s="648"/>
      <c r="D34" s="649" t="s">
        <v>1830</v>
      </c>
      <c r="E34" s="650" t="s">
        <v>1812</v>
      </c>
    </row>
    <row r="35" spans="1:5" ht="15.75" x14ac:dyDescent="0.25">
      <c r="A35" s="646"/>
      <c r="B35" s="661"/>
      <c r="C35" s="648"/>
      <c r="D35" s="649" t="s">
        <v>1831</v>
      </c>
      <c r="E35" s="650" t="s">
        <v>1812</v>
      </c>
    </row>
    <row r="36" spans="1:5" ht="15.75" x14ac:dyDescent="0.25">
      <c r="A36" s="646"/>
      <c r="B36" s="661"/>
      <c r="C36" s="648" t="s">
        <v>1560</v>
      </c>
      <c r="D36" s="649" t="s">
        <v>1562</v>
      </c>
      <c r="E36" s="650" t="s">
        <v>1812</v>
      </c>
    </row>
    <row r="37" spans="1:5" ht="15.75" x14ac:dyDescent="0.25">
      <c r="A37" s="646"/>
      <c r="B37" s="1534" t="s">
        <v>1569</v>
      </c>
      <c r="C37" s="655" t="s">
        <v>1574</v>
      </c>
      <c r="D37" s="649" t="s">
        <v>1575</v>
      </c>
      <c r="E37" s="650" t="s">
        <v>1811</v>
      </c>
    </row>
    <row r="38" spans="1:5" ht="15.75" x14ac:dyDescent="0.25">
      <c r="A38" s="646"/>
      <c r="B38" s="1535"/>
      <c r="C38" s="655" t="s">
        <v>1576</v>
      </c>
      <c r="D38" s="649" t="s">
        <v>1577</v>
      </c>
      <c r="E38" s="650" t="s">
        <v>1811</v>
      </c>
    </row>
    <row r="39" spans="1:5" ht="15.75" x14ac:dyDescent="0.25">
      <c r="A39" s="646"/>
      <c r="B39" s="1535"/>
      <c r="C39" s="662" t="s">
        <v>1832</v>
      </c>
      <c r="D39" s="649" t="s">
        <v>1833</v>
      </c>
      <c r="E39" s="650" t="s">
        <v>1811</v>
      </c>
    </row>
    <row r="40" spans="1:5" ht="16.5" thickBot="1" x14ac:dyDescent="0.3">
      <c r="A40" s="663"/>
      <c r="B40" s="1536"/>
      <c r="C40" s="664" t="s">
        <v>1834</v>
      </c>
      <c r="D40" s="665" t="s">
        <v>1835</v>
      </c>
      <c r="E40" s="666" t="s">
        <v>1819</v>
      </c>
    </row>
    <row r="41" spans="1:5" ht="16.5" thickBot="1" x14ac:dyDescent="0.3">
      <c r="A41" s="667" t="s">
        <v>1271</v>
      </c>
      <c r="B41" s="667" t="s">
        <v>1511</v>
      </c>
      <c r="C41" s="668" t="s">
        <v>1511</v>
      </c>
      <c r="D41" s="669" t="s">
        <v>1513</v>
      </c>
      <c r="E41" s="670" t="s">
        <v>1812</v>
      </c>
    </row>
    <row r="42" spans="1:5" ht="16.5" thickBot="1" x14ac:dyDescent="0.3">
      <c r="A42" s="667" t="s">
        <v>1345</v>
      </c>
      <c r="B42" s="667" t="s">
        <v>1346</v>
      </c>
      <c r="C42" s="668" t="s">
        <v>1346</v>
      </c>
      <c r="D42" s="671" t="s">
        <v>1836</v>
      </c>
      <c r="E42" s="670" t="s">
        <v>1812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 x14ac:dyDescent="0.2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 x14ac:dyDescent="0.2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 x14ac:dyDescent="0.25">
      <c r="B2" s="123" t="s">
        <v>116</v>
      </c>
      <c r="C2" s="122"/>
      <c r="D2" s="122"/>
      <c r="E2" s="122"/>
      <c r="F2" s="122"/>
      <c r="G2" s="121"/>
      <c r="H2" s="793" t="s">
        <v>368</v>
      </c>
      <c r="I2" s="410"/>
      <c r="J2" s="121"/>
      <c r="K2" s="121"/>
      <c r="M2" s="121"/>
      <c r="N2" s="121"/>
      <c r="O2" s="121"/>
    </row>
    <row r="3" spans="2:15" ht="18.75" customHeight="1" thickBot="1" x14ac:dyDescent="0.25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 x14ac:dyDescent="0.25">
      <c r="B4" s="1541" t="s">
        <v>1837</v>
      </c>
      <c r="C4" s="1542"/>
      <c r="D4" s="1542"/>
      <c r="E4" s="1542"/>
      <c r="F4" s="1543"/>
      <c r="G4" s="583"/>
      <c r="H4" s="396"/>
      <c r="I4" s="584"/>
      <c r="J4" s="584"/>
      <c r="K4" s="556"/>
      <c r="L4"/>
    </row>
    <row r="5" spans="2:15" s="149" customFormat="1" ht="18.75" customHeight="1" x14ac:dyDescent="0.2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 x14ac:dyDescent="0.2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 x14ac:dyDescent="0.2">
      <c r="B7" s="859" t="s">
        <v>1838</v>
      </c>
      <c r="C7" s="616"/>
      <c r="D7" s="616" t="s">
        <v>1839</v>
      </c>
      <c r="E7" s="767" t="s">
        <v>1840</v>
      </c>
      <c r="F7" s="1537" t="s">
        <v>1841</v>
      </c>
      <c r="G7" s="1539" t="s">
        <v>376</v>
      </c>
      <c r="H7" s="1537" t="s">
        <v>1840</v>
      </c>
      <c r="I7" s="812" t="s">
        <v>221</v>
      </c>
      <c r="J7" s="812" t="s">
        <v>235</v>
      </c>
      <c r="K7" s="812" t="s">
        <v>207</v>
      </c>
      <c r="L7" s="812" t="s">
        <v>1842</v>
      </c>
      <c r="M7" s="812" t="s">
        <v>146</v>
      </c>
      <c r="N7" s="812" t="s">
        <v>459</v>
      </c>
      <c r="O7" s="812" t="s">
        <v>1843</v>
      </c>
    </row>
    <row r="8" spans="2:15" s="14" customFormat="1" ht="38.25" customHeight="1" x14ac:dyDescent="0.2">
      <c r="B8" s="617" t="s">
        <v>375</v>
      </c>
      <c r="C8" s="617" t="s">
        <v>376</v>
      </c>
      <c r="D8" s="616" t="s">
        <v>1620</v>
      </c>
      <c r="E8" s="617" t="s">
        <v>277</v>
      </c>
      <c r="F8" s="1538"/>
      <c r="G8" s="1540"/>
      <c r="H8" s="1538"/>
      <c r="I8" s="617" t="s">
        <v>1620</v>
      </c>
      <c r="J8" s="617" t="s">
        <v>1844</v>
      </c>
      <c r="K8" s="617" t="s">
        <v>1620</v>
      </c>
      <c r="L8" s="617" t="s">
        <v>1620</v>
      </c>
      <c r="M8" s="617" t="s">
        <v>1620</v>
      </c>
      <c r="N8" s="617" t="s">
        <v>1620</v>
      </c>
      <c r="O8" s="617" t="s">
        <v>1620</v>
      </c>
    </row>
    <row r="9" spans="2:15" s="14" customFormat="1" ht="18.75" hidden="1" customHeight="1" x14ac:dyDescent="0.2">
      <c r="B9" s="630" t="s">
        <v>1845</v>
      </c>
      <c r="C9" s="630" t="s">
        <v>1846</v>
      </c>
      <c r="D9" s="630">
        <v>45309</v>
      </c>
      <c r="E9" s="758">
        <f>D9+8</f>
        <v>45317</v>
      </c>
      <c r="F9" s="758" t="s">
        <v>1847</v>
      </c>
      <c r="G9" s="758" t="s">
        <v>1848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 x14ac:dyDescent="0.2">
      <c r="B10" s="630" t="s">
        <v>1849</v>
      </c>
      <c r="C10" s="630" t="s">
        <v>1850</v>
      </c>
      <c r="D10" s="630">
        <v>45320</v>
      </c>
      <c r="E10" s="758">
        <f t="shared" ref="E10:E14" si="0">D10+8</f>
        <v>45328</v>
      </c>
      <c r="F10" s="758" t="s">
        <v>1851</v>
      </c>
      <c r="G10" s="758" t="s">
        <v>1852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 x14ac:dyDescent="0.2">
      <c r="B11" s="630" t="s">
        <v>1853</v>
      </c>
      <c r="C11" s="630" t="s">
        <v>1854</v>
      </c>
      <c r="D11" s="630">
        <v>45322</v>
      </c>
      <c r="E11" s="758">
        <f t="shared" si="0"/>
        <v>45330</v>
      </c>
      <c r="F11" s="758" t="s">
        <v>1855</v>
      </c>
      <c r="G11" s="758" t="s">
        <v>1856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 x14ac:dyDescent="0.2">
      <c r="B12" s="630" t="s">
        <v>1857</v>
      </c>
      <c r="C12" s="630" t="s">
        <v>1858</v>
      </c>
      <c r="D12" s="630">
        <f t="shared" ref="D12:D18" si="8">D11+7</f>
        <v>45329</v>
      </c>
      <c r="E12" s="758">
        <f t="shared" si="0"/>
        <v>45337</v>
      </c>
      <c r="F12" s="758" t="s">
        <v>425</v>
      </c>
      <c r="G12" s="758" t="s">
        <v>1859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 x14ac:dyDescent="0.2">
      <c r="B13" s="630" t="s">
        <v>1860</v>
      </c>
      <c r="C13" s="630" t="s">
        <v>1861</v>
      </c>
      <c r="D13" s="684">
        <f t="shared" si="8"/>
        <v>45336</v>
      </c>
      <c r="E13" s="758">
        <f t="shared" si="0"/>
        <v>45344</v>
      </c>
      <c r="F13" s="758" t="s">
        <v>1862</v>
      </c>
      <c r="G13" s="758" t="s">
        <v>1863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 x14ac:dyDescent="0.2">
      <c r="B14" s="630" t="s">
        <v>1864</v>
      </c>
      <c r="C14" s="630" t="s">
        <v>1865</v>
      </c>
      <c r="D14" s="630">
        <f t="shared" si="8"/>
        <v>45343</v>
      </c>
      <c r="E14" s="758">
        <f t="shared" si="0"/>
        <v>45351</v>
      </c>
      <c r="F14" s="758" t="s">
        <v>1866</v>
      </c>
      <c r="G14" s="758" t="s">
        <v>1867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 x14ac:dyDescent="0.2">
      <c r="B15" s="630" t="s">
        <v>1868</v>
      </c>
      <c r="C15" s="630" t="s">
        <v>1869</v>
      </c>
      <c r="D15" s="630">
        <f t="shared" si="8"/>
        <v>45350</v>
      </c>
      <c r="E15" s="758">
        <f t="shared" ref="E15:E19" si="9">D15+8</f>
        <v>45358</v>
      </c>
      <c r="F15" s="758" t="s">
        <v>421</v>
      </c>
      <c r="G15" s="758" t="s">
        <v>1870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 x14ac:dyDescent="0.2">
      <c r="B16" s="809" t="s">
        <v>1845</v>
      </c>
      <c r="C16" s="809" t="s">
        <v>1871</v>
      </c>
      <c r="D16" s="630">
        <v>45357</v>
      </c>
      <c r="E16" s="758">
        <f t="shared" si="9"/>
        <v>45365</v>
      </c>
      <c r="F16" s="758" t="s">
        <v>1847</v>
      </c>
      <c r="G16" s="758" t="s">
        <v>1872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 x14ac:dyDescent="0.2">
      <c r="A17" s="869"/>
      <c r="B17" s="809" t="s">
        <v>1849</v>
      </c>
      <c r="C17" s="809" t="s">
        <v>1873</v>
      </c>
      <c r="D17" s="630">
        <f t="shared" si="8"/>
        <v>45364</v>
      </c>
      <c r="E17" s="758">
        <f t="shared" si="9"/>
        <v>45372</v>
      </c>
      <c r="F17" s="758" t="s">
        <v>1851</v>
      </c>
      <c r="G17" s="758" t="s">
        <v>1874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 x14ac:dyDescent="0.2">
      <c r="A18" s="869"/>
      <c r="B18" s="809" t="s">
        <v>1857</v>
      </c>
      <c r="C18" s="809" t="s">
        <v>1875</v>
      </c>
      <c r="D18" s="630">
        <f t="shared" si="8"/>
        <v>45371</v>
      </c>
      <c r="E18" s="758">
        <f t="shared" si="9"/>
        <v>45379</v>
      </c>
      <c r="F18" s="758" t="s">
        <v>425</v>
      </c>
      <c r="G18" s="758" t="s">
        <v>1876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 x14ac:dyDescent="0.2">
      <c r="A19" s="869"/>
      <c r="B19" s="809" t="s">
        <v>1877</v>
      </c>
      <c r="C19" s="809" t="s">
        <v>1878</v>
      </c>
      <c r="D19" s="630">
        <f>D18+7</f>
        <v>45378</v>
      </c>
      <c r="E19" s="758">
        <f t="shared" si="9"/>
        <v>45386</v>
      </c>
      <c r="F19" s="758" t="s">
        <v>1862</v>
      </c>
      <c r="G19" s="758" t="s">
        <v>1879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 x14ac:dyDescent="0.2">
      <c r="A20" s="869"/>
      <c r="B20" s="809" t="s">
        <v>1864</v>
      </c>
      <c r="C20" s="809" t="s">
        <v>1880</v>
      </c>
      <c r="D20" s="630">
        <v>45385</v>
      </c>
      <c r="E20" s="758">
        <f t="shared" ref="E20" si="10">D20+8</f>
        <v>45393</v>
      </c>
      <c r="F20" s="758" t="s">
        <v>1866</v>
      </c>
      <c r="G20" s="758" t="s">
        <v>1881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 x14ac:dyDescent="0.2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 x14ac:dyDescent="0.2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 x14ac:dyDescent="0.2">
      <c r="A23" s="869"/>
      <c r="B23" s="859" t="s">
        <v>1838</v>
      </c>
      <c r="C23" s="616"/>
      <c r="D23" s="616" t="s">
        <v>1839</v>
      </c>
      <c r="E23" s="767" t="s">
        <v>1840</v>
      </c>
      <c r="F23" s="1537" t="s">
        <v>1841</v>
      </c>
      <c r="G23" s="1539" t="s">
        <v>376</v>
      </c>
      <c r="H23" s="1537" t="s">
        <v>1840</v>
      </c>
      <c r="I23" s="814" t="s">
        <v>313</v>
      </c>
      <c r="J23" s="477"/>
      <c r="K23" s="477"/>
      <c r="L23" s="477"/>
      <c r="M23" s="345"/>
      <c r="N23" s="345"/>
      <c r="O23" s="345"/>
    </row>
    <row r="24" spans="1:15" s="14" customFormat="1" ht="18.75" customHeight="1" x14ac:dyDescent="0.2">
      <c r="A24" s="869"/>
      <c r="B24" s="617" t="s">
        <v>375</v>
      </c>
      <c r="C24" s="617" t="s">
        <v>376</v>
      </c>
      <c r="D24" s="616" t="s">
        <v>1620</v>
      </c>
      <c r="E24" s="617" t="s">
        <v>277</v>
      </c>
      <c r="F24" s="1538"/>
      <c r="G24" s="1540"/>
      <c r="H24" s="1538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 x14ac:dyDescent="0.2">
      <c r="A25" s="869"/>
      <c r="B25" s="630" t="s">
        <v>1849</v>
      </c>
      <c r="C25" s="630" t="s">
        <v>1850</v>
      </c>
      <c r="D25" s="630">
        <v>45320</v>
      </c>
      <c r="E25" s="758">
        <f>D25+8</f>
        <v>45328</v>
      </c>
      <c r="F25" s="758" t="s">
        <v>1855</v>
      </c>
      <c r="G25" s="758" t="s">
        <v>1882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 x14ac:dyDescent="0.2">
      <c r="A26" s="869"/>
      <c r="B26" s="630" t="s">
        <v>1853</v>
      </c>
      <c r="C26" s="630" t="s">
        <v>1854</v>
      </c>
      <c r="D26" s="630">
        <v>45322</v>
      </c>
      <c r="E26" s="758">
        <f t="shared" ref="E26:E36" si="12">D26+8</f>
        <v>45330</v>
      </c>
      <c r="F26" s="758" t="s">
        <v>425</v>
      </c>
      <c r="G26" s="758" t="s">
        <v>1883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 x14ac:dyDescent="0.2">
      <c r="A27" s="869"/>
      <c r="B27" s="630" t="s">
        <v>1857</v>
      </c>
      <c r="C27" s="630" t="s">
        <v>1858</v>
      </c>
      <c r="D27" s="630">
        <f t="shared" ref="D27:D32" si="14">D26+7</f>
        <v>45329</v>
      </c>
      <c r="E27" s="758">
        <f t="shared" si="12"/>
        <v>45337</v>
      </c>
      <c r="F27" s="758" t="s">
        <v>1862</v>
      </c>
      <c r="G27" s="758" t="s">
        <v>1884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 x14ac:dyDescent="0.2">
      <c r="A28" s="869"/>
      <c r="B28" s="630" t="s">
        <v>1860</v>
      </c>
      <c r="C28" s="630" t="s">
        <v>1861</v>
      </c>
      <c r="D28" s="684">
        <f t="shared" si="14"/>
        <v>45336</v>
      </c>
      <c r="E28" s="758">
        <f t="shared" si="12"/>
        <v>45344</v>
      </c>
      <c r="F28" s="758" t="s">
        <v>421</v>
      </c>
      <c r="G28" s="758" t="s">
        <v>1885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 x14ac:dyDescent="0.2">
      <c r="A29" s="869"/>
      <c r="B29" s="630" t="s">
        <v>1864</v>
      </c>
      <c r="C29" s="630" t="s">
        <v>1865</v>
      </c>
      <c r="D29" s="630">
        <f t="shared" si="14"/>
        <v>45343</v>
      </c>
      <c r="E29" s="758">
        <f t="shared" si="12"/>
        <v>45351</v>
      </c>
      <c r="F29" s="758" t="s">
        <v>1847</v>
      </c>
      <c r="G29" s="758" t="s">
        <v>1886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 x14ac:dyDescent="0.2">
      <c r="A30" s="869"/>
      <c r="B30" s="809" t="s">
        <v>1868</v>
      </c>
      <c r="C30" s="809" t="s">
        <v>1869</v>
      </c>
      <c r="D30" s="630">
        <f t="shared" si="14"/>
        <v>45350</v>
      </c>
      <c r="E30" s="758">
        <f t="shared" si="12"/>
        <v>45358</v>
      </c>
      <c r="F30" s="758" t="s">
        <v>1851</v>
      </c>
      <c r="G30" s="758" t="s">
        <v>1887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 x14ac:dyDescent="0.2">
      <c r="A31" s="869"/>
      <c r="B31" s="809" t="s">
        <v>1845</v>
      </c>
      <c r="C31" s="809" t="s">
        <v>1871</v>
      </c>
      <c r="D31" s="630">
        <v>45357</v>
      </c>
      <c r="E31" s="758">
        <f t="shared" si="12"/>
        <v>45365</v>
      </c>
      <c r="F31" s="797" t="s">
        <v>433</v>
      </c>
      <c r="G31" s="758" t="s">
        <v>1888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 x14ac:dyDescent="0.2">
      <c r="A32" s="869"/>
      <c r="B32" s="809" t="s">
        <v>1849</v>
      </c>
      <c r="C32" s="809" t="s">
        <v>1873</v>
      </c>
      <c r="D32" s="630">
        <f t="shared" si="14"/>
        <v>45364</v>
      </c>
      <c r="E32" s="758">
        <f t="shared" si="12"/>
        <v>45372</v>
      </c>
      <c r="F32" s="758" t="s">
        <v>1862</v>
      </c>
      <c r="G32" s="758" t="s">
        <v>1889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 x14ac:dyDescent="0.2">
      <c r="A33" s="869"/>
      <c r="B33" s="809" t="s">
        <v>1857</v>
      </c>
      <c r="C33" s="809" t="s">
        <v>1875</v>
      </c>
      <c r="D33" s="630">
        <v>45379</v>
      </c>
      <c r="E33" s="758">
        <f t="shared" si="12"/>
        <v>45387</v>
      </c>
      <c r="F33" s="758" t="s">
        <v>421</v>
      </c>
      <c r="G33" s="758" t="s">
        <v>1890</v>
      </c>
      <c r="H33" s="758">
        <v>45391</v>
      </c>
      <c r="I33" s="758">
        <v>45395</v>
      </c>
      <c r="J33" s="9"/>
      <c r="K33" s="12"/>
    </row>
    <row r="34" spans="1:11" s="14" customFormat="1" ht="18.75" customHeight="1" x14ac:dyDescent="0.2">
      <c r="A34" s="806" t="s">
        <v>1877</v>
      </c>
      <c r="B34" s="809" t="s">
        <v>1849</v>
      </c>
      <c r="C34" s="809" t="s">
        <v>1878</v>
      </c>
      <c r="D34" s="630">
        <v>45381</v>
      </c>
      <c r="E34" s="758">
        <f t="shared" si="12"/>
        <v>45389</v>
      </c>
      <c r="F34" s="758" t="s">
        <v>421</v>
      </c>
      <c r="G34" s="758" t="s">
        <v>1890</v>
      </c>
      <c r="H34" s="758">
        <v>45391</v>
      </c>
      <c r="I34" s="758">
        <v>45395</v>
      </c>
      <c r="J34" s="9"/>
      <c r="K34" s="12"/>
    </row>
    <row r="35" spans="1:11" s="14" customFormat="1" ht="18.75" customHeight="1" x14ac:dyDescent="0.2">
      <c r="A35" s="869"/>
      <c r="B35" s="809" t="s">
        <v>1864</v>
      </c>
      <c r="C35" s="809" t="s">
        <v>1880</v>
      </c>
      <c r="D35" s="630">
        <v>45386</v>
      </c>
      <c r="E35" s="758">
        <f t="shared" si="12"/>
        <v>45394</v>
      </c>
      <c r="F35" s="758" t="s">
        <v>1847</v>
      </c>
      <c r="G35" s="758" t="s">
        <v>1891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 x14ac:dyDescent="0.2">
      <c r="A36" s="869"/>
      <c r="B36" s="809" t="s">
        <v>1868</v>
      </c>
      <c r="C36" s="809" t="s">
        <v>1892</v>
      </c>
      <c r="D36" s="630">
        <v>45392</v>
      </c>
      <c r="E36" s="758">
        <f t="shared" si="12"/>
        <v>45400</v>
      </c>
      <c r="F36" s="758" t="s">
        <v>1851</v>
      </c>
      <c r="G36" s="758" t="s">
        <v>1893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 x14ac:dyDescent="0.2">
      <c r="A37" s="806" t="s">
        <v>1845</v>
      </c>
      <c r="B37" s="870" t="s">
        <v>409</v>
      </c>
      <c r="C37" s="809" t="s">
        <v>1894</v>
      </c>
      <c r="D37" s="630">
        <v>45399</v>
      </c>
      <c r="E37" s="758">
        <f t="shared" ref="E37" si="19">D37+8</f>
        <v>45407</v>
      </c>
      <c r="F37" s="758" t="s">
        <v>425</v>
      </c>
      <c r="G37" s="758" t="s">
        <v>1895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 x14ac:dyDescent="0.2">
      <c r="A38" s="806" t="s">
        <v>1849</v>
      </c>
      <c r="B38" s="809" t="s">
        <v>1877</v>
      </c>
      <c r="C38" s="809" t="s">
        <v>1896</v>
      </c>
      <c r="D38" s="630">
        <f>D37+7</f>
        <v>45406</v>
      </c>
      <c r="E38" s="758">
        <f t="shared" ref="E38" si="21">D38+8</f>
        <v>45414</v>
      </c>
      <c r="F38" s="758" t="s">
        <v>425</v>
      </c>
      <c r="G38" s="758" t="s">
        <v>1895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 x14ac:dyDescent="0.2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 x14ac:dyDescent="0.2">
      <c r="A40" s="869"/>
      <c r="B40" s="811" t="s">
        <v>261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 x14ac:dyDescent="0.2">
      <c r="A41" s="869"/>
      <c r="B41" s="859" t="s">
        <v>1838</v>
      </c>
      <c r="C41" s="616"/>
      <c r="D41" s="616" t="s">
        <v>1839</v>
      </c>
      <c r="E41" s="767" t="s">
        <v>1897</v>
      </c>
      <c r="F41" s="1537" t="s">
        <v>1841</v>
      </c>
      <c r="G41" s="1539" t="s">
        <v>376</v>
      </c>
      <c r="H41" s="1539" t="s">
        <v>1897</v>
      </c>
      <c r="I41" s="767" t="s">
        <v>1898</v>
      </c>
      <c r="J41" s="814" t="s">
        <v>267</v>
      </c>
      <c r="K41" s="767" t="s">
        <v>1899</v>
      </c>
    </row>
    <row r="42" spans="1:11" s="14" customFormat="1" ht="18.75" customHeight="1" x14ac:dyDescent="0.2">
      <c r="A42" s="869"/>
      <c r="B42" s="617" t="s">
        <v>375</v>
      </c>
      <c r="C42" s="617" t="s">
        <v>376</v>
      </c>
      <c r="D42" s="616" t="s">
        <v>1620</v>
      </c>
      <c r="E42" s="617" t="s">
        <v>164</v>
      </c>
      <c r="F42" s="1538"/>
      <c r="G42" s="1540"/>
      <c r="H42" s="1540"/>
      <c r="I42" s="617"/>
      <c r="J42" s="617"/>
      <c r="K42" s="617"/>
    </row>
    <row r="43" spans="1:11" s="14" customFormat="1" ht="18.75" hidden="1" customHeight="1" x14ac:dyDescent="0.2">
      <c r="A43" s="869"/>
      <c r="B43" s="630" t="s">
        <v>1849</v>
      </c>
      <c r="C43" s="630" t="s">
        <v>1850</v>
      </c>
      <c r="D43" s="630">
        <v>45320</v>
      </c>
      <c r="E43" s="758">
        <f t="shared" ref="E43:E51" si="23">D43+8</f>
        <v>45328</v>
      </c>
      <c r="F43" s="758" t="s">
        <v>1855</v>
      </c>
      <c r="G43" s="758" t="s">
        <v>1882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 x14ac:dyDescent="0.2">
      <c r="A44" s="869"/>
      <c r="B44" s="630" t="s">
        <v>1853</v>
      </c>
      <c r="C44" s="630" t="s">
        <v>1854</v>
      </c>
      <c r="D44" s="630">
        <v>45322</v>
      </c>
      <c r="E44" s="758">
        <f t="shared" si="23"/>
        <v>45330</v>
      </c>
      <c r="F44" s="758" t="s">
        <v>425</v>
      </c>
      <c r="G44" s="758" t="s">
        <v>1883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 x14ac:dyDescent="0.2">
      <c r="A45" s="869"/>
      <c r="B45" s="630" t="s">
        <v>1857</v>
      </c>
      <c r="C45" s="630" t="s">
        <v>1858</v>
      </c>
      <c r="D45" s="630">
        <f t="shared" ref="D45:D50" si="28">D44+7</f>
        <v>45329</v>
      </c>
      <c r="E45" s="758">
        <f t="shared" si="23"/>
        <v>45337</v>
      </c>
      <c r="F45" s="758" t="s">
        <v>1862</v>
      </c>
      <c r="G45" s="758" t="s">
        <v>1884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 x14ac:dyDescent="0.2">
      <c r="A46" s="869"/>
      <c r="B46" s="630" t="s">
        <v>1860</v>
      </c>
      <c r="C46" s="630" t="s">
        <v>1861</v>
      </c>
      <c r="D46" s="684">
        <f t="shared" si="28"/>
        <v>45336</v>
      </c>
      <c r="E46" s="758">
        <f t="shared" si="23"/>
        <v>45344</v>
      </c>
      <c r="F46" s="758" t="s">
        <v>421</v>
      </c>
      <c r="G46" s="758" t="s">
        <v>1885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 x14ac:dyDescent="0.2">
      <c r="A47" s="869"/>
      <c r="B47" s="630" t="s">
        <v>1864</v>
      </c>
      <c r="C47" s="630" t="s">
        <v>1865</v>
      </c>
      <c r="D47" s="630">
        <f t="shared" si="28"/>
        <v>45343</v>
      </c>
      <c r="E47" s="758">
        <f t="shared" si="23"/>
        <v>45351</v>
      </c>
      <c r="F47" s="758" t="s">
        <v>1847</v>
      </c>
      <c r="G47" s="758" t="s">
        <v>1886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 x14ac:dyDescent="0.2">
      <c r="A48" s="869"/>
      <c r="B48" s="809" t="s">
        <v>1868</v>
      </c>
      <c r="C48" s="809" t="s">
        <v>1869</v>
      </c>
      <c r="D48" s="630">
        <f t="shared" si="28"/>
        <v>45350</v>
      </c>
      <c r="E48" s="758">
        <f t="shared" si="23"/>
        <v>45358</v>
      </c>
      <c r="F48" s="758" t="s">
        <v>1851</v>
      </c>
      <c r="G48" s="758" t="s">
        <v>1887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 x14ac:dyDescent="0.2">
      <c r="B49" s="809" t="s">
        <v>1845</v>
      </c>
      <c r="C49" s="809" t="s">
        <v>1871</v>
      </c>
      <c r="D49" s="630">
        <v>45357</v>
      </c>
      <c r="E49" s="758">
        <f t="shared" si="23"/>
        <v>45365</v>
      </c>
      <c r="F49" s="797" t="s">
        <v>433</v>
      </c>
      <c r="G49" s="758" t="s">
        <v>1888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 x14ac:dyDescent="0.2">
      <c r="B50" s="809" t="s">
        <v>1849</v>
      </c>
      <c r="C50" s="809" t="s">
        <v>1873</v>
      </c>
      <c r="D50" s="630">
        <f t="shared" si="28"/>
        <v>45364</v>
      </c>
      <c r="E50" s="758">
        <f t="shared" si="23"/>
        <v>45372</v>
      </c>
      <c r="F50" s="758" t="s">
        <v>425</v>
      </c>
      <c r="G50" s="758" t="s">
        <v>1900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 x14ac:dyDescent="0.2">
      <c r="B51" s="809" t="s">
        <v>1857</v>
      </c>
      <c r="C51" s="809" t="s">
        <v>1875</v>
      </c>
      <c r="D51" s="630">
        <v>45376</v>
      </c>
      <c r="E51" s="758">
        <f t="shared" si="23"/>
        <v>45384</v>
      </c>
      <c r="F51" s="758" t="s">
        <v>1862</v>
      </c>
      <c r="G51" s="758" t="s">
        <v>1889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 x14ac:dyDescent="0.2">
      <c r="B52" s="871" t="s">
        <v>446</v>
      </c>
      <c r="C52" s="872" t="s">
        <v>1901</v>
      </c>
      <c r="D52" s="802">
        <v>45371</v>
      </c>
      <c r="E52" s="758">
        <f>D52+11</f>
        <v>45382</v>
      </c>
      <c r="F52" s="758" t="s">
        <v>425</v>
      </c>
      <c r="G52" s="758" t="s">
        <v>1876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 x14ac:dyDescent="0.2">
      <c r="B53" s="872" t="s">
        <v>1902</v>
      </c>
      <c r="C53" s="872" t="s">
        <v>1903</v>
      </c>
      <c r="D53" s="802">
        <f>D52+7</f>
        <v>45378</v>
      </c>
      <c r="E53" s="758">
        <f t="shared" ref="E53:E56" si="36">D53+11</f>
        <v>45389</v>
      </c>
      <c r="F53" s="758" t="s">
        <v>1862</v>
      </c>
      <c r="G53" s="758" t="s">
        <v>1879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 x14ac:dyDescent="0.2">
      <c r="B54" s="872" t="s">
        <v>1702</v>
      </c>
      <c r="C54" s="872" t="s">
        <v>1904</v>
      </c>
      <c r="D54" s="802">
        <f t="shared" ref="D54:D56" si="40">D53+7</f>
        <v>45385</v>
      </c>
      <c r="E54" s="758">
        <f t="shared" si="36"/>
        <v>45396</v>
      </c>
      <c r="F54" s="758" t="s">
        <v>1866</v>
      </c>
      <c r="G54" s="758" t="s">
        <v>1881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 x14ac:dyDescent="0.2">
      <c r="B55" s="872" t="s">
        <v>1905</v>
      </c>
      <c r="C55" s="872" t="s">
        <v>1906</v>
      </c>
      <c r="D55" s="802">
        <f t="shared" si="40"/>
        <v>45392</v>
      </c>
      <c r="E55" s="758">
        <f t="shared" si="36"/>
        <v>45403</v>
      </c>
      <c r="F55" s="758" t="s">
        <v>421</v>
      </c>
      <c r="G55" s="758" t="s">
        <v>1907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 x14ac:dyDescent="0.2">
      <c r="B56" s="872" t="s">
        <v>1908</v>
      </c>
      <c r="C56" s="872" t="s">
        <v>1909</v>
      </c>
      <c r="D56" s="802">
        <f t="shared" si="40"/>
        <v>45399</v>
      </c>
      <c r="E56" s="758">
        <f t="shared" si="36"/>
        <v>45410</v>
      </c>
      <c r="F56" s="758" t="s">
        <v>1847</v>
      </c>
      <c r="G56" s="758" t="s">
        <v>1910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 x14ac:dyDescent="0.2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 x14ac:dyDescent="0.25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 x14ac:dyDescent="0.2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 x14ac:dyDescent="0.2">
      <c r="B60" s="778" t="s">
        <v>590</v>
      </c>
      <c r="C60" s="145"/>
      <c r="D60" s="147" t="s">
        <v>591</v>
      </c>
      <c r="E60" s="147"/>
      <c r="F60" s="147"/>
      <c r="G60" s="147" t="s">
        <v>592</v>
      </c>
      <c r="H60" s="779"/>
      <c r="I60" s="201"/>
      <c r="J60" s="203"/>
      <c r="K60" s="203"/>
    </row>
    <row r="61" spans="2:11" s="12" customFormat="1" ht="18.75" customHeight="1" x14ac:dyDescent="0.2">
      <c r="B61" s="780" t="s">
        <v>593</v>
      </c>
      <c r="C61" s="781" t="s">
        <v>594</v>
      </c>
      <c r="D61" s="133" t="s">
        <v>595</v>
      </c>
      <c r="E61" s="147"/>
      <c r="F61" s="781" t="s">
        <v>596</v>
      </c>
      <c r="G61" s="145" t="s">
        <v>597</v>
      </c>
      <c r="H61" s="782" t="s">
        <v>598</v>
      </c>
      <c r="I61" s="201"/>
      <c r="J61" s="203"/>
      <c r="K61" s="203"/>
    </row>
    <row r="62" spans="2:11" s="12" customFormat="1" ht="18.75" customHeight="1" x14ac:dyDescent="0.2">
      <c r="B62" s="783" t="s">
        <v>599</v>
      </c>
      <c r="C62" s="784" t="s">
        <v>600</v>
      </c>
      <c r="D62" s="133" t="s">
        <v>601</v>
      </c>
      <c r="E62" s="148" t="s">
        <v>602</v>
      </c>
      <c r="F62" s="785" t="s">
        <v>603</v>
      </c>
      <c r="G62" s="588" t="s">
        <v>604</v>
      </c>
      <c r="H62" s="786" t="s">
        <v>605</v>
      </c>
      <c r="I62" s="414"/>
      <c r="J62" s="570"/>
      <c r="K62" s="570"/>
    </row>
    <row r="63" spans="2:11" s="14" customFormat="1" ht="18.75" customHeight="1" x14ac:dyDescent="0.2">
      <c r="B63" s="783" t="s">
        <v>613</v>
      </c>
      <c r="C63" s="784" t="s">
        <v>614</v>
      </c>
      <c r="D63" s="133" t="s">
        <v>608</v>
      </c>
      <c r="E63" s="148" t="s">
        <v>609</v>
      </c>
      <c r="F63" s="785" t="s">
        <v>610</v>
      </c>
      <c r="G63" s="588" t="s">
        <v>611</v>
      </c>
      <c r="H63" s="786" t="s">
        <v>612</v>
      </c>
      <c r="I63" s="201"/>
      <c r="J63" s="203"/>
      <c r="K63" s="203"/>
    </row>
    <row r="64" spans="2:11" s="14" customFormat="1" ht="18.75" customHeight="1" x14ac:dyDescent="0.2">
      <c r="B64" s="783" t="s">
        <v>1911</v>
      </c>
      <c r="C64" s="784" t="s">
        <v>1912</v>
      </c>
      <c r="D64" s="133" t="s">
        <v>615</v>
      </c>
      <c r="E64" s="148" t="s">
        <v>616</v>
      </c>
      <c r="F64" s="785" t="s">
        <v>617</v>
      </c>
      <c r="G64" s="588" t="s">
        <v>618</v>
      </c>
      <c r="H64" s="786" t="s">
        <v>619</v>
      </c>
      <c r="I64" s="201"/>
      <c r="J64" s="203"/>
      <c r="K64" s="203"/>
    </row>
    <row r="65" spans="2:8" s="14" customFormat="1" ht="18.75" customHeight="1" x14ac:dyDescent="0.2">
      <c r="B65" s="783" t="s">
        <v>606</v>
      </c>
      <c r="C65" s="784" t="s">
        <v>607</v>
      </c>
      <c r="D65" s="133" t="s">
        <v>622</v>
      </c>
      <c r="E65" s="148" t="s">
        <v>623</v>
      </c>
      <c r="F65" s="785" t="s">
        <v>624</v>
      </c>
      <c r="G65" s="588" t="s">
        <v>625</v>
      </c>
      <c r="H65" s="786" t="s">
        <v>626</v>
      </c>
    </row>
    <row r="66" spans="2:8" s="14" customFormat="1" ht="18.75" customHeight="1" x14ac:dyDescent="0.2">
      <c r="B66" s="783" t="s">
        <v>894</v>
      </c>
      <c r="C66" s="784" t="s">
        <v>621</v>
      </c>
      <c r="D66" s="133" t="s">
        <v>629</v>
      </c>
      <c r="E66" s="148" t="s">
        <v>630</v>
      </c>
      <c r="F66" s="785" t="s">
        <v>631</v>
      </c>
      <c r="G66" s="588" t="s">
        <v>632</v>
      </c>
      <c r="H66" s="786" t="s">
        <v>633</v>
      </c>
    </row>
    <row r="67" spans="2:8" s="14" customFormat="1" ht="18.75" customHeight="1" x14ac:dyDescent="0.2">
      <c r="B67" s="783" t="s">
        <v>1758</v>
      </c>
      <c r="C67" s="784" t="s">
        <v>1759</v>
      </c>
      <c r="D67" s="133"/>
      <c r="E67" s="186"/>
      <c r="F67" s="148"/>
      <c r="G67" s="588" t="s">
        <v>1760</v>
      </c>
      <c r="H67" s="786" t="s">
        <v>1762</v>
      </c>
    </row>
    <row r="68" spans="2:8" s="14" customFormat="1" ht="18.75" customHeight="1" x14ac:dyDescent="0.2">
      <c r="B68" s="783" t="s">
        <v>1913</v>
      </c>
      <c r="C68" s="784" t="s">
        <v>1914</v>
      </c>
      <c r="D68" s="133"/>
      <c r="E68" s="145"/>
      <c r="F68" s="588"/>
      <c r="G68" s="588" t="s">
        <v>639</v>
      </c>
      <c r="H68" s="787" t="s">
        <v>640</v>
      </c>
    </row>
    <row r="69" spans="2:8" s="14" customFormat="1" ht="18.75" customHeight="1" x14ac:dyDescent="0.2">
      <c r="B69" s="783" t="s">
        <v>627</v>
      </c>
      <c r="C69" s="784" t="s">
        <v>628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49"/>
  <sheetViews>
    <sheetView showGridLines="0" topLeftCell="A4" zoomScaleNormal="100" zoomScaleSheetLayoutView="85" workbookViewId="0">
      <selection activeCell="D14" sqref="D14"/>
    </sheetView>
  </sheetViews>
  <sheetFormatPr defaultColWidth="9.140625" defaultRowHeight="18" customHeight="1" x14ac:dyDescent="0.2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 x14ac:dyDescent="0.2">
      <c r="A1" s="855"/>
    </row>
    <row r="2" spans="1:10" s="122" customFormat="1" ht="18" customHeight="1" x14ac:dyDescent="0.2">
      <c r="A2" s="855"/>
      <c r="B2" s="1528" t="s">
        <v>116</v>
      </c>
      <c r="C2" s="1528"/>
      <c r="D2" s="1528"/>
      <c r="E2" s="1528"/>
      <c r="F2" s="1528"/>
      <c r="H2" s="947" t="s">
        <v>368</v>
      </c>
    </row>
    <row r="3" spans="1:10" s="122" customFormat="1" ht="18" customHeight="1" x14ac:dyDescent="0.2">
      <c r="A3" s="855"/>
      <c r="B3" s="123"/>
      <c r="H3" s="746"/>
    </row>
    <row r="4" spans="1:10" s="145" customFormat="1" ht="30" customHeight="1" x14ac:dyDescent="0.2">
      <c r="A4" s="148"/>
      <c r="B4" s="1522" t="s">
        <v>134</v>
      </c>
      <c r="C4" s="1523"/>
      <c r="D4" s="1523"/>
      <c r="E4" s="1523"/>
      <c r="F4" s="1524"/>
      <c r="G4" s="438"/>
    </row>
    <row r="5" spans="1:10" s="145" customFormat="1" ht="18" customHeight="1" x14ac:dyDescent="0.2">
      <c r="A5" s="855"/>
      <c r="B5" s="148"/>
      <c r="C5" s="148"/>
      <c r="D5" s="148"/>
      <c r="E5" s="148"/>
      <c r="F5" s="148"/>
      <c r="G5" s="148"/>
    </row>
    <row r="6" spans="1:10" ht="18" customHeight="1" x14ac:dyDescent="0.2">
      <c r="B6" s="192"/>
      <c r="C6" s="331"/>
      <c r="D6" s="331"/>
      <c r="E6" s="194"/>
      <c r="F6" s="195"/>
      <c r="G6" s="195"/>
      <c r="H6" s="331"/>
    </row>
    <row r="7" spans="1:10" s="147" customFormat="1" ht="30" customHeight="1" x14ac:dyDescent="0.2">
      <c r="A7" s="805"/>
      <c r="B7" s="1504" t="s">
        <v>134</v>
      </c>
      <c r="C7" s="1514"/>
      <c r="D7" s="1496" t="s">
        <v>373</v>
      </c>
      <c r="E7" s="1157" t="s">
        <v>354</v>
      </c>
      <c r="F7" s="1190"/>
      <c r="G7" s="1207"/>
      <c r="H7" s="1207"/>
      <c r="I7" s="1209"/>
      <c r="J7" s="145"/>
    </row>
    <row r="8" spans="1:10" s="145" customFormat="1" ht="18" customHeight="1" x14ac:dyDescent="0.2">
      <c r="A8" s="805"/>
      <c r="B8" s="1158" t="s">
        <v>375</v>
      </c>
      <c r="C8" s="1158" t="s">
        <v>376</v>
      </c>
      <c r="D8" s="1497"/>
      <c r="E8" s="1159" t="s">
        <v>239</v>
      </c>
      <c r="F8" s="1209"/>
      <c r="G8" s="1176" t="s">
        <v>513</v>
      </c>
      <c r="H8" s="1176" t="s">
        <v>377</v>
      </c>
      <c r="I8" s="1193" t="s">
        <v>378</v>
      </c>
    </row>
    <row r="9" spans="1:10" ht="18" hidden="1" customHeight="1" x14ac:dyDescent="0.2">
      <c r="A9" s="855" t="s">
        <v>1915</v>
      </c>
      <c r="B9" s="1164" t="s">
        <v>784</v>
      </c>
      <c r="C9" s="1164" t="s">
        <v>1916</v>
      </c>
      <c r="D9" s="1164">
        <v>46084</v>
      </c>
      <c r="E9" s="1161">
        <f t="shared" ref="E9:E15" si="0">D9+3</f>
        <v>46087</v>
      </c>
      <c r="F9" s="1211"/>
      <c r="G9" s="1161">
        <v>46084</v>
      </c>
      <c r="H9" s="1161">
        <v>46085</v>
      </c>
      <c r="I9" s="1204">
        <f t="shared" ref="I9:I15" si="1">WEEKNUM(H9)</f>
        <v>10</v>
      </c>
      <c r="J9" s="331"/>
    </row>
    <row r="10" spans="1:10" ht="18" customHeight="1" x14ac:dyDescent="0.2">
      <c r="A10" s="855" t="s">
        <v>1915</v>
      </c>
      <c r="B10" s="1164" t="s">
        <v>784</v>
      </c>
      <c r="C10" s="1164" t="s">
        <v>1917</v>
      </c>
      <c r="D10" s="1164">
        <v>46091</v>
      </c>
      <c r="E10" s="1161">
        <f t="shared" si="0"/>
        <v>46094</v>
      </c>
      <c r="F10" s="1211"/>
      <c r="G10" s="1161">
        <f t="shared" ref="G10:H20" si="2">G9+7</f>
        <v>46091</v>
      </c>
      <c r="H10" s="1161">
        <f t="shared" si="2"/>
        <v>46092</v>
      </c>
      <c r="I10" s="1204">
        <f t="shared" si="1"/>
        <v>11</v>
      </c>
      <c r="J10" s="331"/>
    </row>
    <row r="11" spans="1:10" ht="18" customHeight="1" x14ac:dyDescent="0.2">
      <c r="A11" s="855" t="s">
        <v>1915</v>
      </c>
      <c r="B11" s="1164" t="s">
        <v>784</v>
      </c>
      <c r="C11" s="1164" t="s">
        <v>1918</v>
      </c>
      <c r="D11" s="1164">
        <v>46098</v>
      </c>
      <c r="E11" s="1161">
        <f t="shared" si="0"/>
        <v>46101</v>
      </c>
      <c r="F11" s="1211"/>
      <c r="G11" s="1161">
        <f t="shared" si="2"/>
        <v>46098</v>
      </c>
      <c r="H11" s="1161">
        <f t="shared" si="2"/>
        <v>46099</v>
      </c>
      <c r="I11" s="1204">
        <f t="shared" si="1"/>
        <v>12</v>
      </c>
      <c r="J11" s="331"/>
    </row>
    <row r="12" spans="1:10" ht="18" customHeight="1" x14ac:dyDescent="0.2">
      <c r="A12" s="855" t="s">
        <v>1915</v>
      </c>
      <c r="B12" s="1164" t="s">
        <v>784</v>
      </c>
      <c r="C12" s="1164" t="s">
        <v>1919</v>
      </c>
      <c r="D12" s="1164">
        <v>46106</v>
      </c>
      <c r="E12" s="1161">
        <f t="shared" si="0"/>
        <v>46109</v>
      </c>
      <c r="F12" s="1211"/>
      <c r="G12" s="1161">
        <f t="shared" si="2"/>
        <v>46105</v>
      </c>
      <c r="H12" s="1161">
        <f t="shared" si="2"/>
        <v>46106</v>
      </c>
      <c r="I12" s="1204">
        <f t="shared" si="1"/>
        <v>13</v>
      </c>
      <c r="J12" s="331"/>
    </row>
    <row r="13" spans="1:10" ht="18" customHeight="1" x14ac:dyDescent="0.2">
      <c r="A13" s="855" t="s">
        <v>1915</v>
      </c>
      <c r="B13" s="1164" t="s">
        <v>784</v>
      </c>
      <c r="C13" s="1164" t="s">
        <v>1920</v>
      </c>
      <c r="D13" s="1164">
        <v>46112</v>
      </c>
      <c r="E13" s="1161">
        <f t="shared" si="0"/>
        <v>46115</v>
      </c>
      <c r="F13" s="1211"/>
      <c r="G13" s="1161">
        <f t="shared" si="2"/>
        <v>46112</v>
      </c>
      <c r="H13" s="1161">
        <f t="shared" si="2"/>
        <v>46113</v>
      </c>
      <c r="I13" s="1204">
        <f t="shared" si="1"/>
        <v>14</v>
      </c>
      <c r="J13" s="331"/>
    </row>
    <row r="14" spans="1:10" ht="18" customHeight="1" x14ac:dyDescent="0.2">
      <c r="B14" s="1164" t="s">
        <v>784</v>
      </c>
      <c r="C14" s="1164" t="s">
        <v>1921</v>
      </c>
      <c r="D14" s="1164">
        <v>46120</v>
      </c>
      <c r="E14" s="1161">
        <f t="shared" si="0"/>
        <v>46123</v>
      </c>
      <c r="F14" s="1211"/>
      <c r="G14" s="1161">
        <f t="shared" si="2"/>
        <v>46119</v>
      </c>
      <c r="H14" s="1161">
        <f t="shared" si="2"/>
        <v>46120</v>
      </c>
      <c r="I14" s="1204">
        <f t="shared" si="1"/>
        <v>15</v>
      </c>
      <c r="J14" s="331"/>
    </row>
    <row r="15" spans="1:10" ht="18" customHeight="1" x14ac:dyDescent="0.2">
      <c r="B15" s="1164" t="s">
        <v>784</v>
      </c>
      <c r="C15" s="1164" t="s">
        <v>1922</v>
      </c>
      <c r="D15" s="1164">
        <v>46126</v>
      </c>
      <c r="E15" s="1161">
        <f t="shared" si="0"/>
        <v>46129</v>
      </c>
      <c r="F15" s="1211"/>
      <c r="G15" s="1161">
        <f t="shared" si="2"/>
        <v>46126</v>
      </c>
      <c r="H15" s="1161">
        <f t="shared" si="2"/>
        <v>46127</v>
      </c>
      <c r="I15" s="1204">
        <f t="shared" si="1"/>
        <v>16</v>
      </c>
      <c r="J15" s="331"/>
    </row>
    <row r="16" spans="1:10" ht="18" customHeight="1" x14ac:dyDescent="0.2">
      <c r="B16" s="1164" t="s">
        <v>784</v>
      </c>
      <c r="C16" s="1164" t="s">
        <v>1923</v>
      </c>
      <c r="D16" s="1164">
        <v>46133</v>
      </c>
      <c r="E16" s="1161">
        <f t="shared" ref="E16" si="3">D16+3</f>
        <v>46136</v>
      </c>
      <c r="F16" s="1211"/>
      <c r="G16" s="1161">
        <f t="shared" si="2"/>
        <v>46133</v>
      </c>
      <c r="H16" s="1161">
        <f t="shared" si="2"/>
        <v>46134</v>
      </c>
      <c r="I16" s="1204">
        <f t="shared" ref="I16" si="4">WEEKNUM(H16)</f>
        <v>17</v>
      </c>
      <c r="J16" s="331"/>
    </row>
    <row r="17" spans="1:10" ht="18" customHeight="1" x14ac:dyDescent="0.2">
      <c r="B17" s="1164" t="s">
        <v>784</v>
      </c>
      <c r="C17" s="1164" t="s">
        <v>1924</v>
      </c>
      <c r="D17" s="1164">
        <v>46140</v>
      </c>
      <c r="E17" s="1161">
        <f t="shared" ref="E17:E18" si="5">D17+3</f>
        <v>46143</v>
      </c>
      <c r="F17" s="1211"/>
      <c r="G17" s="1161">
        <f t="shared" si="2"/>
        <v>46140</v>
      </c>
      <c r="H17" s="1161">
        <f t="shared" si="2"/>
        <v>46141</v>
      </c>
      <c r="I17" s="1204">
        <f t="shared" ref="I17:I18" si="6">WEEKNUM(H17)</f>
        <v>18</v>
      </c>
      <c r="J17" s="331"/>
    </row>
    <row r="18" spans="1:10" ht="18" customHeight="1" x14ac:dyDescent="0.2">
      <c r="B18" s="1164" t="s">
        <v>784</v>
      </c>
      <c r="C18" s="1164" t="s">
        <v>1925</v>
      </c>
      <c r="D18" s="1164">
        <v>46147</v>
      </c>
      <c r="E18" s="1161">
        <f t="shared" si="5"/>
        <v>46150</v>
      </c>
      <c r="F18" s="1211"/>
      <c r="G18" s="1161">
        <f t="shared" si="2"/>
        <v>46147</v>
      </c>
      <c r="H18" s="1161">
        <f t="shared" si="2"/>
        <v>46148</v>
      </c>
      <c r="I18" s="1204">
        <f t="shared" si="6"/>
        <v>19</v>
      </c>
      <c r="J18" s="331"/>
    </row>
    <row r="19" spans="1:10" ht="18" customHeight="1" x14ac:dyDescent="0.2">
      <c r="B19" s="1164" t="s">
        <v>784</v>
      </c>
      <c r="C19" s="1164" t="s">
        <v>1926</v>
      </c>
      <c r="D19" s="1164">
        <v>46154</v>
      </c>
      <c r="E19" s="1161">
        <f t="shared" ref="E19" si="7">D19+3</f>
        <v>46157</v>
      </c>
      <c r="F19" s="1211"/>
      <c r="G19" s="1161">
        <f t="shared" si="2"/>
        <v>46154</v>
      </c>
      <c r="H19" s="1161">
        <f t="shared" si="2"/>
        <v>46155</v>
      </c>
      <c r="I19" s="1204">
        <f t="shared" ref="I19" si="8">WEEKNUM(H19)</f>
        <v>20</v>
      </c>
      <c r="J19" s="331"/>
    </row>
    <row r="20" spans="1:10" ht="18" customHeight="1" x14ac:dyDescent="0.2">
      <c r="B20" s="1164" t="s">
        <v>784</v>
      </c>
      <c r="C20" s="1164" t="s">
        <v>1927</v>
      </c>
      <c r="D20" s="1164">
        <v>46161</v>
      </c>
      <c r="E20" s="1161">
        <f t="shared" ref="E20" si="9">D20+3</f>
        <v>46164</v>
      </c>
      <c r="F20" s="1211"/>
      <c r="G20" s="1161">
        <f t="shared" si="2"/>
        <v>46161</v>
      </c>
      <c r="H20" s="1161">
        <f t="shared" si="2"/>
        <v>46162</v>
      </c>
      <c r="I20" s="1204">
        <f t="shared" ref="I20" si="10">WEEKNUM(H20)</f>
        <v>21</v>
      </c>
      <c r="J20" s="331"/>
    </row>
    <row r="21" spans="1:10" ht="18" customHeight="1" x14ac:dyDescent="0.2">
      <c r="A21" s="805"/>
      <c r="B21" s="147" t="s">
        <v>589</v>
      </c>
      <c r="C21" s="764"/>
      <c r="D21" s="752"/>
      <c r="E21" s="764"/>
      <c r="F21" s="764"/>
      <c r="G21" s="764"/>
      <c r="H21" s="764"/>
      <c r="I21" s="331"/>
      <c r="J21" s="769"/>
    </row>
    <row r="22" spans="1:10" ht="18" customHeight="1" x14ac:dyDescent="0.2">
      <c r="A22" s="805"/>
      <c r="B22" s="147"/>
      <c r="C22" s="764"/>
      <c r="D22" s="752"/>
      <c r="E22" s="764"/>
      <c r="F22" s="764"/>
      <c r="G22" s="764"/>
      <c r="H22" s="764"/>
      <c r="I22" s="331"/>
      <c r="J22" s="769"/>
    </row>
    <row r="23" spans="1:10" ht="18" hidden="1" customHeight="1" x14ac:dyDescent="0.2">
      <c r="A23" s="805"/>
      <c r="B23" s="1512" t="s">
        <v>1151</v>
      </c>
      <c r="C23" s="1512"/>
      <c r="D23" s="1512"/>
      <c r="E23" s="1512"/>
      <c r="F23" s="1023"/>
      <c r="G23" s="1023"/>
      <c r="H23" s="764"/>
      <c r="I23" s="331"/>
      <c r="J23" s="769"/>
    </row>
    <row r="24" spans="1:10" ht="18" hidden="1" customHeight="1" x14ac:dyDescent="0.2">
      <c r="A24" s="805"/>
      <c r="B24" s="1023"/>
      <c r="C24" s="1023"/>
      <c r="D24" s="1023"/>
      <c r="E24" s="1023"/>
      <c r="F24" s="1023"/>
      <c r="G24" s="1023"/>
      <c r="H24" s="764"/>
      <c r="I24" s="331"/>
      <c r="J24" s="769"/>
    </row>
    <row r="25" spans="1:10" ht="28.5" hidden="1" customHeight="1" x14ac:dyDescent="0.2">
      <c r="A25" s="805"/>
      <c r="B25" s="1504"/>
      <c r="C25" s="1514"/>
      <c r="D25" s="1496" t="s">
        <v>373</v>
      </c>
      <c r="E25" s="1157" t="s">
        <v>354</v>
      </c>
      <c r="F25" s="1190"/>
      <c r="G25" s="1207"/>
      <c r="H25" s="1207"/>
      <c r="I25" s="1209"/>
      <c r="J25" s="331"/>
    </row>
    <row r="26" spans="1:10" ht="18" hidden="1" customHeight="1" x14ac:dyDescent="0.2">
      <c r="A26" s="805"/>
      <c r="B26" s="1158" t="s">
        <v>375</v>
      </c>
      <c r="C26" s="1158" t="s">
        <v>376</v>
      </c>
      <c r="D26" s="1497"/>
      <c r="E26" s="1159" t="s">
        <v>239</v>
      </c>
      <c r="F26" s="1209"/>
      <c r="G26" s="1176" t="s">
        <v>513</v>
      </c>
      <c r="H26" s="1176" t="s">
        <v>377</v>
      </c>
      <c r="I26" s="1193" t="s">
        <v>378</v>
      </c>
      <c r="J26" s="331"/>
    </row>
    <row r="27" spans="1:10" ht="18" hidden="1" customHeight="1" x14ac:dyDescent="0.2">
      <c r="A27" s="805"/>
      <c r="B27" s="1164" t="s">
        <v>556</v>
      </c>
      <c r="C27" s="1164" t="s">
        <v>1249</v>
      </c>
      <c r="D27" s="1164">
        <v>46056</v>
      </c>
      <c r="E27" s="1161">
        <v>46061</v>
      </c>
      <c r="F27" s="1211"/>
      <c r="G27" s="1161">
        <v>46056</v>
      </c>
      <c r="H27" s="1161">
        <v>46056</v>
      </c>
      <c r="I27" s="1204">
        <f t="shared" ref="I27:I34" si="11">WEEKNUM(H27)</f>
        <v>6</v>
      </c>
      <c r="J27" s="331"/>
    </row>
    <row r="28" spans="1:10" ht="18" hidden="1" customHeight="1" x14ac:dyDescent="0.2">
      <c r="A28" s="805"/>
      <c r="B28" s="1164" t="s">
        <v>1229</v>
      </c>
      <c r="C28" s="1164" t="s">
        <v>1262</v>
      </c>
      <c r="D28" s="1164">
        <v>46086</v>
      </c>
      <c r="E28" s="1161">
        <v>46088</v>
      </c>
      <c r="F28" s="1211"/>
      <c r="G28" s="1161">
        <v>46086</v>
      </c>
      <c r="H28" s="1161">
        <v>46086</v>
      </c>
      <c r="I28" s="1204">
        <f t="shared" si="11"/>
        <v>10</v>
      </c>
      <c r="J28" s="331"/>
    </row>
    <row r="29" spans="1:10" ht="18" hidden="1" customHeight="1" x14ac:dyDescent="0.2">
      <c r="A29" s="805"/>
      <c r="B29" s="1169" t="s">
        <v>584</v>
      </c>
      <c r="C29" s="1164" t="s">
        <v>1251</v>
      </c>
      <c r="D29" s="1164">
        <v>46091</v>
      </c>
      <c r="E29" s="1161">
        <f t="shared" ref="E29:E34" si="12">D29+3</f>
        <v>46094</v>
      </c>
      <c r="F29" s="1211"/>
      <c r="G29" s="1161">
        <v>46091</v>
      </c>
      <c r="H29" s="1161">
        <v>46092</v>
      </c>
      <c r="I29" s="1204">
        <f t="shared" si="11"/>
        <v>11</v>
      </c>
      <c r="J29" s="331"/>
    </row>
    <row r="30" spans="1:10" ht="18" hidden="1" customHeight="1" x14ac:dyDescent="0.2">
      <c r="A30" s="805"/>
      <c r="B30" s="1164" t="s">
        <v>1229</v>
      </c>
      <c r="C30" s="1164" t="s">
        <v>1252</v>
      </c>
      <c r="D30" s="1164">
        <v>46098</v>
      </c>
      <c r="E30" s="1161">
        <f t="shared" si="12"/>
        <v>46101</v>
      </c>
      <c r="F30" s="1211"/>
      <c r="G30" s="1161">
        <f t="shared" ref="G30:H34" si="13">G29+7</f>
        <v>46098</v>
      </c>
      <c r="H30" s="1161">
        <f t="shared" si="13"/>
        <v>46099</v>
      </c>
      <c r="I30" s="1204">
        <f t="shared" si="11"/>
        <v>12</v>
      </c>
      <c r="J30" s="331"/>
    </row>
    <row r="31" spans="1:10" ht="18" hidden="1" customHeight="1" x14ac:dyDescent="0.2">
      <c r="A31" s="805"/>
      <c r="B31" s="1169" t="s">
        <v>584</v>
      </c>
      <c r="C31" s="1164" t="s">
        <v>1253</v>
      </c>
      <c r="D31" s="1164">
        <v>46105</v>
      </c>
      <c r="E31" s="1161">
        <f t="shared" si="12"/>
        <v>46108</v>
      </c>
      <c r="F31" s="1211"/>
      <c r="G31" s="1161">
        <f t="shared" si="13"/>
        <v>46105</v>
      </c>
      <c r="H31" s="1161">
        <f t="shared" si="13"/>
        <v>46106</v>
      </c>
      <c r="I31" s="1204">
        <f t="shared" si="11"/>
        <v>13</v>
      </c>
      <c r="J31" s="331"/>
    </row>
    <row r="32" spans="1:10" ht="18" hidden="1" customHeight="1" x14ac:dyDescent="0.2">
      <c r="A32" s="805"/>
      <c r="B32" s="1164" t="s">
        <v>1229</v>
      </c>
      <c r="C32" s="1164" t="s">
        <v>1254</v>
      </c>
      <c r="D32" s="1164">
        <v>46112</v>
      </c>
      <c r="E32" s="1161">
        <f t="shared" si="12"/>
        <v>46115</v>
      </c>
      <c r="F32" s="1211"/>
      <c r="G32" s="1161">
        <f t="shared" si="13"/>
        <v>46112</v>
      </c>
      <c r="H32" s="1161">
        <f t="shared" si="13"/>
        <v>46113</v>
      </c>
      <c r="I32" s="1204">
        <f t="shared" si="11"/>
        <v>14</v>
      </c>
      <c r="J32" s="331"/>
    </row>
    <row r="33" spans="1:15" ht="18" hidden="1" customHeight="1" x14ac:dyDescent="0.2">
      <c r="A33" s="805"/>
      <c r="B33" s="1169" t="s">
        <v>584</v>
      </c>
      <c r="C33" s="1164" t="s">
        <v>1255</v>
      </c>
      <c r="D33" s="1164">
        <v>46119</v>
      </c>
      <c r="E33" s="1161">
        <f t="shared" si="12"/>
        <v>46122</v>
      </c>
      <c r="F33" s="1211"/>
      <c r="G33" s="1161">
        <f t="shared" si="13"/>
        <v>46119</v>
      </c>
      <c r="H33" s="1161">
        <f t="shared" si="13"/>
        <v>46120</v>
      </c>
      <c r="I33" s="1204">
        <f t="shared" si="11"/>
        <v>15</v>
      </c>
      <c r="J33" s="331"/>
    </row>
    <row r="34" spans="1:15" ht="18" hidden="1" customHeight="1" x14ac:dyDescent="0.2">
      <c r="A34" s="805"/>
      <c r="B34" s="1164" t="s">
        <v>1229</v>
      </c>
      <c r="C34" s="1164" t="s">
        <v>1256</v>
      </c>
      <c r="D34" s="1164">
        <v>46126</v>
      </c>
      <c r="E34" s="1161">
        <f t="shared" si="12"/>
        <v>46129</v>
      </c>
      <c r="F34" s="1211"/>
      <c r="G34" s="1161">
        <f t="shared" si="13"/>
        <v>46126</v>
      </c>
      <c r="H34" s="1161">
        <f t="shared" si="13"/>
        <v>46127</v>
      </c>
      <c r="I34" s="1204">
        <f t="shared" si="11"/>
        <v>16</v>
      </c>
      <c r="J34" s="331"/>
    </row>
    <row r="35" spans="1:15" ht="18" hidden="1" customHeight="1" x14ac:dyDescent="0.2">
      <c r="A35" s="805"/>
      <c r="B35" s="147" t="s">
        <v>589</v>
      </c>
      <c r="C35" s="764"/>
      <c r="D35" s="752"/>
      <c r="E35" s="764"/>
      <c r="F35" s="764"/>
      <c r="G35" s="764"/>
      <c r="H35" s="764"/>
      <c r="I35" s="331"/>
      <c r="J35" s="769"/>
    </row>
    <row r="36" spans="1:15" ht="18" customHeight="1" x14ac:dyDescent="0.2">
      <c r="A36" s="805"/>
      <c r="B36" s="147"/>
      <c r="C36" s="764"/>
      <c r="D36" s="752"/>
      <c r="E36" s="764"/>
      <c r="F36" s="764"/>
      <c r="G36" s="764"/>
      <c r="H36" s="764"/>
      <c r="I36" s="331"/>
      <c r="J36" s="769"/>
    </row>
    <row r="37" spans="1:15" ht="18" customHeight="1" x14ac:dyDescent="0.2">
      <c r="A37" s="805"/>
      <c r="B37" s="147"/>
      <c r="C37" s="764"/>
      <c r="D37" s="752"/>
      <c r="E37" s="764"/>
      <c r="F37" s="764"/>
      <c r="G37" s="764"/>
      <c r="H37" s="764"/>
      <c r="I37" s="331"/>
      <c r="J37" s="769"/>
    </row>
    <row r="38" spans="1:15" s="11" customFormat="1" ht="18" customHeight="1" x14ac:dyDescent="0.2">
      <c r="A38" s="855"/>
      <c r="B38" s="413"/>
      <c r="C38" s="331"/>
      <c r="D38" s="1144"/>
      <c r="E38" s="199"/>
      <c r="F38" s="413"/>
      <c r="G38" s="331"/>
      <c r="H38" s="1144"/>
      <c r="K38" s="331"/>
    </row>
    <row r="39" spans="1:15" s="147" customFormat="1" ht="18.75" customHeight="1" x14ac:dyDescent="0.2">
      <c r="B39" s="771"/>
      <c r="C39" s="772"/>
      <c r="D39" s="773"/>
      <c r="E39" s="774"/>
      <c r="F39" s="775"/>
      <c r="G39" s="776"/>
      <c r="H39" s="777"/>
    </row>
    <row r="40" spans="1:15" s="147" customFormat="1" ht="18.75" customHeight="1" x14ac:dyDescent="0.2">
      <c r="B40" s="778" t="s">
        <v>590</v>
      </c>
      <c r="C40" s="145"/>
      <c r="D40" s="147" t="s">
        <v>591</v>
      </c>
      <c r="G40" s="147" t="s">
        <v>592</v>
      </c>
      <c r="H40" s="779"/>
    </row>
    <row r="41" spans="1:15" s="147" customFormat="1" ht="18.75" customHeight="1" x14ac:dyDescent="0.2">
      <c r="B41" s="780" t="s">
        <v>593</v>
      </c>
      <c r="C41" s="1085" t="s">
        <v>594</v>
      </c>
      <c r="D41" s="133" t="s">
        <v>595</v>
      </c>
      <c r="F41" s="1085" t="s">
        <v>596</v>
      </c>
      <c r="G41" s="145" t="s">
        <v>597</v>
      </c>
      <c r="H41" s="1086" t="s">
        <v>598</v>
      </c>
    </row>
    <row r="42" spans="1:15" s="147" customFormat="1" ht="18" customHeight="1" x14ac:dyDescent="0.2">
      <c r="B42" s="780" t="s">
        <v>599</v>
      </c>
      <c r="C42" s="1085" t="s">
        <v>600</v>
      </c>
      <c r="D42" s="133" t="s">
        <v>601</v>
      </c>
      <c r="E42" s="148" t="s">
        <v>602</v>
      </c>
      <c r="F42" s="1087" t="s">
        <v>603</v>
      </c>
      <c r="G42" s="145" t="s">
        <v>604</v>
      </c>
      <c r="H42" s="1086" t="s">
        <v>605</v>
      </c>
    </row>
    <row r="43" spans="1:15" s="147" customFormat="1" ht="18.75" customHeight="1" x14ac:dyDescent="0.2">
      <c r="B43" s="783" t="s">
        <v>606</v>
      </c>
      <c r="C43" s="1088" t="s">
        <v>607</v>
      </c>
      <c r="D43" s="133" t="s">
        <v>608</v>
      </c>
      <c r="E43" s="148" t="s">
        <v>609</v>
      </c>
      <c r="F43" s="1087" t="s">
        <v>610</v>
      </c>
      <c r="G43" s="588" t="s">
        <v>611</v>
      </c>
      <c r="H43" s="1089" t="s">
        <v>612</v>
      </c>
    </row>
    <row r="44" spans="1:15" s="147" customFormat="1" ht="18.75" customHeight="1" x14ac:dyDescent="0.2">
      <c r="B44" s="783" t="s">
        <v>613</v>
      </c>
      <c r="C44" s="1088" t="s">
        <v>614</v>
      </c>
      <c r="D44" s="133" t="s">
        <v>615</v>
      </c>
      <c r="E44" s="148" t="s">
        <v>616</v>
      </c>
      <c r="F44" s="1087" t="s">
        <v>617</v>
      </c>
      <c r="G44" s="588" t="s">
        <v>618</v>
      </c>
      <c r="H44" s="1089" t="s">
        <v>619</v>
      </c>
      <c r="N44" s="149"/>
      <c r="O44" s="149"/>
    </row>
    <row r="45" spans="1:15" s="147" customFormat="1" ht="18.75" customHeight="1" x14ac:dyDescent="0.2">
      <c r="B45" s="783" t="s">
        <v>894</v>
      </c>
      <c r="C45" s="1088" t="s">
        <v>621</v>
      </c>
      <c r="D45" s="133" t="s">
        <v>622</v>
      </c>
      <c r="E45" s="148" t="s">
        <v>623</v>
      </c>
      <c r="F45" s="1087" t="s">
        <v>624</v>
      </c>
      <c r="G45" s="588" t="s">
        <v>625</v>
      </c>
      <c r="H45" s="1089" t="s">
        <v>626</v>
      </c>
      <c r="N45" s="149"/>
      <c r="O45" s="149"/>
    </row>
    <row r="46" spans="1:15" s="147" customFormat="1" ht="18.75" customHeight="1" x14ac:dyDescent="0.2">
      <c r="B46" s="783" t="s">
        <v>627</v>
      </c>
      <c r="C46" s="1088" t="s">
        <v>628</v>
      </c>
      <c r="D46" s="133" t="s">
        <v>629</v>
      </c>
      <c r="E46" s="148" t="s">
        <v>630</v>
      </c>
      <c r="F46" s="1087" t="s">
        <v>631</v>
      </c>
      <c r="G46" s="588" t="s">
        <v>632</v>
      </c>
      <c r="H46" s="1089" t="s">
        <v>633</v>
      </c>
      <c r="N46" s="149"/>
      <c r="O46" s="149"/>
    </row>
    <row r="47" spans="1:15" s="147" customFormat="1" ht="18.75" customHeight="1" x14ac:dyDescent="0.2">
      <c r="B47" s="783" t="s">
        <v>634</v>
      </c>
      <c r="C47" s="1088" t="s">
        <v>635</v>
      </c>
      <c r="D47" s="133" t="s">
        <v>636</v>
      </c>
      <c r="E47" s="148" t="s">
        <v>637</v>
      </c>
      <c r="F47" s="1085" t="s">
        <v>638</v>
      </c>
      <c r="G47" s="588" t="s">
        <v>639</v>
      </c>
      <c r="H47" s="787" t="s">
        <v>640</v>
      </c>
      <c r="N47" s="149"/>
      <c r="O47" s="149"/>
    </row>
    <row r="48" spans="1:15" s="149" customFormat="1" ht="18.75" customHeight="1" x14ac:dyDescent="0.2">
      <c r="A48" s="1022"/>
      <c r="B48" s="783" t="s">
        <v>641</v>
      </c>
      <c r="C48" s="1088" t="s">
        <v>642</v>
      </c>
      <c r="D48" s="133" t="s">
        <v>643</v>
      </c>
      <c r="E48" s="148" t="s">
        <v>644</v>
      </c>
      <c r="F48" s="739" t="s">
        <v>645</v>
      </c>
      <c r="G48" s="147"/>
      <c r="H48" s="788"/>
      <c r="I48" s="145"/>
      <c r="J48" s="145"/>
      <c r="K48" s="145"/>
    </row>
    <row r="49" spans="1:11" s="149" customFormat="1" ht="18" customHeight="1" x14ac:dyDescent="0.2">
      <c r="A49" s="1022"/>
      <c r="B49" s="789"/>
      <c r="C49" s="790"/>
      <c r="D49" s="790"/>
      <c r="E49" s="791"/>
      <c r="F49" s="791"/>
      <c r="G49" s="791"/>
      <c r="H49" s="792"/>
      <c r="I49" s="145"/>
      <c r="J49" s="145"/>
      <c r="K49" s="145"/>
    </row>
  </sheetData>
  <mergeCells count="7">
    <mergeCell ref="B23:E23"/>
    <mergeCell ref="B25:C25"/>
    <mergeCell ref="D25:D26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41" r:id="rId1" xr:uid="{6EF29043-A421-4965-9200-906D47B5B044}"/>
    <hyperlink ref="C41" r:id="rId2" xr:uid="{39598B60-D26A-406B-9CE3-C6198530FD9A}"/>
    <hyperlink ref="H46" r:id="rId3" xr:uid="{A93827B9-59A1-40B8-9307-7C168DDA5E3F}"/>
    <hyperlink ref="H45" r:id="rId4" xr:uid="{3AF65460-0093-40DC-B83C-CE9A869AA3D5}"/>
    <hyperlink ref="C44" r:id="rId5" xr:uid="{3897B4D6-D67C-4F8E-8673-3AFA42B42875}"/>
    <hyperlink ref="C42" r:id="rId6" xr:uid="{DF945444-EF4D-4D31-BB07-F9EC4A366794}"/>
    <hyperlink ref="C48" r:id="rId7" xr:uid="{DE17E30B-EEFA-4338-AB72-728F88AD709B}"/>
    <hyperlink ref="H44" r:id="rId8" xr:uid="{30F23F20-07F9-4931-B456-0EEE465D523D}"/>
    <hyperlink ref="H47" r:id="rId9" xr:uid="{71A52D0B-9CA4-4BDD-ABC8-064F729C8BAC}"/>
    <hyperlink ref="F41" r:id="rId10" xr:uid="{90B30972-7DEA-4295-A624-A9BC60F8E473}"/>
    <hyperlink ref="F46" r:id="rId11" xr:uid="{B104BB93-2A07-4BA2-9E65-285A115D9EC4}"/>
    <hyperlink ref="F42" r:id="rId12" xr:uid="{93A39A59-A477-4082-A197-7762870DC3DA}"/>
    <hyperlink ref="F43" r:id="rId13" xr:uid="{DB0774AC-A661-43B9-8211-11F6A3983ED1}"/>
    <hyperlink ref="F44" r:id="rId14" xr:uid="{E3EE6000-11D5-4636-8E3F-46D6182B9146}"/>
    <hyperlink ref="F45" r:id="rId15" xr:uid="{D13EF3DF-6246-49A8-8D71-00DFF3A4658E}"/>
    <hyperlink ref="H42" r:id="rId16" xr:uid="{68975E2F-37F5-4684-8281-2055853267B5}"/>
    <hyperlink ref="H43" r:id="rId17" xr:uid="{D7E97DB5-A039-4C96-80BA-404EC57B129B}"/>
    <hyperlink ref="F47" r:id="rId18" xr:uid="{28EA409F-7076-4773-9497-3E5E037783DB}"/>
    <hyperlink ref="C43" r:id="rId19" xr:uid="{630C9E1F-9607-4196-8E4D-E05DBCFC8355}"/>
    <hyperlink ref="C45" r:id="rId20" xr:uid="{FC175D9C-2300-4775-B5A9-5CB8599EA169}"/>
    <hyperlink ref="C46" r:id="rId21" xr:uid="{AA21376E-3AF2-4BAB-9529-219B159C47EF}"/>
    <hyperlink ref="C47" r:id="rId22" xr:uid="{BDFC1762-8237-4ACC-B4D6-8E1D01DDCAB6}"/>
    <hyperlink ref="F48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307"/>
  <sheetViews>
    <sheetView showGridLines="0" topLeftCell="A122" zoomScaleNormal="100" zoomScaleSheetLayoutView="85" workbookViewId="0">
      <selection activeCell="D281" sqref="D281"/>
    </sheetView>
  </sheetViews>
  <sheetFormatPr defaultColWidth="9.140625" defaultRowHeight="18" customHeight="1" x14ac:dyDescent="0.2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 x14ac:dyDescent="0.25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 x14ac:dyDescent="0.25">
      <c r="A2" s="855"/>
      <c r="B2" s="1528" t="s">
        <v>116</v>
      </c>
      <c r="C2" s="1528"/>
      <c r="D2" s="1528"/>
      <c r="E2" s="1528"/>
      <c r="F2" s="1528"/>
      <c r="G2" s="122"/>
      <c r="H2" s="947" t="s">
        <v>368</v>
      </c>
      <c r="I2" s="122"/>
      <c r="J2" s="122"/>
    </row>
    <row r="3" spans="1:13" s="124" customFormat="1" ht="18" customHeight="1" thickBot="1" x14ac:dyDescent="0.25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 x14ac:dyDescent="0.25">
      <c r="A4" s="854"/>
      <c r="B4" s="1501" t="s">
        <v>121</v>
      </c>
      <c r="C4" s="1502"/>
      <c r="D4" s="1502"/>
      <c r="E4" s="1502"/>
      <c r="F4" s="1503"/>
      <c r="G4" s="396"/>
      <c r="J4" s="924"/>
    </row>
    <row r="6" spans="1:13" s="149" customFormat="1" ht="20.100000000000001" customHeight="1" x14ac:dyDescent="0.2">
      <c r="A6" s="1022"/>
      <c r="B6" s="1512" t="s">
        <v>371</v>
      </c>
      <c r="C6" s="1512"/>
      <c r="D6" s="1512"/>
      <c r="E6" s="1512"/>
      <c r="F6" s="1512"/>
      <c r="G6" s="1026"/>
      <c r="H6" s="145"/>
      <c r="I6" s="145"/>
      <c r="J6" s="145"/>
      <c r="K6" s="145"/>
      <c r="L6" s="145"/>
      <c r="M6" s="145"/>
    </row>
    <row r="7" spans="1:13" s="149" customFormat="1" ht="18" customHeight="1" x14ac:dyDescent="0.2">
      <c r="A7" s="855"/>
      <c r="B7" s="615"/>
      <c r="C7" s="615"/>
      <c r="D7" s="615"/>
      <c r="E7" s="615"/>
      <c r="F7" s="615"/>
      <c r="G7" s="148"/>
    </row>
    <row r="8" spans="1:13" s="146" customFormat="1" ht="30" customHeight="1" x14ac:dyDescent="0.2">
      <c r="A8" s="148"/>
      <c r="B8" s="1504" t="s">
        <v>121</v>
      </c>
      <c r="C8" s="1514"/>
      <c r="D8" s="1496" t="s">
        <v>373</v>
      </c>
      <c r="E8" s="1158" t="s">
        <v>281</v>
      </c>
      <c r="F8" s="1158" t="s">
        <v>297</v>
      </c>
      <c r="G8" s="1212"/>
      <c r="H8" s="1190"/>
      <c r="I8" s="1213"/>
      <c r="J8" s="1209"/>
      <c r="K8" s="145"/>
      <c r="L8" s="145"/>
    </row>
    <row r="9" spans="1:13" s="146" customFormat="1" ht="20.100000000000001" customHeight="1" x14ac:dyDescent="0.2">
      <c r="A9" s="875"/>
      <c r="B9" s="1158" t="s">
        <v>375</v>
      </c>
      <c r="C9" s="1158" t="s">
        <v>376</v>
      </c>
      <c r="D9" s="1497"/>
      <c r="E9" s="1159" t="s">
        <v>1928</v>
      </c>
      <c r="F9" s="1159" t="s">
        <v>277</v>
      </c>
      <c r="G9" s="1212"/>
      <c r="H9" s="1193" t="s">
        <v>513</v>
      </c>
      <c r="I9" s="1193" t="s">
        <v>377</v>
      </c>
      <c r="J9" s="1193" t="s">
        <v>378</v>
      </c>
      <c r="K9" s="145"/>
      <c r="L9" s="145"/>
    </row>
    <row r="10" spans="1:13" s="146" customFormat="1" ht="20.100000000000001" hidden="1" customHeight="1" x14ac:dyDescent="0.2">
      <c r="A10" s="875"/>
      <c r="B10" s="1164" t="s">
        <v>728</v>
      </c>
      <c r="C10" s="1164" t="s">
        <v>1929</v>
      </c>
      <c r="D10" s="1164">
        <v>45372</v>
      </c>
      <c r="E10" s="1161">
        <f>D10+4</f>
        <v>45376</v>
      </c>
      <c r="F10" s="1161">
        <f>D10+6</f>
        <v>45378</v>
      </c>
      <c r="G10" s="1212"/>
      <c r="H10" s="1161" t="e">
        <f>#REF!+7</f>
        <v>#REF!</v>
      </c>
      <c r="I10" s="1161" t="e">
        <f>#REF!+7</f>
        <v>#REF!</v>
      </c>
      <c r="J10" s="1214"/>
      <c r="K10" s="145"/>
      <c r="L10" s="145"/>
    </row>
    <row r="11" spans="1:13" s="146" customFormat="1" ht="20.100000000000001" hidden="1" customHeight="1" x14ac:dyDescent="0.2">
      <c r="A11" s="875"/>
      <c r="B11" s="1164" t="s">
        <v>731</v>
      </c>
      <c r="C11" s="1164" t="s">
        <v>1930</v>
      </c>
      <c r="D11" s="1164">
        <v>45372</v>
      </c>
      <c r="E11" s="1161">
        <f>D11+4</f>
        <v>45376</v>
      </c>
      <c r="F11" s="1161">
        <f>D11+6</f>
        <v>45378</v>
      </c>
      <c r="G11" s="1212"/>
      <c r="H11" s="1161" t="e">
        <f>H10+7</f>
        <v>#REF!</v>
      </c>
      <c r="I11" s="1161" t="e">
        <f>I10+7</f>
        <v>#REF!</v>
      </c>
      <c r="J11" s="1214"/>
      <c r="K11" s="145"/>
      <c r="L11" s="145"/>
    </row>
    <row r="12" spans="1:13" s="146" customFormat="1" ht="20.100000000000001" hidden="1" customHeight="1" x14ac:dyDescent="0.2">
      <c r="A12" s="875"/>
      <c r="B12" s="1164" t="s">
        <v>733</v>
      </c>
      <c r="C12" s="1164" t="s">
        <v>1931</v>
      </c>
      <c r="D12" s="1164">
        <v>45379</v>
      </c>
      <c r="E12" s="1161">
        <f>D12+4</f>
        <v>45383</v>
      </c>
      <c r="F12" s="1161">
        <f>D12+6</f>
        <v>45385</v>
      </c>
      <c r="G12" s="1212"/>
      <c r="H12" s="1161" t="e">
        <f>H11+7</f>
        <v>#REF!</v>
      </c>
      <c r="I12" s="1161" t="e">
        <f>I11+7</f>
        <v>#REF!</v>
      </c>
      <c r="J12" s="1214"/>
      <c r="K12" s="145"/>
      <c r="L12" s="145"/>
    </row>
    <row r="13" spans="1:13" s="146" customFormat="1" ht="20.100000000000001" hidden="1" customHeight="1" x14ac:dyDescent="0.2">
      <c r="A13" s="875" t="s">
        <v>745</v>
      </c>
      <c r="B13" s="1164" t="s">
        <v>724</v>
      </c>
      <c r="C13" s="1164" t="s">
        <v>1932</v>
      </c>
      <c r="D13" s="1164">
        <v>45386</v>
      </c>
      <c r="E13" s="1161">
        <f>D13+4</f>
        <v>45390</v>
      </c>
      <c r="F13" s="1161">
        <f>D13+6</f>
        <v>45392</v>
      </c>
      <c r="G13" s="1212"/>
      <c r="H13" s="1161">
        <v>45387</v>
      </c>
      <c r="I13" s="1161">
        <v>45387</v>
      </c>
      <c r="J13" s="1214"/>
      <c r="K13" s="145"/>
      <c r="L13" s="145"/>
    </row>
    <row r="14" spans="1:13" s="146" customFormat="1" ht="20.100000000000001" hidden="1" customHeight="1" x14ac:dyDescent="0.2">
      <c r="A14" s="875" t="s">
        <v>747</v>
      </c>
      <c r="B14" s="1164" t="s">
        <v>735</v>
      </c>
      <c r="C14" s="1164" t="s">
        <v>1933</v>
      </c>
      <c r="D14" s="1164">
        <v>45405</v>
      </c>
      <c r="E14" s="1161">
        <f>D14+4</f>
        <v>45409</v>
      </c>
      <c r="F14" s="1202" t="s">
        <v>409</v>
      </c>
      <c r="G14" s="1212"/>
      <c r="H14" s="1161">
        <f t="shared" ref="H14:H59" si="0">H13+7</f>
        <v>45394</v>
      </c>
      <c r="I14" s="1161">
        <f t="shared" ref="I14:I59" si="1">I13+7</f>
        <v>45394</v>
      </c>
      <c r="J14" s="1214"/>
      <c r="K14" s="145"/>
      <c r="L14" s="145"/>
    </row>
    <row r="15" spans="1:13" s="146" customFormat="1" ht="20.100000000000001" hidden="1" customHeight="1" x14ac:dyDescent="0.2">
      <c r="A15" s="875" t="s">
        <v>749</v>
      </c>
      <c r="B15" s="1168" t="s">
        <v>738</v>
      </c>
      <c r="C15" s="1164" t="s">
        <v>1934</v>
      </c>
      <c r="D15" s="1164">
        <v>45406</v>
      </c>
      <c r="E15" s="1510" t="s">
        <v>409</v>
      </c>
      <c r="F15" s="1544"/>
      <c r="G15" s="1212"/>
      <c r="H15" s="1161">
        <f t="shared" si="0"/>
        <v>45401</v>
      </c>
      <c r="I15" s="1161">
        <f t="shared" si="1"/>
        <v>45401</v>
      </c>
      <c r="J15" s="1214"/>
      <c r="K15" s="145"/>
      <c r="L15" s="145"/>
    </row>
    <row r="16" spans="1:13" s="146" customFormat="1" ht="20.100000000000001" hidden="1" customHeight="1" x14ac:dyDescent="0.2">
      <c r="A16" s="875" t="s">
        <v>1935</v>
      </c>
      <c r="B16" s="1164" t="s">
        <v>726</v>
      </c>
      <c r="C16" s="1164" t="s">
        <v>1936</v>
      </c>
      <c r="D16" s="1164">
        <v>45408</v>
      </c>
      <c r="E16" s="1161">
        <v>45416</v>
      </c>
      <c r="F16" s="1161">
        <v>45414</v>
      </c>
      <c r="G16" s="1212"/>
      <c r="H16" s="1161">
        <f t="shared" si="0"/>
        <v>45408</v>
      </c>
      <c r="I16" s="1161">
        <f t="shared" si="1"/>
        <v>45408</v>
      </c>
      <c r="J16" s="1214"/>
      <c r="K16" s="145"/>
      <c r="L16" s="145"/>
    </row>
    <row r="17" spans="1:12" s="146" customFormat="1" ht="20.100000000000001" hidden="1" customHeight="1" x14ac:dyDescent="0.2">
      <c r="A17" s="875" t="s">
        <v>728</v>
      </c>
      <c r="B17" s="1164" t="s">
        <v>731</v>
      </c>
      <c r="C17" s="1164" t="s">
        <v>1937</v>
      </c>
      <c r="D17" s="1164">
        <v>45413</v>
      </c>
      <c r="E17" s="1161">
        <f>D17+4</f>
        <v>45417</v>
      </c>
      <c r="F17" s="1161">
        <f>D17+6</f>
        <v>45419</v>
      </c>
      <c r="G17" s="1212"/>
      <c r="H17" s="1161">
        <f t="shared" si="0"/>
        <v>45415</v>
      </c>
      <c r="I17" s="1161">
        <f t="shared" si="1"/>
        <v>45415</v>
      </c>
      <c r="J17" s="1214"/>
      <c r="K17" s="145"/>
      <c r="L17" s="145"/>
    </row>
    <row r="18" spans="1:12" s="146" customFormat="1" ht="20.100000000000001" hidden="1" customHeight="1" x14ac:dyDescent="0.2">
      <c r="A18" s="875" t="s">
        <v>731</v>
      </c>
      <c r="B18" s="1164" t="s">
        <v>728</v>
      </c>
      <c r="C18" s="1164" t="s">
        <v>1938</v>
      </c>
      <c r="D18" s="1164">
        <v>45421</v>
      </c>
      <c r="E18" s="1161">
        <f>D18+4</f>
        <v>45425</v>
      </c>
      <c r="F18" s="1161">
        <f>D18+6</f>
        <v>45427</v>
      </c>
      <c r="G18" s="1212"/>
      <c r="H18" s="1161">
        <f t="shared" si="0"/>
        <v>45422</v>
      </c>
      <c r="I18" s="1161">
        <f t="shared" si="1"/>
        <v>45422</v>
      </c>
      <c r="J18" s="1214"/>
      <c r="K18" s="145"/>
      <c r="L18" s="145"/>
    </row>
    <row r="19" spans="1:12" s="146" customFormat="1" ht="20.100000000000001" hidden="1" customHeight="1" x14ac:dyDescent="0.2">
      <c r="A19" s="875"/>
      <c r="B19" s="1164" t="s">
        <v>733</v>
      </c>
      <c r="C19" s="1164" t="s">
        <v>1939</v>
      </c>
      <c r="D19" s="1164">
        <v>45428</v>
      </c>
      <c r="E19" s="1161">
        <f>D19+4</f>
        <v>45432</v>
      </c>
      <c r="F19" s="1161">
        <f>D19+6</f>
        <v>45434</v>
      </c>
      <c r="G19" s="1212"/>
      <c r="H19" s="1161">
        <f t="shared" si="0"/>
        <v>45429</v>
      </c>
      <c r="I19" s="1161">
        <f t="shared" si="1"/>
        <v>45429</v>
      </c>
      <c r="J19" s="1214"/>
      <c r="K19" s="145"/>
      <c r="L19" s="145"/>
    </row>
    <row r="20" spans="1:12" s="146" customFormat="1" ht="20.100000000000001" hidden="1" customHeight="1" x14ac:dyDescent="0.2">
      <c r="A20" s="875" t="s">
        <v>724</v>
      </c>
      <c r="B20" s="1164" t="s">
        <v>763</v>
      </c>
      <c r="C20" s="1164" t="s">
        <v>1940</v>
      </c>
      <c r="D20" s="1164">
        <v>45442</v>
      </c>
      <c r="E20" s="1161">
        <f>D20+4</f>
        <v>45446</v>
      </c>
      <c r="F20" s="1161">
        <f>D20+6</f>
        <v>45448</v>
      </c>
      <c r="G20" s="1212"/>
      <c r="H20" s="1161">
        <f t="shared" si="0"/>
        <v>45436</v>
      </c>
      <c r="I20" s="1161">
        <f t="shared" si="1"/>
        <v>45436</v>
      </c>
      <c r="J20" s="1214"/>
      <c r="K20" s="145"/>
      <c r="L20" s="145"/>
    </row>
    <row r="21" spans="1:12" s="146" customFormat="1" ht="20.100000000000001" hidden="1" customHeight="1" x14ac:dyDescent="0.2">
      <c r="A21" s="875"/>
      <c r="B21" s="1164" t="s">
        <v>738</v>
      </c>
      <c r="C21" s="1164" t="s">
        <v>1941</v>
      </c>
      <c r="D21" s="1165" t="s">
        <v>409</v>
      </c>
      <c r="E21" s="1166" t="e">
        <f>D21+4</f>
        <v>#VALUE!</v>
      </c>
      <c r="F21" s="1166" t="e">
        <f>D21+6</f>
        <v>#VALUE!</v>
      </c>
      <c r="G21" s="1212"/>
      <c r="H21" s="1161">
        <f t="shared" si="0"/>
        <v>45443</v>
      </c>
      <c r="I21" s="1161">
        <f t="shared" si="1"/>
        <v>45443</v>
      </c>
      <c r="J21" s="1214"/>
      <c r="K21" s="145"/>
      <c r="L21" s="145"/>
    </row>
    <row r="22" spans="1:12" s="146" customFormat="1" ht="20.100000000000001" hidden="1" customHeight="1" x14ac:dyDescent="0.2">
      <c r="A22" s="875" t="s">
        <v>735</v>
      </c>
      <c r="B22" s="1164" t="s">
        <v>726</v>
      </c>
      <c r="C22" s="1164" t="s">
        <v>1942</v>
      </c>
      <c r="D22" s="1165" t="s">
        <v>409</v>
      </c>
      <c r="E22" s="1215" t="s">
        <v>409</v>
      </c>
      <c r="F22" s="1215" t="s">
        <v>409</v>
      </c>
      <c r="G22" s="1212"/>
      <c r="H22" s="1161">
        <f t="shared" si="0"/>
        <v>45450</v>
      </c>
      <c r="I22" s="1161">
        <f t="shared" si="1"/>
        <v>45450</v>
      </c>
      <c r="J22" s="1214"/>
      <c r="K22" s="145"/>
      <c r="L22" s="145"/>
    </row>
    <row r="23" spans="1:12" s="146" customFormat="1" ht="20.100000000000001" hidden="1" customHeight="1" x14ac:dyDescent="0.2">
      <c r="A23" s="875" t="s">
        <v>1943</v>
      </c>
      <c r="B23" s="1164" t="s">
        <v>735</v>
      </c>
      <c r="C23" s="1164" t="s">
        <v>1944</v>
      </c>
      <c r="D23" s="1164">
        <v>45466</v>
      </c>
      <c r="E23" s="1161">
        <f t="shared" ref="E23:E39" si="2">D23+4</f>
        <v>45470</v>
      </c>
      <c r="F23" s="1161">
        <f>D23+6</f>
        <v>45472</v>
      </c>
      <c r="G23" s="1212"/>
      <c r="H23" s="1161">
        <f t="shared" si="0"/>
        <v>45457</v>
      </c>
      <c r="I23" s="1161">
        <f t="shared" si="1"/>
        <v>45457</v>
      </c>
      <c r="J23" s="1214"/>
      <c r="K23" s="145"/>
      <c r="L23" s="145"/>
    </row>
    <row r="24" spans="1:12" s="146" customFormat="1" ht="20.100000000000001" hidden="1" customHeight="1" x14ac:dyDescent="0.2">
      <c r="A24" s="875" t="s">
        <v>735</v>
      </c>
      <c r="B24" s="1164" t="s">
        <v>731</v>
      </c>
      <c r="C24" s="1164" t="s">
        <v>1945</v>
      </c>
      <c r="D24" s="1165" t="s">
        <v>409</v>
      </c>
      <c r="E24" s="1166" t="e">
        <f t="shared" si="2"/>
        <v>#VALUE!</v>
      </c>
      <c r="F24" s="1166" t="e">
        <f>D24+6</f>
        <v>#VALUE!</v>
      </c>
      <c r="G24" s="1212"/>
      <c r="H24" s="1161">
        <f t="shared" si="0"/>
        <v>45464</v>
      </c>
      <c r="I24" s="1161">
        <f t="shared" si="1"/>
        <v>45464</v>
      </c>
      <c r="J24" s="1214"/>
      <c r="K24" s="145"/>
      <c r="L24" s="145"/>
    </row>
    <row r="25" spans="1:12" s="146" customFormat="1" ht="20.100000000000001" hidden="1" customHeight="1" x14ac:dyDescent="0.2">
      <c r="A25" s="875"/>
      <c r="B25" s="1164" t="s">
        <v>1946</v>
      </c>
      <c r="C25" s="1164" t="s">
        <v>1947</v>
      </c>
      <c r="D25" s="1165" t="s">
        <v>409</v>
      </c>
      <c r="E25" s="1166" t="e">
        <f t="shared" si="2"/>
        <v>#VALUE!</v>
      </c>
      <c r="F25" s="1166" t="e">
        <f>D25+6</f>
        <v>#VALUE!</v>
      </c>
      <c r="G25" s="1212"/>
      <c r="H25" s="1161">
        <f t="shared" si="0"/>
        <v>45471</v>
      </c>
      <c r="I25" s="1161">
        <f t="shared" si="1"/>
        <v>45471</v>
      </c>
      <c r="J25" s="1214"/>
      <c r="K25" s="145"/>
      <c r="L25" s="145"/>
    </row>
    <row r="26" spans="1:12" s="146" customFormat="1" ht="20.100000000000001" hidden="1" customHeight="1" x14ac:dyDescent="0.2">
      <c r="A26" s="875" t="s">
        <v>733</v>
      </c>
      <c r="B26" s="1164" t="s">
        <v>728</v>
      </c>
      <c r="C26" s="1164" t="s">
        <v>1948</v>
      </c>
      <c r="D26" s="1164">
        <v>45481</v>
      </c>
      <c r="E26" s="1161">
        <f t="shared" si="2"/>
        <v>45485</v>
      </c>
      <c r="F26" s="1165" t="s">
        <v>409</v>
      </c>
      <c r="G26" s="1212"/>
      <c r="H26" s="1161">
        <f t="shared" si="0"/>
        <v>45478</v>
      </c>
      <c r="I26" s="1161">
        <f t="shared" si="1"/>
        <v>45478</v>
      </c>
      <c r="J26" s="1214"/>
      <c r="K26" s="145"/>
      <c r="L26" s="145"/>
    </row>
    <row r="27" spans="1:12" s="146" customFormat="1" ht="20.100000000000001" hidden="1" customHeight="1" x14ac:dyDescent="0.2">
      <c r="A27" s="875" t="s">
        <v>733</v>
      </c>
      <c r="B27" s="1164" t="s">
        <v>1949</v>
      </c>
      <c r="C27" s="1164" t="s">
        <v>1950</v>
      </c>
      <c r="D27" s="1164">
        <v>45496</v>
      </c>
      <c r="E27" s="1161">
        <f t="shared" si="2"/>
        <v>45500</v>
      </c>
      <c r="F27" s="1161">
        <f t="shared" ref="F27:F39" si="3">D27+6</f>
        <v>45502</v>
      </c>
      <c r="G27" s="1212"/>
      <c r="H27" s="1161">
        <f t="shared" si="0"/>
        <v>45485</v>
      </c>
      <c r="I27" s="1161">
        <f t="shared" si="1"/>
        <v>45485</v>
      </c>
      <c r="J27" s="1214"/>
      <c r="K27" s="145"/>
      <c r="L27" s="145"/>
    </row>
    <row r="28" spans="1:12" s="146" customFormat="1" ht="20.100000000000001" hidden="1" customHeight="1" x14ac:dyDescent="0.2">
      <c r="A28" s="875" t="s">
        <v>726</v>
      </c>
      <c r="B28" s="1164" t="s">
        <v>733</v>
      </c>
      <c r="C28" s="1164" t="s">
        <v>1951</v>
      </c>
      <c r="D28" s="1164">
        <v>45488</v>
      </c>
      <c r="E28" s="1161">
        <f t="shared" si="2"/>
        <v>45492</v>
      </c>
      <c r="F28" s="1161">
        <f t="shared" si="3"/>
        <v>45494</v>
      </c>
      <c r="G28" s="1212"/>
      <c r="H28" s="1161">
        <f t="shared" si="0"/>
        <v>45492</v>
      </c>
      <c r="I28" s="1161">
        <f t="shared" si="1"/>
        <v>45492</v>
      </c>
      <c r="J28" s="1214"/>
      <c r="K28" s="145"/>
      <c r="L28" s="145"/>
    </row>
    <row r="29" spans="1:12" s="146" customFormat="1" ht="20.100000000000001" hidden="1" customHeight="1" x14ac:dyDescent="0.2">
      <c r="A29" s="875"/>
      <c r="B29" s="1164" t="s">
        <v>738</v>
      </c>
      <c r="C29" s="1164" t="s">
        <v>1952</v>
      </c>
      <c r="D29" s="1164">
        <v>45504</v>
      </c>
      <c r="E29" s="1161">
        <f t="shared" si="2"/>
        <v>45508</v>
      </c>
      <c r="F29" s="1161">
        <f t="shared" si="3"/>
        <v>45510</v>
      </c>
      <c r="G29" s="1212"/>
      <c r="H29" s="1161">
        <f t="shared" si="0"/>
        <v>45499</v>
      </c>
      <c r="I29" s="1161">
        <f t="shared" si="1"/>
        <v>45499</v>
      </c>
      <c r="J29" s="1214"/>
      <c r="K29" s="145"/>
      <c r="L29" s="145"/>
    </row>
    <row r="30" spans="1:12" s="146" customFormat="1" ht="20.100000000000001" hidden="1" customHeight="1" x14ac:dyDescent="0.2">
      <c r="A30" s="875"/>
      <c r="B30" s="1164" t="s">
        <v>731</v>
      </c>
      <c r="C30" s="1164" t="s">
        <v>1953</v>
      </c>
      <c r="D30" s="1164">
        <v>45507</v>
      </c>
      <c r="E30" s="1161">
        <f t="shared" si="2"/>
        <v>45511</v>
      </c>
      <c r="F30" s="1161">
        <f t="shared" si="3"/>
        <v>45513</v>
      </c>
      <c r="G30" s="1212"/>
      <c r="H30" s="1161">
        <f t="shared" si="0"/>
        <v>45506</v>
      </c>
      <c r="I30" s="1161">
        <f t="shared" si="1"/>
        <v>45506</v>
      </c>
      <c r="J30" s="1214"/>
      <c r="K30" s="145"/>
      <c r="L30" s="145"/>
    </row>
    <row r="31" spans="1:12" s="146" customFormat="1" ht="20.100000000000001" hidden="1" customHeight="1" x14ac:dyDescent="0.2">
      <c r="A31" s="875"/>
      <c r="B31" s="1164" t="s">
        <v>735</v>
      </c>
      <c r="C31" s="1164" t="s">
        <v>1954</v>
      </c>
      <c r="D31" s="1164">
        <v>45516</v>
      </c>
      <c r="E31" s="1161">
        <f t="shared" si="2"/>
        <v>45520</v>
      </c>
      <c r="F31" s="1161">
        <f t="shared" si="3"/>
        <v>45522</v>
      </c>
      <c r="G31" s="1212"/>
      <c r="H31" s="1161">
        <f t="shared" si="0"/>
        <v>45513</v>
      </c>
      <c r="I31" s="1161">
        <f t="shared" si="1"/>
        <v>45513</v>
      </c>
      <c r="J31" s="1214"/>
      <c r="K31" s="145"/>
      <c r="L31" s="145"/>
    </row>
    <row r="32" spans="1:12" s="146" customFormat="1" ht="20.100000000000001" hidden="1" customHeight="1" x14ac:dyDescent="0.2">
      <c r="A32" s="875"/>
      <c r="B32" s="1164" t="s">
        <v>1946</v>
      </c>
      <c r="C32" s="1164" t="s">
        <v>1955</v>
      </c>
      <c r="D32" s="1164">
        <v>45527</v>
      </c>
      <c r="E32" s="1161">
        <f t="shared" si="2"/>
        <v>45531</v>
      </c>
      <c r="F32" s="1161">
        <f t="shared" si="3"/>
        <v>45533</v>
      </c>
      <c r="G32" s="1212"/>
      <c r="H32" s="1161">
        <f t="shared" si="0"/>
        <v>45520</v>
      </c>
      <c r="I32" s="1161">
        <f t="shared" si="1"/>
        <v>45520</v>
      </c>
      <c r="J32" s="1214"/>
      <c r="K32" s="145"/>
      <c r="L32" s="145"/>
    </row>
    <row r="33" spans="1:12" s="146" customFormat="1" ht="20.100000000000001" hidden="1" customHeight="1" x14ac:dyDescent="0.2">
      <c r="A33" s="875"/>
      <c r="B33" s="1164" t="s">
        <v>728</v>
      </c>
      <c r="C33" s="1164" t="s">
        <v>1956</v>
      </c>
      <c r="D33" s="1164">
        <v>45529</v>
      </c>
      <c r="E33" s="1161">
        <f t="shared" si="2"/>
        <v>45533</v>
      </c>
      <c r="F33" s="1161">
        <f t="shared" si="3"/>
        <v>45535</v>
      </c>
      <c r="G33" s="1212"/>
      <c r="H33" s="1161">
        <f t="shared" si="0"/>
        <v>45527</v>
      </c>
      <c r="I33" s="1161">
        <f t="shared" si="1"/>
        <v>45527</v>
      </c>
      <c r="J33" s="1214"/>
      <c r="K33" s="145"/>
      <c r="L33" s="145"/>
    </row>
    <row r="34" spans="1:12" s="146" customFormat="1" ht="20.100000000000001" hidden="1" customHeight="1" x14ac:dyDescent="0.2">
      <c r="A34" s="875"/>
      <c r="B34" s="1164" t="s">
        <v>726</v>
      </c>
      <c r="C34" s="1164" t="s">
        <v>1957</v>
      </c>
      <c r="D34" s="1164">
        <v>45536</v>
      </c>
      <c r="E34" s="1161">
        <f t="shared" si="2"/>
        <v>45540</v>
      </c>
      <c r="F34" s="1161">
        <f t="shared" si="3"/>
        <v>45542</v>
      </c>
      <c r="G34" s="1212"/>
      <c r="H34" s="1161">
        <f t="shared" si="0"/>
        <v>45534</v>
      </c>
      <c r="I34" s="1161">
        <f t="shared" si="1"/>
        <v>45534</v>
      </c>
      <c r="J34" s="1214"/>
      <c r="K34" s="145"/>
      <c r="L34" s="145"/>
    </row>
    <row r="35" spans="1:12" s="146" customFormat="1" ht="20.100000000000001" hidden="1" customHeight="1" x14ac:dyDescent="0.2">
      <c r="A35" s="875"/>
      <c r="B35" s="1164" t="s">
        <v>733</v>
      </c>
      <c r="C35" s="1164" t="s">
        <v>1958</v>
      </c>
      <c r="D35" s="1164">
        <v>45540</v>
      </c>
      <c r="E35" s="1161">
        <f t="shared" si="2"/>
        <v>45544</v>
      </c>
      <c r="F35" s="1161">
        <f t="shared" si="3"/>
        <v>45546</v>
      </c>
      <c r="G35" s="1212"/>
      <c r="H35" s="1161">
        <f t="shared" si="0"/>
        <v>45541</v>
      </c>
      <c r="I35" s="1161">
        <f t="shared" si="1"/>
        <v>45541</v>
      </c>
      <c r="J35" s="1214"/>
      <c r="K35" s="145"/>
      <c r="L35" s="145"/>
    </row>
    <row r="36" spans="1:12" s="146" customFormat="1" ht="20.100000000000001" hidden="1" customHeight="1" x14ac:dyDescent="0.2">
      <c r="A36" s="875" t="s">
        <v>738</v>
      </c>
      <c r="B36" s="1164" t="s">
        <v>738</v>
      </c>
      <c r="C36" s="1164" t="s">
        <v>1959</v>
      </c>
      <c r="D36" s="1164">
        <v>45559</v>
      </c>
      <c r="E36" s="1161">
        <f t="shared" si="2"/>
        <v>45563</v>
      </c>
      <c r="F36" s="1161">
        <f t="shared" si="3"/>
        <v>45565</v>
      </c>
      <c r="G36" s="1212"/>
      <c r="H36" s="1161">
        <f t="shared" si="0"/>
        <v>45548</v>
      </c>
      <c r="I36" s="1161">
        <f t="shared" si="1"/>
        <v>45548</v>
      </c>
      <c r="J36" s="1214"/>
      <c r="K36" s="145"/>
      <c r="L36" s="145"/>
    </row>
    <row r="37" spans="1:12" s="146" customFormat="1" ht="20.100000000000001" hidden="1" customHeight="1" x14ac:dyDescent="0.2">
      <c r="A37" s="875"/>
      <c r="B37" s="1164" t="s">
        <v>731</v>
      </c>
      <c r="C37" s="1164" t="s">
        <v>1960</v>
      </c>
      <c r="D37" s="1164">
        <v>45560</v>
      </c>
      <c r="E37" s="1161">
        <f t="shared" si="2"/>
        <v>45564</v>
      </c>
      <c r="F37" s="1161">
        <f t="shared" si="3"/>
        <v>45566</v>
      </c>
      <c r="G37" s="1212"/>
      <c r="H37" s="1161">
        <f t="shared" si="0"/>
        <v>45555</v>
      </c>
      <c r="I37" s="1161">
        <f t="shared" si="1"/>
        <v>45555</v>
      </c>
      <c r="J37" s="1214"/>
      <c r="K37" s="145"/>
      <c r="L37" s="145"/>
    </row>
    <row r="38" spans="1:12" s="146" customFormat="1" ht="20.100000000000001" hidden="1" customHeight="1" x14ac:dyDescent="0.2">
      <c r="A38" s="875" t="s">
        <v>735</v>
      </c>
      <c r="B38" s="1164" t="s">
        <v>1946</v>
      </c>
      <c r="C38" s="1164" t="s">
        <v>1961</v>
      </c>
      <c r="D38" s="1164">
        <v>45566</v>
      </c>
      <c r="E38" s="1161">
        <f t="shared" si="2"/>
        <v>45570</v>
      </c>
      <c r="F38" s="1161">
        <f t="shared" si="3"/>
        <v>45572</v>
      </c>
      <c r="G38" s="1212"/>
      <c r="H38" s="1161">
        <f t="shared" si="0"/>
        <v>45562</v>
      </c>
      <c r="I38" s="1161">
        <f t="shared" si="1"/>
        <v>45562</v>
      </c>
      <c r="J38" s="1214"/>
      <c r="K38" s="145"/>
      <c r="L38" s="145"/>
    </row>
    <row r="39" spans="1:12" s="146" customFormat="1" ht="20.100000000000001" hidden="1" customHeight="1" x14ac:dyDescent="0.2">
      <c r="A39" s="875" t="s">
        <v>735</v>
      </c>
      <c r="B39" s="1164" t="s">
        <v>733</v>
      </c>
      <c r="C39" s="1164" t="s">
        <v>1962</v>
      </c>
      <c r="D39" s="1164">
        <v>45575</v>
      </c>
      <c r="E39" s="1161">
        <f t="shared" si="2"/>
        <v>45579</v>
      </c>
      <c r="F39" s="1161">
        <f t="shared" si="3"/>
        <v>45581</v>
      </c>
      <c r="G39" s="1212"/>
      <c r="H39" s="1161">
        <f t="shared" si="0"/>
        <v>45569</v>
      </c>
      <c r="I39" s="1161">
        <f t="shared" si="1"/>
        <v>45569</v>
      </c>
      <c r="J39" s="1214"/>
      <c r="K39" s="145"/>
      <c r="L39" s="145"/>
    </row>
    <row r="40" spans="1:12" s="146" customFormat="1" ht="20.100000000000001" hidden="1" customHeight="1" x14ac:dyDescent="0.2">
      <c r="A40" s="875" t="s">
        <v>728</v>
      </c>
      <c r="B40" s="1164" t="s">
        <v>735</v>
      </c>
      <c r="C40" s="1164" t="s">
        <v>1963</v>
      </c>
      <c r="D40" s="1164">
        <v>45583</v>
      </c>
      <c r="E40" s="1510" t="s">
        <v>409</v>
      </c>
      <c r="F40" s="1544"/>
      <c r="G40" s="1212"/>
      <c r="H40" s="1161">
        <f t="shared" si="0"/>
        <v>45576</v>
      </c>
      <c r="I40" s="1161">
        <f t="shared" si="1"/>
        <v>45576</v>
      </c>
      <c r="J40" s="1214"/>
      <c r="K40" s="145"/>
      <c r="L40" s="145"/>
    </row>
    <row r="41" spans="1:12" s="146" customFormat="1" ht="20.100000000000001" hidden="1" customHeight="1" x14ac:dyDescent="0.2">
      <c r="A41" s="875" t="s">
        <v>726</v>
      </c>
      <c r="B41" s="1164" t="s">
        <v>728</v>
      </c>
      <c r="C41" s="1164" t="s">
        <v>1964</v>
      </c>
      <c r="D41" s="1164">
        <v>45584</v>
      </c>
      <c r="E41" s="1161">
        <f t="shared" ref="E41:E52" si="4">D41+4</f>
        <v>45588</v>
      </c>
      <c r="F41" s="1161">
        <f t="shared" ref="F41:F52" si="5">D41+6</f>
        <v>45590</v>
      </c>
      <c r="G41" s="1212"/>
      <c r="H41" s="1161">
        <f t="shared" si="0"/>
        <v>45583</v>
      </c>
      <c r="I41" s="1161">
        <f t="shared" si="1"/>
        <v>45583</v>
      </c>
      <c r="J41" s="1214"/>
      <c r="K41" s="145"/>
      <c r="L41" s="145"/>
    </row>
    <row r="42" spans="1:12" s="146" customFormat="1" ht="20.100000000000001" hidden="1" customHeight="1" x14ac:dyDescent="0.2">
      <c r="A42" s="875" t="s">
        <v>733</v>
      </c>
      <c r="B42" s="1164" t="s">
        <v>726</v>
      </c>
      <c r="C42" s="1164" t="s">
        <v>1965</v>
      </c>
      <c r="D42" s="1164">
        <v>45588</v>
      </c>
      <c r="E42" s="1161">
        <f t="shared" si="4"/>
        <v>45592</v>
      </c>
      <c r="F42" s="1161">
        <f t="shared" si="5"/>
        <v>45594</v>
      </c>
      <c r="G42" s="1212"/>
      <c r="H42" s="1161">
        <f t="shared" si="0"/>
        <v>45590</v>
      </c>
      <c r="I42" s="1161">
        <f t="shared" si="1"/>
        <v>45590</v>
      </c>
      <c r="J42" s="1214"/>
      <c r="K42" s="145"/>
      <c r="L42" s="145"/>
    </row>
    <row r="43" spans="1:12" s="146" customFormat="1" ht="20.100000000000001" hidden="1" customHeight="1" x14ac:dyDescent="0.2">
      <c r="A43" s="875"/>
      <c r="B43" s="1164" t="s">
        <v>738</v>
      </c>
      <c r="C43" s="1164" t="s">
        <v>1966</v>
      </c>
      <c r="D43" s="1164">
        <v>45594</v>
      </c>
      <c r="E43" s="1161">
        <f t="shared" si="4"/>
        <v>45598</v>
      </c>
      <c r="F43" s="1161">
        <f t="shared" si="5"/>
        <v>45600</v>
      </c>
      <c r="G43" s="1212"/>
      <c r="H43" s="1161">
        <f t="shared" si="0"/>
        <v>45597</v>
      </c>
      <c r="I43" s="1161">
        <f t="shared" si="1"/>
        <v>45597</v>
      </c>
      <c r="J43" s="1214"/>
      <c r="K43" s="145"/>
      <c r="L43" s="145"/>
    </row>
    <row r="44" spans="1:12" s="146" customFormat="1" ht="20.100000000000001" hidden="1" customHeight="1" x14ac:dyDescent="0.2">
      <c r="A44" s="875"/>
      <c r="B44" s="1164" t="s">
        <v>731</v>
      </c>
      <c r="C44" s="1164" t="s">
        <v>1967</v>
      </c>
      <c r="D44" s="1164">
        <v>45607</v>
      </c>
      <c r="E44" s="1161">
        <f t="shared" si="4"/>
        <v>45611</v>
      </c>
      <c r="F44" s="1161">
        <f t="shared" si="5"/>
        <v>45613</v>
      </c>
      <c r="G44" s="1212"/>
      <c r="H44" s="1161">
        <f t="shared" si="0"/>
        <v>45604</v>
      </c>
      <c r="I44" s="1161">
        <f t="shared" si="1"/>
        <v>45604</v>
      </c>
      <c r="J44" s="1214"/>
      <c r="K44" s="145"/>
      <c r="L44" s="145"/>
    </row>
    <row r="45" spans="1:12" s="146" customFormat="1" ht="20.100000000000001" hidden="1" customHeight="1" x14ac:dyDescent="0.2">
      <c r="A45" s="875" t="s">
        <v>1946</v>
      </c>
      <c r="B45" s="1164" t="s">
        <v>1968</v>
      </c>
      <c r="C45" s="1164" t="s">
        <v>1969</v>
      </c>
      <c r="D45" s="1164">
        <v>45614</v>
      </c>
      <c r="E45" s="1161">
        <f t="shared" si="4"/>
        <v>45618</v>
      </c>
      <c r="F45" s="1161">
        <f t="shared" si="5"/>
        <v>45620</v>
      </c>
      <c r="G45" s="1212"/>
      <c r="H45" s="1161">
        <f t="shared" si="0"/>
        <v>45611</v>
      </c>
      <c r="I45" s="1161">
        <f t="shared" si="1"/>
        <v>45611</v>
      </c>
      <c r="J45" s="1214"/>
      <c r="K45" s="145"/>
      <c r="L45" s="145"/>
    </row>
    <row r="46" spans="1:12" s="146" customFormat="1" ht="20.100000000000001" hidden="1" customHeight="1" x14ac:dyDescent="0.2">
      <c r="A46" s="875" t="s">
        <v>1970</v>
      </c>
      <c r="B46" s="1164" t="s">
        <v>1702</v>
      </c>
      <c r="C46" s="1164" t="s">
        <v>1971</v>
      </c>
      <c r="D46" s="1164">
        <v>45620</v>
      </c>
      <c r="E46" s="1161">
        <f t="shared" si="4"/>
        <v>45624</v>
      </c>
      <c r="F46" s="1161">
        <f t="shared" si="5"/>
        <v>45626</v>
      </c>
      <c r="G46" s="1212"/>
      <c r="H46" s="1161">
        <f t="shared" si="0"/>
        <v>45618</v>
      </c>
      <c r="I46" s="1161">
        <f t="shared" si="1"/>
        <v>45618</v>
      </c>
      <c r="J46" s="1214"/>
      <c r="K46" s="145"/>
      <c r="L46" s="145"/>
    </row>
    <row r="47" spans="1:12" s="146" customFormat="1" ht="20.100000000000001" hidden="1" customHeight="1" x14ac:dyDescent="0.2">
      <c r="A47" s="875" t="s">
        <v>735</v>
      </c>
      <c r="B47" s="1164" t="s">
        <v>1972</v>
      </c>
      <c r="C47" s="1164" t="s">
        <v>1973</v>
      </c>
      <c r="D47" s="1164">
        <v>45629</v>
      </c>
      <c r="E47" s="1161">
        <f t="shared" si="4"/>
        <v>45633</v>
      </c>
      <c r="F47" s="1161">
        <f t="shared" si="5"/>
        <v>45635</v>
      </c>
      <c r="G47" s="1212"/>
      <c r="H47" s="1161">
        <f t="shared" si="0"/>
        <v>45625</v>
      </c>
      <c r="I47" s="1161">
        <f t="shared" si="1"/>
        <v>45625</v>
      </c>
      <c r="J47" s="1214"/>
      <c r="K47" s="145"/>
      <c r="L47" s="145"/>
    </row>
    <row r="48" spans="1:12" s="146" customFormat="1" ht="20.100000000000001" hidden="1" customHeight="1" x14ac:dyDescent="0.2">
      <c r="A48" s="875" t="s">
        <v>1974</v>
      </c>
      <c r="B48" s="1164" t="s">
        <v>1905</v>
      </c>
      <c r="C48" s="1164" t="s">
        <v>1975</v>
      </c>
      <c r="D48" s="1164">
        <v>45635</v>
      </c>
      <c r="E48" s="1161">
        <f t="shared" si="4"/>
        <v>45639</v>
      </c>
      <c r="F48" s="1161">
        <f t="shared" si="5"/>
        <v>45641</v>
      </c>
      <c r="G48" s="1212"/>
      <c r="H48" s="1161">
        <f t="shared" si="0"/>
        <v>45632</v>
      </c>
      <c r="I48" s="1161">
        <f t="shared" si="1"/>
        <v>45632</v>
      </c>
      <c r="J48" s="1214"/>
      <c r="K48" s="145"/>
      <c r="L48" s="145"/>
    </row>
    <row r="49" spans="1:12" s="146" customFormat="1" ht="20.100000000000001" hidden="1" customHeight="1" x14ac:dyDescent="0.2">
      <c r="A49" s="875" t="s">
        <v>726</v>
      </c>
      <c r="B49" s="1164" t="s">
        <v>1949</v>
      </c>
      <c r="C49" s="1164" t="s">
        <v>1976</v>
      </c>
      <c r="D49" s="1164">
        <v>45644</v>
      </c>
      <c r="E49" s="1161">
        <f t="shared" si="4"/>
        <v>45648</v>
      </c>
      <c r="F49" s="1161">
        <f t="shared" si="5"/>
        <v>45650</v>
      </c>
      <c r="G49" s="1212"/>
      <c r="H49" s="1161">
        <f t="shared" si="0"/>
        <v>45639</v>
      </c>
      <c r="I49" s="1161">
        <f t="shared" si="1"/>
        <v>45639</v>
      </c>
      <c r="J49" s="1214"/>
      <c r="K49" s="145"/>
      <c r="L49" s="145"/>
    </row>
    <row r="50" spans="1:12" s="146" customFormat="1" ht="20.100000000000001" hidden="1" customHeight="1" x14ac:dyDescent="0.2">
      <c r="A50" s="875"/>
      <c r="B50" s="1164" t="s">
        <v>738</v>
      </c>
      <c r="C50" s="1164" t="s">
        <v>1977</v>
      </c>
      <c r="D50" s="1164">
        <v>45645</v>
      </c>
      <c r="E50" s="1161">
        <f t="shared" si="4"/>
        <v>45649</v>
      </c>
      <c r="F50" s="1161">
        <f t="shared" si="5"/>
        <v>45651</v>
      </c>
      <c r="G50" s="1212"/>
      <c r="H50" s="1161">
        <f t="shared" si="0"/>
        <v>45646</v>
      </c>
      <c r="I50" s="1161">
        <f t="shared" si="1"/>
        <v>45646</v>
      </c>
      <c r="J50" s="1214"/>
      <c r="K50" s="145"/>
      <c r="L50" s="145"/>
    </row>
    <row r="51" spans="1:12" s="146" customFormat="1" ht="20.100000000000001" hidden="1" customHeight="1" x14ac:dyDescent="0.2">
      <c r="A51" s="875"/>
      <c r="B51" s="1164" t="s">
        <v>731</v>
      </c>
      <c r="C51" s="1164" t="s">
        <v>1978</v>
      </c>
      <c r="D51" s="1164">
        <v>45652</v>
      </c>
      <c r="E51" s="1161">
        <f t="shared" si="4"/>
        <v>45656</v>
      </c>
      <c r="F51" s="1161">
        <f t="shared" si="5"/>
        <v>45658</v>
      </c>
      <c r="G51" s="1212"/>
      <c r="H51" s="1161">
        <f t="shared" si="0"/>
        <v>45653</v>
      </c>
      <c r="I51" s="1161">
        <f t="shared" si="1"/>
        <v>45653</v>
      </c>
      <c r="J51" s="1214"/>
      <c r="K51" s="145"/>
      <c r="L51" s="145"/>
    </row>
    <row r="52" spans="1:12" s="146" customFormat="1" ht="20.100000000000001" hidden="1" customHeight="1" x14ac:dyDescent="0.2">
      <c r="A52" s="875"/>
      <c r="B52" s="1164" t="s">
        <v>1968</v>
      </c>
      <c r="C52" s="1164" t="s">
        <v>1979</v>
      </c>
      <c r="D52" s="1164">
        <v>45661</v>
      </c>
      <c r="E52" s="1161">
        <f t="shared" si="4"/>
        <v>45665</v>
      </c>
      <c r="F52" s="1161">
        <f t="shared" si="5"/>
        <v>45667</v>
      </c>
      <c r="G52" s="1212"/>
      <c r="H52" s="1161">
        <f t="shared" si="0"/>
        <v>45660</v>
      </c>
      <c r="I52" s="1161">
        <f t="shared" si="1"/>
        <v>45660</v>
      </c>
      <c r="J52" s="1214"/>
      <c r="K52" s="145"/>
      <c r="L52" s="145"/>
    </row>
    <row r="53" spans="1:12" s="146" customFormat="1" ht="20.100000000000001" hidden="1" customHeight="1" x14ac:dyDescent="0.2">
      <c r="A53" s="875" t="s">
        <v>1702</v>
      </c>
      <c r="B53" s="1164" t="s">
        <v>1980</v>
      </c>
      <c r="C53" s="1164" t="s">
        <v>1981</v>
      </c>
      <c r="D53" s="1164">
        <v>45676</v>
      </c>
      <c r="E53" s="1165" t="s">
        <v>409</v>
      </c>
      <c r="F53" s="1165" t="s">
        <v>409</v>
      </c>
      <c r="G53" s="1212"/>
      <c r="H53" s="1161">
        <f t="shared" si="0"/>
        <v>45667</v>
      </c>
      <c r="I53" s="1161">
        <f t="shared" si="1"/>
        <v>45667</v>
      </c>
      <c r="J53" s="1214"/>
      <c r="K53" s="145"/>
      <c r="L53" s="145"/>
    </row>
    <row r="54" spans="1:12" s="146" customFormat="1" ht="20.100000000000001" hidden="1" customHeight="1" x14ac:dyDescent="0.2">
      <c r="A54" s="875"/>
      <c r="B54" s="1164" t="s">
        <v>1972</v>
      </c>
      <c r="C54" s="1164" t="s">
        <v>1982</v>
      </c>
      <c r="D54" s="1164">
        <v>45676</v>
      </c>
      <c r="E54" s="1161">
        <f>D54+4</f>
        <v>45680</v>
      </c>
      <c r="F54" s="1161">
        <f>D54+6</f>
        <v>45682</v>
      </c>
      <c r="G54" s="1212"/>
      <c r="H54" s="1161">
        <f t="shared" si="0"/>
        <v>45674</v>
      </c>
      <c r="I54" s="1161">
        <f t="shared" si="1"/>
        <v>45674</v>
      </c>
      <c r="J54" s="1214"/>
      <c r="K54" s="145"/>
      <c r="L54" s="145"/>
    </row>
    <row r="55" spans="1:12" s="146" customFormat="1" ht="20.100000000000001" hidden="1" customHeight="1" x14ac:dyDescent="0.2">
      <c r="A55" s="875"/>
      <c r="B55" s="1164" t="s">
        <v>1905</v>
      </c>
      <c r="C55" s="1164" t="s">
        <v>1983</v>
      </c>
      <c r="D55" s="1164">
        <v>45314</v>
      </c>
      <c r="E55" s="1161">
        <f>D55+4</f>
        <v>45318</v>
      </c>
      <c r="F55" s="1161">
        <f>D55+6</f>
        <v>45320</v>
      </c>
      <c r="G55" s="1212"/>
      <c r="H55" s="1161">
        <f t="shared" si="0"/>
        <v>45681</v>
      </c>
      <c r="I55" s="1161">
        <f t="shared" si="1"/>
        <v>45681</v>
      </c>
      <c r="J55" s="1214"/>
      <c r="K55" s="145"/>
      <c r="L55" s="145"/>
    </row>
    <row r="56" spans="1:12" s="146" customFormat="1" ht="20.100000000000001" hidden="1" customHeight="1" x14ac:dyDescent="0.2">
      <c r="A56" s="875" t="s">
        <v>726</v>
      </c>
      <c r="B56" s="1164" t="s">
        <v>1949</v>
      </c>
      <c r="C56" s="1164" t="s">
        <v>1984</v>
      </c>
      <c r="D56" s="1164">
        <v>45321</v>
      </c>
      <c r="E56" s="1161">
        <f>D56+4</f>
        <v>45325</v>
      </c>
      <c r="F56" s="1161">
        <f>D56+6</f>
        <v>45327</v>
      </c>
      <c r="G56" s="1212"/>
      <c r="H56" s="1161">
        <f t="shared" si="0"/>
        <v>45688</v>
      </c>
      <c r="I56" s="1161">
        <f t="shared" si="1"/>
        <v>45688</v>
      </c>
      <c r="J56" s="1214"/>
      <c r="K56" s="145"/>
      <c r="L56" s="145"/>
    </row>
    <row r="57" spans="1:12" s="146" customFormat="1" ht="20.100000000000001" hidden="1" customHeight="1" x14ac:dyDescent="0.2">
      <c r="A57" s="875"/>
      <c r="B57" s="1164" t="s">
        <v>738</v>
      </c>
      <c r="C57" s="1164" t="s">
        <v>1985</v>
      </c>
      <c r="D57" s="1164">
        <v>45695</v>
      </c>
      <c r="E57" s="1161">
        <f>D57+4</f>
        <v>45699</v>
      </c>
      <c r="F57" s="1161">
        <f>D57+6</f>
        <v>45701</v>
      </c>
      <c r="G57" s="1212"/>
      <c r="H57" s="1161">
        <f t="shared" si="0"/>
        <v>45695</v>
      </c>
      <c r="I57" s="1161">
        <f t="shared" si="1"/>
        <v>45695</v>
      </c>
      <c r="J57" s="1214"/>
      <c r="K57" s="145"/>
      <c r="L57" s="145"/>
    </row>
    <row r="58" spans="1:12" s="146" customFormat="1" ht="20.100000000000001" hidden="1" customHeight="1" x14ac:dyDescent="0.2">
      <c r="A58" s="875" t="s">
        <v>731</v>
      </c>
      <c r="B58" s="1164" t="s">
        <v>731</v>
      </c>
      <c r="C58" s="1164" t="s">
        <v>1986</v>
      </c>
      <c r="D58" s="1164">
        <v>45707</v>
      </c>
      <c r="E58" s="1161">
        <f>D58+4</f>
        <v>45711</v>
      </c>
      <c r="F58" s="1165" t="s">
        <v>409</v>
      </c>
      <c r="G58" s="1212"/>
      <c r="H58" s="1161">
        <f t="shared" si="0"/>
        <v>45702</v>
      </c>
      <c r="I58" s="1161">
        <f t="shared" si="1"/>
        <v>45702</v>
      </c>
      <c r="J58" s="1214"/>
      <c r="K58" s="145"/>
      <c r="L58" s="145"/>
    </row>
    <row r="59" spans="1:12" s="146" customFormat="1" ht="20.100000000000001" hidden="1" customHeight="1" x14ac:dyDescent="0.2">
      <c r="A59" s="875"/>
      <c r="B59" s="1168" t="s">
        <v>433</v>
      </c>
      <c r="C59" s="1164" t="s">
        <v>1987</v>
      </c>
      <c r="D59" s="1166"/>
      <c r="E59" s="1166"/>
      <c r="F59" s="1166"/>
      <c r="G59" s="1212"/>
      <c r="H59" s="1161">
        <f t="shared" si="0"/>
        <v>45709</v>
      </c>
      <c r="I59" s="1161">
        <f t="shared" si="1"/>
        <v>45709</v>
      </c>
      <c r="J59" s="1214"/>
      <c r="K59" s="145"/>
      <c r="L59" s="145"/>
    </row>
    <row r="60" spans="1:12" s="146" customFormat="1" ht="20.100000000000001" hidden="1" customHeight="1" x14ac:dyDescent="0.2">
      <c r="A60" s="875" t="s">
        <v>1988</v>
      </c>
      <c r="B60" s="1164" t="s">
        <v>1851</v>
      </c>
      <c r="C60" s="1164" t="s">
        <v>1989</v>
      </c>
      <c r="D60" s="1164">
        <v>45718</v>
      </c>
      <c r="E60" s="1161">
        <f>D60+4</f>
        <v>45722</v>
      </c>
      <c r="F60" s="1161">
        <f>D60+6</f>
        <v>45724</v>
      </c>
      <c r="G60" s="1212"/>
      <c r="H60" s="1161">
        <v>45714</v>
      </c>
      <c r="I60" s="1161">
        <v>45714</v>
      </c>
      <c r="J60" s="1214"/>
      <c r="K60" s="145"/>
      <c r="L60" s="145"/>
    </row>
    <row r="61" spans="1:12" s="146" customFormat="1" ht="20.100000000000001" hidden="1" customHeight="1" x14ac:dyDescent="0.2">
      <c r="A61" s="875"/>
      <c r="B61" s="1164" t="s">
        <v>1972</v>
      </c>
      <c r="C61" s="1164" t="s">
        <v>1990</v>
      </c>
      <c r="D61" s="1164">
        <v>45723</v>
      </c>
      <c r="E61" s="1161">
        <f>D61+4</f>
        <v>45727</v>
      </c>
      <c r="F61" s="1161">
        <f>D61+6</f>
        <v>45729</v>
      </c>
      <c r="G61" s="1212"/>
      <c r="H61" s="1161">
        <f>H60+7</f>
        <v>45721</v>
      </c>
      <c r="I61" s="1161">
        <f>I60+7</f>
        <v>45721</v>
      </c>
      <c r="J61" s="1214"/>
      <c r="K61" s="145"/>
      <c r="L61" s="145"/>
    </row>
    <row r="62" spans="1:12" s="146" customFormat="1" ht="20.100000000000001" hidden="1" customHeight="1" x14ac:dyDescent="0.2">
      <c r="A62" s="875"/>
      <c r="B62" s="1164" t="s">
        <v>1905</v>
      </c>
      <c r="C62" s="1164" t="s">
        <v>1991</v>
      </c>
      <c r="D62" s="1164">
        <v>45731</v>
      </c>
      <c r="E62" s="1161">
        <f t="shared" ref="E62:E69" si="6">D62+4</f>
        <v>45735</v>
      </c>
      <c r="F62" s="1161">
        <f t="shared" ref="F62:F69" si="7">D62+6</f>
        <v>45737</v>
      </c>
      <c r="G62" s="1212"/>
      <c r="H62" s="1161">
        <f t="shared" ref="H62:I98" si="8">H61+7</f>
        <v>45728</v>
      </c>
      <c r="I62" s="1161">
        <f t="shared" si="8"/>
        <v>45728</v>
      </c>
      <c r="J62" s="1214"/>
      <c r="K62" s="145"/>
      <c r="L62" s="145"/>
    </row>
    <row r="63" spans="1:12" s="146" customFormat="1" ht="20.100000000000001" hidden="1" customHeight="1" x14ac:dyDescent="0.2">
      <c r="A63" s="875"/>
      <c r="B63" s="1164" t="s">
        <v>1949</v>
      </c>
      <c r="C63" s="1164" t="s">
        <v>1992</v>
      </c>
      <c r="D63" s="1164">
        <v>45741</v>
      </c>
      <c r="E63" s="1161">
        <f t="shared" si="6"/>
        <v>45745</v>
      </c>
      <c r="F63" s="1161">
        <f t="shared" si="7"/>
        <v>45747</v>
      </c>
      <c r="G63" s="1212"/>
      <c r="H63" s="1161">
        <f t="shared" si="8"/>
        <v>45735</v>
      </c>
      <c r="I63" s="1161">
        <f t="shared" si="8"/>
        <v>45735</v>
      </c>
      <c r="J63" s="1214"/>
      <c r="K63" s="145"/>
      <c r="L63" s="145"/>
    </row>
    <row r="64" spans="1:12" s="146" customFormat="1" ht="20.100000000000001" hidden="1" customHeight="1" x14ac:dyDescent="0.2">
      <c r="A64" s="875"/>
      <c r="B64" s="1164" t="s">
        <v>738</v>
      </c>
      <c r="C64" s="1164" t="s">
        <v>1993</v>
      </c>
      <c r="D64" s="1164">
        <v>45744</v>
      </c>
      <c r="E64" s="1161">
        <f t="shared" si="6"/>
        <v>45748</v>
      </c>
      <c r="F64" s="1187" t="s">
        <v>409</v>
      </c>
      <c r="G64" s="1212"/>
      <c r="H64" s="1161">
        <f t="shared" si="8"/>
        <v>45742</v>
      </c>
      <c r="I64" s="1161">
        <f t="shared" si="8"/>
        <v>45742</v>
      </c>
      <c r="J64" s="1214"/>
      <c r="K64" s="145"/>
      <c r="L64" s="145"/>
    </row>
    <row r="65" spans="1:12" s="146" customFormat="1" ht="20.100000000000001" hidden="1" customHeight="1" x14ac:dyDescent="0.2">
      <c r="A65" s="875" t="s">
        <v>1702</v>
      </c>
      <c r="B65" s="1164" t="s">
        <v>559</v>
      </c>
      <c r="C65" s="1164" t="s">
        <v>1994</v>
      </c>
      <c r="D65" s="1164">
        <v>45753</v>
      </c>
      <c r="E65" s="1161">
        <f t="shared" si="6"/>
        <v>45757</v>
      </c>
      <c r="F65" s="1161">
        <f t="shared" si="7"/>
        <v>45759</v>
      </c>
      <c r="G65" s="1212"/>
      <c r="H65" s="1161">
        <f t="shared" si="8"/>
        <v>45749</v>
      </c>
      <c r="I65" s="1161">
        <f t="shared" si="8"/>
        <v>45749</v>
      </c>
      <c r="J65" s="1214"/>
      <c r="K65" s="145"/>
      <c r="L65" s="145"/>
    </row>
    <row r="66" spans="1:12" s="146" customFormat="1" ht="20.100000000000001" hidden="1" customHeight="1" x14ac:dyDescent="0.2">
      <c r="A66" s="875"/>
      <c r="B66" s="1164" t="s">
        <v>731</v>
      </c>
      <c r="C66" s="1164" t="s">
        <v>1995</v>
      </c>
      <c r="D66" s="1164">
        <v>45758</v>
      </c>
      <c r="E66" s="1161">
        <f t="shared" si="6"/>
        <v>45762</v>
      </c>
      <c r="F66" s="1161">
        <f t="shared" si="7"/>
        <v>45764</v>
      </c>
      <c r="G66" s="1212"/>
      <c r="H66" s="1161">
        <f t="shared" si="8"/>
        <v>45756</v>
      </c>
      <c r="I66" s="1161">
        <f t="shared" si="8"/>
        <v>45756</v>
      </c>
      <c r="J66" s="1214"/>
      <c r="K66" s="145"/>
      <c r="L66" s="145"/>
    </row>
    <row r="67" spans="1:12" s="146" customFormat="1" ht="20.100000000000001" hidden="1" customHeight="1" x14ac:dyDescent="0.2">
      <c r="A67" s="875"/>
      <c r="B67" s="1164" t="s">
        <v>1851</v>
      </c>
      <c r="C67" s="1164" t="s">
        <v>1996</v>
      </c>
      <c r="D67" s="1164">
        <v>45769</v>
      </c>
      <c r="E67" s="1161">
        <f t="shared" si="6"/>
        <v>45773</v>
      </c>
      <c r="F67" s="1161">
        <f t="shared" si="7"/>
        <v>45775</v>
      </c>
      <c r="G67" s="1212"/>
      <c r="H67" s="1161">
        <f t="shared" si="8"/>
        <v>45763</v>
      </c>
      <c r="I67" s="1161">
        <f t="shared" si="8"/>
        <v>45763</v>
      </c>
      <c r="J67" s="1214"/>
      <c r="K67" s="145"/>
      <c r="L67" s="145"/>
    </row>
    <row r="68" spans="1:12" s="146" customFormat="1" ht="20.100000000000001" hidden="1" customHeight="1" x14ac:dyDescent="0.2">
      <c r="A68" s="875"/>
      <c r="B68" s="1164" t="s">
        <v>1972</v>
      </c>
      <c r="C68" s="1164" t="s">
        <v>1997</v>
      </c>
      <c r="D68" s="1164">
        <v>45771</v>
      </c>
      <c r="E68" s="1161">
        <f t="shared" si="6"/>
        <v>45775</v>
      </c>
      <c r="F68" s="1161">
        <f t="shared" si="7"/>
        <v>45777</v>
      </c>
      <c r="G68" s="1212"/>
      <c r="H68" s="1161">
        <f t="shared" si="8"/>
        <v>45770</v>
      </c>
      <c r="I68" s="1161">
        <f t="shared" si="8"/>
        <v>45770</v>
      </c>
      <c r="J68" s="1214"/>
      <c r="K68" s="145"/>
      <c r="L68" s="145"/>
    </row>
    <row r="69" spans="1:12" s="146" customFormat="1" ht="20.100000000000001" hidden="1" customHeight="1" x14ac:dyDescent="0.2">
      <c r="A69" s="875"/>
      <c r="B69" s="1164" t="s">
        <v>1905</v>
      </c>
      <c r="C69" s="1164" t="s">
        <v>1998</v>
      </c>
      <c r="D69" s="1164">
        <v>45779</v>
      </c>
      <c r="E69" s="1161">
        <f t="shared" si="6"/>
        <v>45783</v>
      </c>
      <c r="F69" s="1161">
        <f t="shared" si="7"/>
        <v>45785</v>
      </c>
      <c r="G69" s="1212"/>
      <c r="H69" s="1161">
        <f t="shared" si="8"/>
        <v>45777</v>
      </c>
      <c r="I69" s="1161">
        <f t="shared" si="8"/>
        <v>45777</v>
      </c>
      <c r="J69" s="1214"/>
      <c r="K69" s="145"/>
      <c r="L69" s="145"/>
    </row>
    <row r="70" spans="1:12" s="146" customFormat="1" ht="20.100000000000001" hidden="1" customHeight="1" x14ac:dyDescent="0.2">
      <c r="A70" s="875" t="s">
        <v>1949</v>
      </c>
      <c r="B70" s="1164" t="s">
        <v>1999</v>
      </c>
      <c r="C70" s="1164" t="s">
        <v>2000</v>
      </c>
      <c r="D70" s="1164">
        <v>45784</v>
      </c>
      <c r="E70" s="1161">
        <f t="shared" ref="E70:E76" si="9">D70+4</f>
        <v>45788</v>
      </c>
      <c r="F70" s="1161">
        <f t="shared" ref="F70:F76" si="10">D70+6</f>
        <v>45790</v>
      </c>
      <c r="G70" s="1212"/>
      <c r="H70" s="1161">
        <f t="shared" si="8"/>
        <v>45784</v>
      </c>
      <c r="I70" s="1161">
        <f t="shared" si="8"/>
        <v>45784</v>
      </c>
      <c r="J70" s="1214"/>
      <c r="K70" s="145"/>
      <c r="L70" s="145"/>
    </row>
    <row r="71" spans="1:12" s="146" customFormat="1" ht="20.100000000000001" hidden="1" customHeight="1" x14ac:dyDescent="0.2">
      <c r="A71" s="875"/>
      <c r="B71" s="1164" t="s">
        <v>738</v>
      </c>
      <c r="C71" s="1164" t="s">
        <v>2001</v>
      </c>
      <c r="D71" s="1164">
        <v>45797</v>
      </c>
      <c r="E71" s="1161">
        <f t="shared" si="9"/>
        <v>45801</v>
      </c>
      <c r="F71" s="1161">
        <f t="shared" si="10"/>
        <v>45803</v>
      </c>
      <c r="G71" s="1212"/>
      <c r="H71" s="1161">
        <f t="shared" si="8"/>
        <v>45791</v>
      </c>
      <c r="I71" s="1161">
        <f t="shared" si="8"/>
        <v>45791</v>
      </c>
      <c r="J71" s="1214"/>
      <c r="K71" s="145"/>
      <c r="L71" s="145"/>
    </row>
    <row r="72" spans="1:12" s="146" customFormat="1" ht="20.100000000000001" hidden="1" customHeight="1" x14ac:dyDescent="0.2">
      <c r="A72" s="875"/>
      <c r="B72" s="1164" t="s">
        <v>559</v>
      </c>
      <c r="C72" s="1164" t="s">
        <v>2002</v>
      </c>
      <c r="D72" s="1164">
        <v>45802</v>
      </c>
      <c r="E72" s="1161">
        <f t="shared" si="9"/>
        <v>45806</v>
      </c>
      <c r="F72" s="1161">
        <f t="shared" si="10"/>
        <v>45808</v>
      </c>
      <c r="G72" s="1212"/>
      <c r="H72" s="1161">
        <f t="shared" si="8"/>
        <v>45798</v>
      </c>
      <c r="I72" s="1161">
        <f t="shared" si="8"/>
        <v>45798</v>
      </c>
      <c r="J72" s="1214"/>
      <c r="K72" s="145"/>
      <c r="L72" s="145"/>
    </row>
    <row r="73" spans="1:12" s="146" customFormat="1" ht="20.100000000000001" hidden="1" customHeight="1" x14ac:dyDescent="0.2">
      <c r="A73" s="875"/>
      <c r="B73" s="1164" t="s">
        <v>731</v>
      </c>
      <c r="C73" s="1164" t="s">
        <v>2003</v>
      </c>
      <c r="D73" s="1164">
        <v>45807</v>
      </c>
      <c r="E73" s="1161">
        <f t="shared" si="9"/>
        <v>45811</v>
      </c>
      <c r="F73" s="1161">
        <f t="shared" si="10"/>
        <v>45813</v>
      </c>
      <c r="G73" s="1212"/>
      <c r="H73" s="1161">
        <f t="shared" si="8"/>
        <v>45805</v>
      </c>
      <c r="I73" s="1161">
        <f t="shared" si="8"/>
        <v>45805</v>
      </c>
      <c r="J73" s="1214"/>
      <c r="K73" s="145"/>
      <c r="L73" s="145"/>
    </row>
    <row r="74" spans="1:12" s="146" customFormat="1" ht="20.100000000000001" hidden="1" customHeight="1" x14ac:dyDescent="0.2">
      <c r="A74" s="875"/>
      <c r="B74" s="1164" t="s">
        <v>2004</v>
      </c>
      <c r="C74" s="1164" t="s">
        <v>2005</v>
      </c>
      <c r="D74" s="1164">
        <v>45819</v>
      </c>
      <c r="E74" s="1161">
        <f t="shared" ref="E74" si="11">D74+4</f>
        <v>45823</v>
      </c>
      <c r="F74" s="1161">
        <f t="shared" ref="F74" si="12">D74+6</f>
        <v>45825</v>
      </c>
      <c r="G74" s="1212"/>
      <c r="H74" s="1161">
        <f t="shared" si="8"/>
        <v>45812</v>
      </c>
      <c r="I74" s="1161">
        <f t="shared" si="8"/>
        <v>45812</v>
      </c>
      <c r="J74" s="1214"/>
      <c r="K74" s="145"/>
      <c r="L74" s="145"/>
    </row>
    <row r="75" spans="1:12" s="146" customFormat="1" ht="20.100000000000001" hidden="1" customHeight="1" x14ac:dyDescent="0.2">
      <c r="A75" s="875"/>
      <c r="B75" s="1164" t="s">
        <v>1972</v>
      </c>
      <c r="C75" s="1164" t="s">
        <v>2006</v>
      </c>
      <c r="D75" s="1164">
        <v>45821</v>
      </c>
      <c r="E75" s="1161">
        <f t="shared" si="9"/>
        <v>45825</v>
      </c>
      <c r="F75" s="1161">
        <f t="shared" si="10"/>
        <v>45827</v>
      </c>
      <c r="G75" s="1212"/>
      <c r="H75" s="1161">
        <f t="shared" si="8"/>
        <v>45819</v>
      </c>
      <c r="I75" s="1161">
        <f t="shared" si="8"/>
        <v>45819</v>
      </c>
      <c r="J75" s="1214"/>
      <c r="K75" s="145"/>
      <c r="L75" s="145"/>
    </row>
    <row r="76" spans="1:12" s="146" customFormat="1" ht="20.100000000000001" hidden="1" customHeight="1" x14ac:dyDescent="0.2">
      <c r="A76" s="875"/>
      <c r="B76" s="1164" t="s">
        <v>1905</v>
      </c>
      <c r="C76" s="1164" t="s">
        <v>2007</v>
      </c>
      <c r="D76" s="1164">
        <v>45830</v>
      </c>
      <c r="E76" s="1161">
        <f t="shared" si="9"/>
        <v>45834</v>
      </c>
      <c r="F76" s="1161">
        <f t="shared" si="10"/>
        <v>45836</v>
      </c>
      <c r="G76" s="1212"/>
      <c r="H76" s="1161">
        <f t="shared" si="8"/>
        <v>45826</v>
      </c>
      <c r="I76" s="1161">
        <f t="shared" si="8"/>
        <v>45826</v>
      </c>
      <c r="J76" s="1214"/>
      <c r="K76" s="145"/>
      <c r="L76" s="145"/>
    </row>
    <row r="77" spans="1:12" s="146" customFormat="1" ht="20.100000000000001" hidden="1" customHeight="1" x14ac:dyDescent="0.2">
      <c r="A77" s="875" t="s">
        <v>1949</v>
      </c>
      <c r="B77" s="1164" t="s">
        <v>1999</v>
      </c>
      <c r="C77" s="1164" t="s">
        <v>2008</v>
      </c>
      <c r="D77" s="1164">
        <v>45836</v>
      </c>
      <c r="E77" s="1161">
        <f t="shared" ref="E77" si="13">D77+4</f>
        <v>45840</v>
      </c>
      <c r="F77" s="1161">
        <f t="shared" ref="F77" si="14">D77+6</f>
        <v>45842</v>
      </c>
      <c r="G77" s="1212"/>
      <c r="H77" s="1161">
        <f t="shared" si="8"/>
        <v>45833</v>
      </c>
      <c r="I77" s="1161">
        <f t="shared" si="8"/>
        <v>45833</v>
      </c>
      <c r="J77" s="1214"/>
      <c r="K77" s="145"/>
      <c r="L77" s="145"/>
    </row>
    <row r="78" spans="1:12" s="146" customFormat="1" ht="20.100000000000001" hidden="1" customHeight="1" x14ac:dyDescent="0.2">
      <c r="A78" s="875"/>
      <c r="B78" s="1164" t="s">
        <v>738</v>
      </c>
      <c r="C78" s="1164" t="s">
        <v>2009</v>
      </c>
      <c r="D78" s="1164">
        <v>45842</v>
      </c>
      <c r="E78" s="1161">
        <f t="shared" ref="E78:E82" si="15">D78+4</f>
        <v>45846</v>
      </c>
      <c r="F78" s="1161">
        <f t="shared" ref="F78:F82" si="16">D78+6</f>
        <v>45848</v>
      </c>
      <c r="G78" s="1212"/>
      <c r="H78" s="1161">
        <f t="shared" si="8"/>
        <v>45840</v>
      </c>
      <c r="I78" s="1161">
        <f t="shared" si="8"/>
        <v>45840</v>
      </c>
      <c r="J78" s="1214"/>
      <c r="K78" s="145"/>
      <c r="L78" s="145"/>
    </row>
    <row r="79" spans="1:12" s="146" customFormat="1" ht="20.100000000000001" hidden="1" customHeight="1" x14ac:dyDescent="0.2">
      <c r="A79" s="875"/>
      <c r="B79" s="1164" t="s">
        <v>559</v>
      </c>
      <c r="C79" s="1164" t="s">
        <v>2010</v>
      </c>
      <c r="D79" s="1164">
        <v>45847</v>
      </c>
      <c r="E79" s="1161">
        <f t="shared" si="15"/>
        <v>45851</v>
      </c>
      <c r="F79" s="1161">
        <f t="shared" si="16"/>
        <v>45853</v>
      </c>
      <c r="G79" s="1212"/>
      <c r="H79" s="1161">
        <f t="shared" si="8"/>
        <v>45847</v>
      </c>
      <c r="I79" s="1161">
        <f t="shared" si="8"/>
        <v>45847</v>
      </c>
      <c r="J79" s="1214"/>
      <c r="K79" s="145"/>
      <c r="L79" s="145"/>
    </row>
    <row r="80" spans="1:12" s="146" customFormat="1" ht="20.100000000000001" hidden="1" customHeight="1" x14ac:dyDescent="0.2">
      <c r="A80" s="875"/>
      <c r="B80" s="1164" t="s">
        <v>731</v>
      </c>
      <c r="C80" s="1164" t="s">
        <v>2011</v>
      </c>
      <c r="D80" s="1164">
        <v>45859</v>
      </c>
      <c r="E80" s="1187" t="s">
        <v>409</v>
      </c>
      <c r="F80" s="1161">
        <v>45861</v>
      </c>
      <c r="G80" s="1212"/>
      <c r="H80" s="1161">
        <f t="shared" si="8"/>
        <v>45854</v>
      </c>
      <c r="I80" s="1161">
        <f t="shared" si="8"/>
        <v>45854</v>
      </c>
      <c r="J80" s="1214"/>
      <c r="K80" s="145"/>
      <c r="L80" s="145"/>
    </row>
    <row r="81" spans="1:12" s="146" customFormat="1" ht="20.100000000000001" hidden="1" customHeight="1" x14ac:dyDescent="0.2">
      <c r="A81" s="875"/>
      <c r="B81" s="1164" t="s">
        <v>1851</v>
      </c>
      <c r="C81" s="1164" t="s">
        <v>2012</v>
      </c>
      <c r="D81" s="1164">
        <v>45866</v>
      </c>
      <c r="E81" s="1161">
        <f t="shared" si="15"/>
        <v>45870</v>
      </c>
      <c r="F81" s="1161">
        <f t="shared" si="16"/>
        <v>45872</v>
      </c>
      <c r="G81" s="1212"/>
      <c r="H81" s="1161">
        <f t="shared" si="8"/>
        <v>45861</v>
      </c>
      <c r="I81" s="1161">
        <f t="shared" si="8"/>
        <v>45861</v>
      </c>
      <c r="J81" s="1214"/>
      <c r="K81" s="145"/>
      <c r="L81" s="145"/>
    </row>
    <row r="82" spans="1:12" s="146" customFormat="1" ht="20.100000000000001" hidden="1" customHeight="1" x14ac:dyDescent="0.2">
      <c r="A82" s="875"/>
      <c r="B82" s="1164" t="s">
        <v>1972</v>
      </c>
      <c r="C82" s="1164" t="s">
        <v>2013</v>
      </c>
      <c r="D82" s="1164">
        <v>45869</v>
      </c>
      <c r="E82" s="1161">
        <f t="shared" si="15"/>
        <v>45873</v>
      </c>
      <c r="F82" s="1161">
        <f t="shared" si="16"/>
        <v>45875</v>
      </c>
      <c r="G82" s="1212"/>
      <c r="H82" s="1161">
        <f t="shared" si="8"/>
        <v>45868</v>
      </c>
      <c r="I82" s="1161">
        <f t="shared" si="8"/>
        <v>45868</v>
      </c>
      <c r="J82" s="1214"/>
      <c r="K82" s="145"/>
      <c r="L82" s="145"/>
    </row>
    <row r="83" spans="1:12" s="146" customFormat="1" ht="20.100000000000001" hidden="1" customHeight="1" x14ac:dyDescent="0.2">
      <c r="A83" s="875"/>
      <c r="B83" s="1164" t="s">
        <v>1905</v>
      </c>
      <c r="C83" s="1164" t="s">
        <v>2014</v>
      </c>
      <c r="D83" s="1164">
        <v>45876</v>
      </c>
      <c r="E83" s="1161">
        <f t="shared" ref="E83:E86" si="17">D83+4</f>
        <v>45880</v>
      </c>
      <c r="F83" s="1161">
        <f t="shared" ref="F83:F86" si="18">D83+6</f>
        <v>45882</v>
      </c>
      <c r="G83" s="1212"/>
      <c r="H83" s="1161">
        <f t="shared" si="8"/>
        <v>45875</v>
      </c>
      <c r="I83" s="1161">
        <f t="shared" si="8"/>
        <v>45875</v>
      </c>
      <c r="J83" s="1214"/>
      <c r="K83" s="145"/>
      <c r="L83" s="145"/>
    </row>
    <row r="84" spans="1:12" s="146" customFormat="1" ht="20.100000000000001" hidden="1" customHeight="1" x14ac:dyDescent="0.2">
      <c r="A84" s="875"/>
      <c r="B84" s="1164" t="s">
        <v>1999</v>
      </c>
      <c r="C84" s="1164" t="s">
        <v>2015</v>
      </c>
      <c r="D84" s="1164">
        <v>45882</v>
      </c>
      <c r="E84" s="1161">
        <f t="shared" si="17"/>
        <v>45886</v>
      </c>
      <c r="F84" s="1161">
        <f t="shared" si="18"/>
        <v>45888</v>
      </c>
      <c r="G84" s="1212"/>
      <c r="H84" s="1161">
        <f t="shared" si="8"/>
        <v>45882</v>
      </c>
      <c r="I84" s="1161">
        <f t="shared" si="8"/>
        <v>45882</v>
      </c>
      <c r="J84" s="1214"/>
      <c r="K84" s="145"/>
      <c r="L84" s="145"/>
    </row>
    <row r="85" spans="1:12" s="146" customFormat="1" ht="20.100000000000001" hidden="1" customHeight="1" x14ac:dyDescent="0.2">
      <c r="A85" s="875"/>
      <c r="B85" s="1164" t="s">
        <v>738</v>
      </c>
      <c r="C85" s="1164" t="s">
        <v>2016</v>
      </c>
      <c r="D85" s="1164">
        <v>45890</v>
      </c>
      <c r="E85" s="1161">
        <f t="shared" si="17"/>
        <v>45894</v>
      </c>
      <c r="F85" s="1161">
        <f t="shared" si="18"/>
        <v>45896</v>
      </c>
      <c r="G85" s="1212"/>
      <c r="H85" s="1161">
        <f t="shared" si="8"/>
        <v>45889</v>
      </c>
      <c r="I85" s="1161">
        <f t="shared" si="8"/>
        <v>45889</v>
      </c>
      <c r="J85" s="1214"/>
      <c r="K85" s="145"/>
      <c r="L85" s="145"/>
    </row>
    <row r="86" spans="1:12" s="146" customFormat="1" ht="20.100000000000001" hidden="1" customHeight="1" x14ac:dyDescent="0.2">
      <c r="A86" s="875" t="s">
        <v>2017</v>
      </c>
      <c r="B86" s="1164" t="s">
        <v>559</v>
      </c>
      <c r="C86" s="1164" t="s">
        <v>2018</v>
      </c>
      <c r="D86" s="1164">
        <v>45899</v>
      </c>
      <c r="E86" s="1161">
        <f t="shared" si="17"/>
        <v>45903</v>
      </c>
      <c r="F86" s="1161">
        <f t="shared" si="18"/>
        <v>45905</v>
      </c>
      <c r="G86" s="1212"/>
      <c r="H86" s="1161">
        <f t="shared" si="8"/>
        <v>45896</v>
      </c>
      <c r="I86" s="1161">
        <f t="shared" si="8"/>
        <v>45896</v>
      </c>
      <c r="J86" s="1214"/>
      <c r="K86" s="145"/>
      <c r="L86" s="145"/>
    </row>
    <row r="87" spans="1:12" s="146" customFormat="1" ht="20.100000000000001" hidden="1" customHeight="1" x14ac:dyDescent="0.2">
      <c r="A87" s="875"/>
      <c r="B87" s="1164" t="s">
        <v>731</v>
      </c>
      <c r="C87" s="1164" t="s">
        <v>2019</v>
      </c>
      <c r="D87" s="1164">
        <v>45905</v>
      </c>
      <c r="E87" s="1187" t="s">
        <v>409</v>
      </c>
      <c r="F87" s="1187" t="s">
        <v>409</v>
      </c>
      <c r="G87" s="1212"/>
      <c r="H87" s="1161">
        <f t="shared" si="8"/>
        <v>45903</v>
      </c>
      <c r="I87" s="1161">
        <f t="shared" si="8"/>
        <v>45903</v>
      </c>
      <c r="J87" s="1214"/>
      <c r="K87" s="145"/>
      <c r="L87" s="145"/>
    </row>
    <row r="88" spans="1:12" s="146" customFormat="1" ht="20.100000000000001" hidden="1" customHeight="1" x14ac:dyDescent="0.2">
      <c r="A88" s="875"/>
      <c r="B88" s="1164" t="s">
        <v>1851</v>
      </c>
      <c r="C88" s="1164" t="s">
        <v>2020</v>
      </c>
      <c r="D88" s="1164">
        <v>45918</v>
      </c>
      <c r="E88" s="1161">
        <f t="shared" ref="E88:E90" si="19">D88+4</f>
        <v>45922</v>
      </c>
      <c r="F88" s="1187" t="s">
        <v>409</v>
      </c>
      <c r="G88" s="1212"/>
      <c r="H88" s="1161">
        <f t="shared" si="8"/>
        <v>45910</v>
      </c>
      <c r="I88" s="1161">
        <f t="shared" si="8"/>
        <v>45910</v>
      </c>
      <c r="J88" s="1214"/>
      <c r="K88" s="145"/>
      <c r="L88" s="145"/>
    </row>
    <row r="89" spans="1:12" s="146" customFormat="1" ht="20.100000000000001" hidden="1" customHeight="1" x14ac:dyDescent="0.2">
      <c r="A89" s="875"/>
      <c r="B89" s="1164" t="s">
        <v>1972</v>
      </c>
      <c r="C89" s="1164" t="s">
        <v>2021</v>
      </c>
      <c r="D89" s="1164">
        <v>45920</v>
      </c>
      <c r="E89" s="1187" t="s">
        <v>409</v>
      </c>
      <c r="F89" s="1161">
        <v>45924</v>
      </c>
      <c r="G89" s="1212"/>
      <c r="H89" s="1161">
        <f t="shared" si="8"/>
        <v>45917</v>
      </c>
      <c r="I89" s="1161">
        <f t="shared" si="8"/>
        <v>45917</v>
      </c>
      <c r="J89" s="1214"/>
      <c r="K89" s="145"/>
      <c r="L89" s="145"/>
    </row>
    <row r="90" spans="1:12" s="146" customFormat="1" ht="20.100000000000001" hidden="1" customHeight="1" x14ac:dyDescent="0.2">
      <c r="A90" s="875"/>
      <c r="B90" s="1164" t="s">
        <v>1905</v>
      </c>
      <c r="C90" s="1164" t="s">
        <v>2022</v>
      </c>
      <c r="D90" s="1164">
        <v>45925</v>
      </c>
      <c r="E90" s="1161">
        <f t="shared" si="19"/>
        <v>45929</v>
      </c>
      <c r="F90" s="1161">
        <f t="shared" ref="F90" si="20">D90+6</f>
        <v>45931</v>
      </c>
      <c r="G90" s="1212"/>
      <c r="H90" s="1161">
        <f t="shared" si="8"/>
        <v>45924</v>
      </c>
      <c r="I90" s="1161">
        <f t="shared" si="8"/>
        <v>45924</v>
      </c>
      <c r="J90" s="1214"/>
      <c r="K90" s="145"/>
      <c r="L90" s="145"/>
    </row>
    <row r="91" spans="1:12" s="146" customFormat="1" ht="20.100000000000001" hidden="1" customHeight="1" x14ac:dyDescent="0.2">
      <c r="A91" s="875"/>
      <c r="B91" s="1164" t="s">
        <v>1999</v>
      </c>
      <c r="C91" s="1164" t="s">
        <v>2023</v>
      </c>
      <c r="D91" s="1164">
        <v>45935</v>
      </c>
      <c r="E91" s="1161">
        <f t="shared" ref="E91:E94" si="21">D91+4</f>
        <v>45939</v>
      </c>
      <c r="F91" s="1161">
        <f t="shared" ref="F91:F93" si="22">D91+6</f>
        <v>45941</v>
      </c>
      <c r="G91" s="1212"/>
      <c r="H91" s="1161">
        <f t="shared" si="8"/>
        <v>45931</v>
      </c>
      <c r="I91" s="1161">
        <f t="shared" si="8"/>
        <v>45931</v>
      </c>
      <c r="J91" s="1214"/>
      <c r="K91" s="145"/>
      <c r="L91" s="145"/>
    </row>
    <row r="92" spans="1:12" s="146" customFormat="1" ht="20.100000000000001" hidden="1" customHeight="1" x14ac:dyDescent="0.2">
      <c r="A92" s="875"/>
      <c r="B92" s="1164" t="s">
        <v>738</v>
      </c>
      <c r="C92" s="1164" t="s">
        <v>2024</v>
      </c>
      <c r="D92" s="1164">
        <v>45938</v>
      </c>
      <c r="E92" s="1161">
        <f t="shared" si="21"/>
        <v>45942</v>
      </c>
      <c r="F92" s="1161">
        <f t="shared" si="22"/>
        <v>45944</v>
      </c>
      <c r="G92" s="1212"/>
      <c r="H92" s="1161">
        <f t="shared" si="8"/>
        <v>45938</v>
      </c>
      <c r="I92" s="1161">
        <f t="shared" si="8"/>
        <v>45938</v>
      </c>
      <c r="J92" s="1214"/>
      <c r="K92" s="145"/>
      <c r="L92" s="145"/>
    </row>
    <row r="93" spans="1:12" s="146" customFormat="1" ht="20.100000000000001" hidden="1" customHeight="1" x14ac:dyDescent="0.2">
      <c r="A93" s="875"/>
      <c r="B93" s="1164" t="s">
        <v>559</v>
      </c>
      <c r="C93" s="1164" t="s">
        <v>2025</v>
      </c>
      <c r="D93" s="1164">
        <v>45944</v>
      </c>
      <c r="E93" s="1161">
        <f t="shared" si="21"/>
        <v>45948</v>
      </c>
      <c r="F93" s="1161">
        <f t="shared" si="22"/>
        <v>45950</v>
      </c>
      <c r="G93" s="1212"/>
      <c r="H93" s="1161">
        <v>45944</v>
      </c>
      <c r="I93" s="1161">
        <f t="shared" si="8"/>
        <v>45945</v>
      </c>
      <c r="J93" s="1204">
        <f t="shared" ref="J93:J103" si="23">WEEKNUM(I93)</f>
        <v>42</v>
      </c>
      <c r="K93" s="145"/>
      <c r="L93" s="145"/>
    </row>
    <row r="94" spans="1:12" s="146" customFormat="1" ht="20.100000000000001" hidden="1" customHeight="1" x14ac:dyDescent="0.2">
      <c r="A94" s="875" t="s">
        <v>2026</v>
      </c>
      <c r="B94" s="1178" t="s">
        <v>2027</v>
      </c>
      <c r="C94" s="1164" t="s">
        <v>2028</v>
      </c>
      <c r="D94" s="1164">
        <v>45954</v>
      </c>
      <c r="E94" s="1161">
        <f t="shared" si="21"/>
        <v>45958</v>
      </c>
      <c r="F94" s="1161">
        <v>45861</v>
      </c>
      <c r="G94" s="1212"/>
      <c r="H94" s="1161">
        <f t="shared" si="8"/>
        <v>45951</v>
      </c>
      <c r="I94" s="1161">
        <f t="shared" si="8"/>
        <v>45952</v>
      </c>
      <c r="J94" s="1204">
        <f t="shared" si="23"/>
        <v>43</v>
      </c>
      <c r="K94" s="145"/>
      <c r="L94" s="145"/>
    </row>
    <row r="95" spans="1:12" s="146" customFormat="1" ht="20.100000000000001" hidden="1" customHeight="1" x14ac:dyDescent="0.2">
      <c r="A95" s="875"/>
      <c r="B95" s="1164" t="s">
        <v>1851</v>
      </c>
      <c r="C95" s="1164" t="s">
        <v>2029</v>
      </c>
      <c r="D95" s="1164">
        <v>45970</v>
      </c>
      <c r="E95" s="1161">
        <f>D95+6</f>
        <v>45976</v>
      </c>
      <c r="F95" s="1187" t="s">
        <v>409</v>
      </c>
      <c r="G95" s="1212"/>
      <c r="H95" s="1161">
        <f t="shared" si="8"/>
        <v>45958</v>
      </c>
      <c r="I95" s="1161">
        <f t="shared" si="8"/>
        <v>45959</v>
      </c>
      <c r="J95" s="1204">
        <f t="shared" si="23"/>
        <v>44</v>
      </c>
      <c r="K95" s="145"/>
      <c r="L95" s="145"/>
    </row>
    <row r="96" spans="1:12" s="146" customFormat="1" ht="20.100000000000001" hidden="1" customHeight="1" x14ac:dyDescent="0.2">
      <c r="A96" s="875"/>
      <c r="B96" s="1164" t="s">
        <v>1972</v>
      </c>
      <c r="C96" s="1164" t="s">
        <v>2030</v>
      </c>
      <c r="D96" s="1164">
        <v>45973</v>
      </c>
      <c r="E96" s="1161">
        <f t="shared" ref="E96:E107" si="24">D96+6</f>
        <v>45979</v>
      </c>
      <c r="F96" s="1161">
        <f>D96+8</f>
        <v>45981</v>
      </c>
      <c r="G96" s="1212"/>
      <c r="H96" s="1161">
        <f t="shared" si="8"/>
        <v>45965</v>
      </c>
      <c r="I96" s="1161">
        <f t="shared" si="8"/>
        <v>45966</v>
      </c>
      <c r="J96" s="1204">
        <f t="shared" si="23"/>
        <v>45</v>
      </c>
      <c r="K96" s="145"/>
      <c r="L96" s="145"/>
    </row>
    <row r="97" spans="1:12" s="146" customFormat="1" ht="20.100000000000001" hidden="1" customHeight="1" x14ac:dyDescent="0.2">
      <c r="A97" s="875"/>
      <c r="B97" s="1164" t="s">
        <v>1905</v>
      </c>
      <c r="C97" s="1164" t="s">
        <v>2031</v>
      </c>
      <c r="D97" s="1164">
        <v>45975</v>
      </c>
      <c r="E97" s="1161">
        <f t="shared" si="24"/>
        <v>45981</v>
      </c>
      <c r="F97" s="1161">
        <f t="shared" ref="F97:F107" si="25">D97+8</f>
        <v>45983</v>
      </c>
      <c r="G97" s="1212"/>
      <c r="H97" s="1161">
        <f t="shared" si="8"/>
        <v>45972</v>
      </c>
      <c r="I97" s="1161">
        <f t="shared" si="8"/>
        <v>45973</v>
      </c>
      <c r="J97" s="1204">
        <f t="shared" si="23"/>
        <v>46</v>
      </c>
      <c r="K97" s="145"/>
      <c r="L97" s="145"/>
    </row>
    <row r="98" spans="1:12" s="146" customFormat="1" ht="20.100000000000001" hidden="1" customHeight="1" x14ac:dyDescent="0.2">
      <c r="A98" s="875"/>
      <c r="B98" s="1164" t="s">
        <v>1999</v>
      </c>
      <c r="C98" s="1164" t="s">
        <v>2032</v>
      </c>
      <c r="D98" s="1164">
        <v>45987</v>
      </c>
      <c r="E98" s="1161">
        <f t="shared" si="24"/>
        <v>45993</v>
      </c>
      <c r="F98" s="1161">
        <f t="shared" si="25"/>
        <v>45995</v>
      </c>
      <c r="G98" s="1212"/>
      <c r="H98" s="1161">
        <f t="shared" si="8"/>
        <v>45979</v>
      </c>
      <c r="I98" s="1161">
        <f t="shared" si="8"/>
        <v>45980</v>
      </c>
      <c r="J98" s="1204">
        <f t="shared" si="23"/>
        <v>47</v>
      </c>
      <c r="K98" s="145"/>
      <c r="L98" s="145"/>
    </row>
    <row r="99" spans="1:12" s="146" customFormat="1" ht="20.100000000000001" hidden="1" customHeight="1" x14ac:dyDescent="0.2">
      <c r="A99" s="875"/>
      <c r="B99" s="1164" t="s">
        <v>738</v>
      </c>
      <c r="C99" s="1164" t="s">
        <v>2033</v>
      </c>
      <c r="D99" s="1164">
        <v>45995</v>
      </c>
      <c r="E99" s="1161">
        <f t="shared" si="24"/>
        <v>46001</v>
      </c>
      <c r="F99" s="1161">
        <f t="shared" si="25"/>
        <v>46003</v>
      </c>
      <c r="G99" s="1212"/>
      <c r="H99" s="1161">
        <f t="shared" ref="H99:H125" si="26">H98+7</f>
        <v>45986</v>
      </c>
      <c r="I99" s="1161">
        <f t="shared" ref="I99:I125" si="27">I98+7</f>
        <v>45987</v>
      </c>
      <c r="J99" s="1204">
        <f t="shared" si="23"/>
        <v>48</v>
      </c>
      <c r="K99" s="145"/>
      <c r="L99" s="145"/>
    </row>
    <row r="100" spans="1:12" s="146" customFormat="1" ht="20.100000000000001" hidden="1" customHeight="1" x14ac:dyDescent="0.2">
      <c r="A100" s="875" t="s">
        <v>559</v>
      </c>
      <c r="B100" s="1164" t="s">
        <v>2034</v>
      </c>
      <c r="C100" s="1164" t="s">
        <v>2035</v>
      </c>
      <c r="D100" s="1164">
        <v>46002</v>
      </c>
      <c r="E100" s="1161">
        <f t="shared" si="24"/>
        <v>46008</v>
      </c>
      <c r="F100" s="1161">
        <f t="shared" si="25"/>
        <v>46010</v>
      </c>
      <c r="G100" s="1212"/>
      <c r="H100" s="1161">
        <f t="shared" si="26"/>
        <v>45993</v>
      </c>
      <c r="I100" s="1161">
        <f t="shared" si="27"/>
        <v>45994</v>
      </c>
      <c r="J100" s="1204">
        <f t="shared" si="23"/>
        <v>49</v>
      </c>
      <c r="K100" s="145"/>
      <c r="L100" s="145"/>
    </row>
    <row r="101" spans="1:12" s="146" customFormat="1" ht="20.100000000000001" hidden="1" customHeight="1" x14ac:dyDescent="0.2">
      <c r="A101" s="875" t="s">
        <v>2036</v>
      </c>
      <c r="B101" s="1169" t="s">
        <v>584</v>
      </c>
      <c r="C101" s="1164" t="s">
        <v>2037</v>
      </c>
      <c r="D101" s="1164">
        <v>46008</v>
      </c>
      <c r="E101" s="1161">
        <f t="shared" si="24"/>
        <v>46014</v>
      </c>
      <c r="F101" s="1161">
        <f t="shared" si="25"/>
        <v>46016</v>
      </c>
      <c r="G101" s="1212"/>
      <c r="H101" s="1161">
        <f t="shared" si="26"/>
        <v>46000</v>
      </c>
      <c r="I101" s="1161">
        <f t="shared" si="27"/>
        <v>46001</v>
      </c>
      <c r="J101" s="1204">
        <f t="shared" si="23"/>
        <v>50</v>
      </c>
      <c r="K101" s="145"/>
      <c r="L101" s="145"/>
    </row>
    <row r="102" spans="1:12" s="146" customFormat="1" ht="20.100000000000001" hidden="1" customHeight="1" x14ac:dyDescent="0.2">
      <c r="A102" s="875" t="s">
        <v>1851</v>
      </c>
      <c r="B102" s="1164" t="s">
        <v>2026</v>
      </c>
      <c r="C102" s="1164" t="s">
        <v>2038</v>
      </c>
      <c r="D102" s="1164">
        <v>46023</v>
      </c>
      <c r="E102" s="1161">
        <f t="shared" si="24"/>
        <v>46029</v>
      </c>
      <c r="F102" s="1188" t="s">
        <v>409</v>
      </c>
      <c r="G102" s="1212"/>
      <c r="H102" s="1161">
        <f t="shared" si="26"/>
        <v>46007</v>
      </c>
      <c r="I102" s="1161">
        <f t="shared" si="27"/>
        <v>46008</v>
      </c>
      <c r="J102" s="1204">
        <f t="shared" si="23"/>
        <v>51</v>
      </c>
      <c r="K102" s="145"/>
      <c r="L102" s="145"/>
    </row>
    <row r="103" spans="1:12" s="146" customFormat="1" ht="20.100000000000001" hidden="1" customHeight="1" x14ac:dyDescent="0.2">
      <c r="A103" s="875" t="s">
        <v>1972</v>
      </c>
      <c r="B103" s="1169" t="s">
        <v>433</v>
      </c>
      <c r="C103" s="1164" t="s">
        <v>2039</v>
      </c>
      <c r="D103" s="1170">
        <v>46014</v>
      </c>
      <c r="E103" s="1170">
        <f t="shared" si="24"/>
        <v>46020</v>
      </c>
      <c r="F103" s="1170">
        <f t="shared" si="25"/>
        <v>46022</v>
      </c>
      <c r="G103" s="1212"/>
      <c r="H103" s="1161">
        <f t="shared" si="26"/>
        <v>46014</v>
      </c>
      <c r="I103" s="1161">
        <f t="shared" si="27"/>
        <v>46015</v>
      </c>
      <c r="J103" s="1204">
        <f t="shared" si="23"/>
        <v>52</v>
      </c>
      <c r="K103" s="145"/>
      <c r="L103" s="145"/>
    </row>
    <row r="104" spans="1:12" s="146" customFormat="1" ht="20.100000000000001" hidden="1" customHeight="1" x14ac:dyDescent="0.2">
      <c r="A104" s="875" t="s">
        <v>2040</v>
      </c>
      <c r="B104" s="1164" t="s">
        <v>1972</v>
      </c>
      <c r="C104" s="1164" t="s">
        <v>2041</v>
      </c>
      <c r="D104" s="1164">
        <v>46029</v>
      </c>
      <c r="E104" s="1161">
        <f t="shared" si="24"/>
        <v>46035</v>
      </c>
      <c r="F104" s="1161">
        <f t="shared" si="25"/>
        <v>46037</v>
      </c>
      <c r="G104" s="1212"/>
      <c r="H104" s="1161">
        <f t="shared" si="26"/>
        <v>46021</v>
      </c>
      <c r="I104" s="1161">
        <f t="shared" si="27"/>
        <v>46022</v>
      </c>
      <c r="J104" s="1204">
        <v>1</v>
      </c>
      <c r="K104" s="145"/>
      <c r="L104" s="145"/>
    </row>
    <row r="105" spans="1:12" s="146" customFormat="1" ht="20.100000000000001" hidden="1" customHeight="1" x14ac:dyDescent="0.2">
      <c r="A105" s="875" t="s">
        <v>2042</v>
      </c>
      <c r="B105" s="1164" t="s">
        <v>1851</v>
      </c>
      <c r="C105" s="1164" t="s">
        <v>2043</v>
      </c>
      <c r="D105" s="1164">
        <v>16</v>
      </c>
      <c r="E105" s="1161">
        <f t="shared" si="24"/>
        <v>22</v>
      </c>
      <c r="F105" s="1161">
        <f t="shared" si="25"/>
        <v>24</v>
      </c>
      <c r="G105" s="1212"/>
      <c r="H105" s="1161">
        <v>46028</v>
      </c>
      <c r="I105" s="1161">
        <v>46029</v>
      </c>
      <c r="J105" s="1204">
        <f t="shared" ref="J105:J107" si="28">WEEKNUM(I105)</f>
        <v>2</v>
      </c>
      <c r="K105" s="145"/>
      <c r="L105" s="145"/>
    </row>
    <row r="106" spans="1:12" s="146" customFormat="1" ht="20.100000000000001" hidden="1" customHeight="1" x14ac:dyDescent="0.2">
      <c r="A106" s="875" t="s">
        <v>2044</v>
      </c>
      <c r="B106" s="1177" t="s">
        <v>2045</v>
      </c>
      <c r="C106" s="1164" t="s">
        <v>2046</v>
      </c>
      <c r="D106" s="1164">
        <v>46040</v>
      </c>
      <c r="E106" s="1161">
        <f t="shared" si="24"/>
        <v>46046</v>
      </c>
      <c r="F106" s="1188" t="s">
        <v>409</v>
      </c>
      <c r="G106" s="1212"/>
      <c r="H106" s="1161">
        <f t="shared" si="26"/>
        <v>46035</v>
      </c>
      <c r="I106" s="1161">
        <f t="shared" si="27"/>
        <v>46036</v>
      </c>
      <c r="J106" s="1204">
        <f t="shared" si="28"/>
        <v>3</v>
      </c>
      <c r="K106" s="145"/>
      <c r="L106" s="145"/>
    </row>
    <row r="107" spans="1:12" s="146" customFormat="1" ht="20.100000000000001" hidden="1" customHeight="1" x14ac:dyDescent="0.2">
      <c r="A107" s="875" t="s">
        <v>2047</v>
      </c>
      <c r="B107" s="1177" t="s">
        <v>2048</v>
      </c>
      <c r="C107" s="1164" t="s">
        <v>2049</v>
      </c>
      <c r="D107" s="1164">
        <v>46044</v>
      </c>
      <c r="E107" s="1161">
        <f t="shared" si="24"/>
        <v>46050</v>
      </c>
      <c r="F107" s="1161">
        <f t="shared" si="25"/>
        <v>46052</v>
      </c>
      <c r="G107" s="1212"/>
      <c r="H107" s="1161">
        <f t="shared" si="26"/>
        <v>46042</v>
      </c>
      <c r="I107" s="1161">
        <f t="shared" si="27"/>
        <v>46043</v>
      </c>
      <c r="J107" s="1204">
        <f t="shared" si="28"/>
        <v>4</v>
      </c>
      <c r="K107" s="145"/>
      <c r="L107" s="145"/>
    </row>
    <row r="108" spans="1:12" s="146" customFormat="1" ht="20.100000000000001" hidden="1" customHeight="1" x14ac:dyDescent="0.2">
      <c r="A108" s="875" t="s">
        <v>2050</v>
      </c>
      <c r="B108" s="1164" t="s">
        <v>2034</v>
      </c>
      <c r="C108" s="1164" t="s">
        <v>2051</v>
      </c>
      <c r="D108" s="1164">
        <v>46052</v>
      </c>
      <c r="E108" s="1161">
        <f t="shared" ref="E108" si="29">D108+6</f>
        <v>46058</v>
      </c>
      <c r="F108" s="1161">
        <f t="shared" ref="F108" si="30">D108+8</f>
        <v>46060</v>
      </c>
      <c r="G108" s="1212"/>
      <c r="H108" s="1161">
        <f t="shared" si="26"/>
        <v>46049</v>
      </c>
      <c r="I108" s="1161">
        <f t="shared" si="27"/>
        <v>46050</v>
      </c>
      <c r="J108" s="1204">
        <f t="shared" ref="J108" si="31">WEEKNUM(I108)</f>
        <v>5</v>
      </c>
      <c r="K108" s="145"/>
      <c r="L108" s="145"/>
    </row>
    <row r="109" spans="1:12" s="146" customFormat="1" ht="20.100000000000001" hidden="1" customHeight="1" x14ac:dyDescent="0.2">
      <c r="A109" s="875" t="s">
        <v>2034</v>
      </c>
      <c r="B109" s="1177" t="s">
        <v>2052</v>
      </c>
      <c r="C109" s="1164" t="s">
        <v>2053</v>
      </c>
      <c r="D109" s="1164">
        <v>46063</v>
      </c>
      <c r="E109" s="1161">
        <f t="shared" ref="E109:E110" si="32">D109+6</f>
        <v>46069</v>
      </c>
      <c r="F109" s="1161">
        <f t="shared" ref="F109:F110" si="33">D109+8</f>
        <v>46071</v>
      </c>
      <c r="G109" s="1212"/>
      <c r="H109" s="1161">
        <f t="shared" si="26"/>
        <v>46056</v>
      </c>
      <c r="I109" s="1161">
        <f t="shared" si="27"/>
        <v>46057</v>
      </c>
      <c r="J109" s="1204">
        <f t="shared" ref="J109:J110" si="34">WEEKNUM(I109)</f>
        <v>6</v>
      </c>
      <c r="K109" s="145"/>
      <c r="L109" s="145"/>
    </row>
    <row r="110" spans="1:12" s="146" customFormat="1" ht="20.100000000000001" hidden="1" customHeight="1" x14ac:dyDescent="0.2">
      <c r="A110" s="875"/>
      <c r="B110" s="1164" t="s">
        <v>2026</v>
      </c>
      <c r="C110" s="1164" t="s">
        <v>2054</v>
      </c>
      <c r="D110" s="1164">
        <v>46067</v>
      </c>
      <c r="E110" s="1161">
        <f t="shared" si="32"/>
        <v>46073</v>
      </c>
      <c r="F110" s="1161">
        <f t="shared" si="33"/>
        <v>46075</v>
      </c>
      <c r="G110" s="1212"/>
      <c r="H110" s="1161">
        <f t="shared" si="26"/>
        <v>46063</v>
      </c>
      <c r="I110" s="1161">
        <f t="shared" si="27"/>
        <v>46064</v>
      </c>
      <c r="J110" s="1204">
        <f t="shared" si="34"/>
        <v>7</v>
      </c>
      <c r="K110" s="145"/>
      <c r="L110" s="145"/>
    </row>
    <row r="111" spans="1:12" s="146" customFormat="1" ht="20.100000000000001" hidden="1" customHeight="1" x14ac:dyDescent="0.2">
      <c r="A111" s="875" t="s">
        <v>2055</v>
      </c>
      <c r="B111" s="1177" t="s">
        <v>437</v>
      </c>
      <c r="C111" s="1164" t="s">
        <v>2056</v>
      </c>
      <c r="D111" s="1164">
        <v>46076</v>
      </c>
      <c r="E111" s="1161">
        <f>D111+6</f>
        <v>46082</v>
      </c>
      <c r="F111" s="1161">
        <f t="shared" ref="F111" si="35">D111+8</f>
        <v>46084</v>
      </c>
      <c r="G111" s="1212"/>
      <c r="H111" s="1161">
        <f t="shared" si="26"/>
        <v>46070</v>
      </c>
      <c r="I111" s="1161">
        <f t="shared" si="27"/>
        <v>46071</v>
      </c>
      <c r="J111" s="1204">
        <f t="shared" ref="J111" si="36">WEEKNUM(I111)</f>
        <v>8</v>
      </c>
      <c r="K111" s="145"/>
      <c r="L111" s="145"/>
    </row>
    <row r="112" spans="1:12" s="146" customFormat="1" ht="20.100000000000001" hidden="1" customHeight="1" x14ac:dyDescent="0.2">
      <c r="A112" s="875" t="s">
        <v>2057</v>
      </c>
      <c r="B112" s="1164" t="s">
        <v>2058</v>
      </c>
      <c r="C112" s="1164" t="s">
        <v>2059</v>
      </c>
      <c r="D112" s="1164">
        <v>46080</v>
      </c>
      <c r="E112" s="1188" t="s">
        <v>409</v>
      </c>
      <c r="F112" s="1161">
        <f t="shared" ref="F112" si="37">D112+8</f>
        <v>46088</v>
      </c>
      <c r="G112" s="1212"/>
      <c r="H112" s="1161">
        <f t="shared" si="26"/>
        <v>46077</v>
      </c>
      <c r="I112" s="1161">
        <f t="shared" si="27"/>
        <v>46078</v>
      </c>
      <c r="J112" s="1204">
        <f t="shared" ref="J112" si="38">WEEKNUM(I112)</f>
        <v>9</v>
      </c>
      <c r="K112" s="145"/>
      <c r="L112" s="145"/>
    </row>
    <row r="113" spans="1:13" s="146" customFormat="1" ht="20.100000000000001" hidden="1" customHeight="1" x14ac:dyDescent="0.2">
      <c r="A113" s="875" t="s">
        <v>2060</v>
      </c>
      <c r="B113" s="1177" t="s">
        <v>1999</v>
      </c>
      <c r="C113" s="1164" t="s">
        <v>2061</v>
      </c>
      <c r="D113" s="1164">
        <v>46087</v>
      </c>
      <c r="E113" s="1161">
        <f t="shared" ref="E113" si="39">D113+6</f>
        <v>46093</v>
      </c>
      <c r="F113" s="1161">
        <f t="shared" ref="F113" si="40">D113+8</f>
        <v>46095</v>
      </c>
      <c r="G113" s="1212"/>
      <c r="H113" s="1161">
        <f t="shared" si="26"/>
        <v>46084</v>
      </c>
      <c r="I113" s="1161">
        <f t="shared" si="27"/>
        <v>46085</v>
      </c>
      <c r="J113" s="1204">
        <f t="shared" ref="J113" si="41">WEEKNUM(I113)</f>
        <v>10</v>
      </c>
      <c r="K113" s="145"/>
      <c r="L113" s="145"/>
    </row>
    <row r="114" spans="1:13" s="146" customFormat="1" ht="20.100000000000001" customHeight="1" x14ac:dyDescent="0.2">
      <c r="A114" s="875" t="s">
        <v>2048</v>
      </c>
      <c r="B114" s="1177" t="s">
        <v>393</v>
      </c>
      <c r="C114" s="1164" t="s">
        <v>2062</v>
      </c>
      <c r="D114" s="1164">
        <v>46093</v>
      </c>
      <c r="E114" s="1161">
        <f t="shared" ref="E114" si="42">D114+6</f>
        <v>46099</v>
      </c>
      <c r="F114" s="1161">
        <f t="shared" ref="F114" si="43">D114+8</f>
        <v>46101</v>
      </c>
      <c r="G114" s="1212"/>
      <c r="H114" s="1161">
        <f t="shared" si="26"/>
        <v>46091</v>
      </c>
      <c r="I114" s="1161">
        <f t="shared" si="27"/>
        <v>46092</v>
      </c>
      <c r="J114" s="1204">
        <f t="shared" ref="J114" si="44">WEEKNUM(I114)</f>
        <v>11</v>
      </c>
      <c r="K114" s="145"/>
      <c r="L114" s="145"/>
    </row>
    <row r="115" spans="1:13" s="146" customFormat="1" ht="20.100000000000001" customHeight="1" x14ac:dyDescent="0.2">
      <c r="A115" s="875" t="s">
        <v>2034</v>
      </c>
      <c r="B115" s="1177" t="s">
        <v>2048</v>
      </c>
      <c r="C115" s="1164" t="s">
        <v>2063</v>
      </c>
      <c r="D115" s="1164">
        <v>46100</v>
      </c>
      <c r="E115" s="1188" t="s">
        <v>409</v>
      </c>
      <c r="F115" s="1161">
        <f t="shared" ref="F115" si="45">D115+8</f>
        <v>46108</v>
      </c>
      <c r="G115" s="1212"/>
      <c r="H115" s="1161">
        <f t="shared" si="26"/>
        <v>46098</v>
      </c>
      <c r="I115" s="1161">
        <f t="shared" si="27"/>
        <v>46099</v>
      </c>
      <c r="J115" s="1204">
        <f t="shared" ref="J115" si="46">WEEKNUM(I115)</f>
        <v>12</v>
      </c>
      <c r="K115" s="145"/>
      <c r="L115" s="145"/>
    </row>
    <row r="116" spans="1:13" s="146" customFormat="1" ht="20.100000000000001" customHeight="1" x14ac:dyDescent="0.2">
      <c r="A116" s="875" t="s">
        <v>2052</v>
      </c>
      <c r="B116" s="1177" t="s">
        <v>2034</v>
      </c>
      <c r="C116" s="1164" t="s">
        <v>2064</v>
      </c>
      <c r="D116" s="1164">
        <v>46105</v>
      </c>
      <c r="E116" s="1161">
        <f t="shared" ref="E116" si="47">D116+6</f>
        <v>46111</v>
      </c>
      <c r="F116" s="1161">
        <f t="shared" ref="F116" si="48">D116+8</f>
        <v>46113</v>
      </c>
      <c r="G116" s="1212"/>
      <c r="H116" s="1161">
        <f t="shared" si="26"/>
        <v>46105</v>
      </c>
      <c r="I116" s="1161">
        <f t="shared" si="27"/>
        <v>46106</v>
      </c>
      <c r="J116" s="1204">
        <f t="shared" ref="J116" si="49">WEEKNUM(I116)</f>
        <v>13</v>
      </c>
      <c r="K116" s="145"/>
      <c r="L116" s="145"/>
    </row>
    <row r="117" spans="1:13" s="146" customFormat="1" ht="20.100000000000001" customHeight="1" x14ac:dyDescent="0.2">
      <c r="A117" s="875" t="s">
        <v>2026</v>
      </c>
      <c r="B117" s="1177" t="s">
        <v>2026</v>
      </c>
      <c r="C117" s="1164" t="s">
        <v>2065</v>
      </c>
      <c r="D117" s="1164">
        <v>46113</v>
      </c>
      <c r="E117" s="1161">
        <f t="shared" ref="E117" si="50">D117+6</f>
        <v>46119</v>
      </c>
      <c r="F117" s="1161">
        <f t="shared" ref="F117" si="51">D117+8</f>
        <v>46121</v>
      </c>
      <c r="G117" s="1212"/>
      <c r="H117" s="1161">
        <f t="shared" si="26"/>
        <v>46112</v>
      </c>
      <c r="I117" s="1161">
        <f t="shared" si="27"/>
        <v>46113</v>
      </c>
      <c r="J117" s="1204">
        <f t="shared" ref="J117" si="52">WEEKNUM(I117)</f>
        <v>14</v>
      </c>
      <c r="K117" s="145"/>
      <c r="L117" s="145"/>
    </row>
    <row r="118" spans="1:13" s="146" customFormat="1" ht="20.100000000000001" customHeight="1" x14ac:dyDescent="0.2">
      <c r="A118" s="875"/>
      <c r="B118" s="1177" t="s">
        <v>2066</v>
      </c>
      <c r="C118" s="1164" t="s">
        <v>2067</v>
      </c>
      <c r="D118" s="1164">
        <v>46119</v>
      </c>
      <c r="E118" s="1161">
        <f t="shared" ref="E118:E119" si="53">D118+6</f>
        <v>46125</v>
      </c>
      <c r="F118" s="1161">
        <f t="shared" ref="F118:F119" si="54">D118+8</f>
        <v>46127</v>
      </c>
      <c r="G118" s="1212"/>
      <c r="H118" s="1161">
        <f t="shared" si="26"/>
        <v>46119</v>
      </c>
      <c r="I118" s="1161">
        <f t="shared" si="27"/>
        <v>46120</v>
      </c>
      <c r="J118" s="1204">
        <f t="shared" ref="J118:J119" si="55">WEEKNUM(I118)</f>
        <v>15</v>
      </c>
      <c r="K118" s="145"/>
      <c r="L118" s="145"/>
    </row>
    <row r="119" spans="1:13" s="146" customFormat="1" ht="20.100000000000001" customHeight="1" x14ac:dyDescent="0.2">
      <c r="A119" s="875"/>
      <c r="B119" s="1177" t="s">
        <v>2058</v>
      </c>
      <c r="C119" s="1164" t="s">
        <v>2068</v>
      </c>
      <c r="D119" s="1164">
        <v>46126</v>
      </c>
      <c r="E119" s="1161">
        <f t="shared" si="53"/>
        <v>46132</v>
      </c>
      <c r="F119" s="1161">
        <f t="shared" si="54"/>
        <v>46134</v>
      </c>
      <c r="G119" s="1212"/>
      <c r="H119" s="1161">
        <f t="shared" si="26"/>
        <v>46126</v>
      </c>
      <c r="I119" s="1161">
        <f t="shared" si="27"/>
        <v>46127</v>
      </c>
      <c r="J119" s="1204">
        <f t="shared" si="55"/>
        <v>16</v>
      </c>
      <c r="K119" s="145"/>
      <c r="L119" s="145"/>
    </row>
    <row r="120" spans="1:13" s="146" customFormat="1" ht="20.100000000000001" customHeight="1" x14ac:dyDescent="0.2">
      <c r="A120" s="875"/>
      <c r="B120" s="1177" t="s">
        <v>2045</v>
      </c>
      <c r="C120" s="1164" t="s">
        <v>2069</v>
      </c>
      <c r="D120" s="1164">
        <v>46133</v>
      </c>
      <c r="E120" s="1161">
        <f t="shared" ref="E120" si="56">D120+6</f>
        <v>46139</v>
      </c>
      <c r="F120" s="1161">
        <f t="shared" ref="F120" si="57">D120+8</f>
        <v>46141</v>
      </c>
      <c r="G120" s="1212"/>
      <c r="H120" s="1161">
        <f t="shared" si="26"/>
        <v>46133</v>
      </c>
      <c r="I120" s="1161">
        <f t="shared" si="27"/>
        <v>46134</v>
      </c>
      <c r="J120" s="1204">
        <f t="shared" ref="J120" si="58">WEEKNUM(I120)</f>
        <v>17</v>
      </c>
      <c r="K120" s="145"/>
      <c r="L120" s="145"/>
    </row>
    <row r="121" spans="1:13" s="146" customFormat="1" ht="20.100000000000001" customHeight="1" x14ac:dyDescent="0.2">
      <c r="A121" s="875"/>
      <c r="B121" s="1177" t="s">
        <v>2052</v>
      </c>
      <c r="C121" s="1164" t="s">
        <v>2070</v>
      </c>
      <c r="D121" s="1164">
        <v>46140</v>
      </c>
      <c r="E121" s="1161">
        <f t="shared" ref="E121:E122" si="59">D121+6</f>
        <v>46146</v>
      </c>
      <c r="F121" s="1161">
        <f t="shared" ref="F121:F122" si="60">D121+8</f>
        <v>46148</v>
      </c>
      <c r="G121" s="1212"/>
      <c r="H121" s="1161">
        <f t="shared" si="26"/>
        <v>46140</v>
      </c>
      <c r="I121" s="1161">
        <f t="shared" si="27"/>
        <v>46141</v>
      </c>
      <c r="J121" s="1204">
        <f t="shared" ref="J121:J122" si="61">WEEKNUM(I121)</f>
        <v>18</v>
      </c>
      <c r="K121" s="145"/>
      <c r="L121" s="145"/>
    </row>
    <row r="122" spans="1:13" s="146" customFormat="1" ht="20.100000000000001" customHeight="1" x14ac:dyDescent="0.2">
      <c r="A122" s="875"/>
      <c r="B122" s="1177" t="s">
        <v>2048</v>
      </c>
      <c r="C122" s="1164" t="s">
        <v>2071</v>
      </c>
      <c r="D122" s="1164">
        <v>46147</v>
      </c>
      <c r="E122" s="1161">
        <f t="shared" si="59"/>
        <v>46153</v>
      </c>
      <c r="F122" s="1161">
        <f t="shared" si="60"/>
        <v>46155</v>
      </c>
      <c r="G122" s="1212"/>
      <c r="H122" s="1161">
        <f t="shared" si="26"/>
        <v>46147</v>
      </c>
      <c r="I122" s="1161">
        <f t="shared" si="27"/>
        <v>46148</v>
      </c>
      <c r="J122" s="1204">
        <f t="shared" si="61"/>
        <v>19</v>
      </c>
      <c r="K122" s="145"/>
      <c r="L122" s="145"/>
    </row>
    <row r="123" spans="1:13" s="146" customFormat="1" ht="20.100000000000001" customHeight="1" x14ac:dyDescent="0.2">
      <c r="A123" s="875"/>
      <c r="B123" s="1177" t="s">
        <v>2034</v>
      </c>
      <c r="C123" s="1164" t="s">
        <v>2072</v>
      </c>
      <c r="D123" s="1164">
        <v>46154</v>
      </c>
      <c r="E123" s="1161">
        <f t="shared" ref="E123" si="62">D123+6</f>
        <v>46160</v>
      </c>
      <c r="F123" s="1161">
        <f t="shared" ref="F123" si="63">D123+8</f>
        <v>46162</v>
      </c>
      <c r="G123" s="1212"/>
      <c r="H123" s="1161">
        <f t="shared" si="26"/>
        <v>46154</v>
      </c>
      <c r="I123" s="1161">
        <f t="shared" si="27"/>
        <v>46155</v>
      </c>
      <c r="J123" s="1204">
        <f t="shared" ref="J123" si="64">WEEKNUM(I123)</f>
        <v>20</v>
      </c>
      <c r="K123" s="145"/>
      <c r="L123" s="145"/>
    </row>
    <row r="124" spans="1:13" s="146" customFormat="1" ht="20.100000000000001" customHeight="1" x14ac:dyDescent="0.2">
      <c r="A124" s="875"/>
      <c r="B124" s="1177" t="s">
        <v>2026</v>
      </c>
      <c r="C124" s="1164" t="s">
        <v>2073</v>
      </c>
      <c r="D124" s="1164">
        <v>46161</v>
      </c>
      <c r="E124" s="1161">
        <f t="shared" ref="E124" si="65">D124+6</f>
        <v>46167</v>
      </c>
      <c r="F124" s="1161">
        <f t="shared" ref="F124" si="66">D124+8</f>
        <v>46169</v>
      </c>
      <c r="G124" s="1212"/>
      <c r="H124" s="1161">
        <f t="shared" si="26"/>
        <v>46161</v>
      </c>
      <c r="I124" s="1161">
        <f t="shared" si="27"/>
        <v>46162</v>
      </c>
      <c r="J124" s="1204">
        <f t="shared" ref="J124" si="67">WEEKNUM(I124)</f>
        <v>21</v>
      </c>
      <c r="K124" s="145"/>
      <c r="L124" s="145"/>
    </row>
    <row r="125" spans="1:13" s="146" customFormat="1" ht="20.100000000000001" customHeight="1" x14ac:dyDescent="0.2">
      <c r="A125" s="875"/>
      <c r="B125" s="1177" t="s">
        <v>2066</v>
      </c>
      <c r="C125" s="1164" t="s">
        <v>2074</v>
      </c>
      <c r="D125" s="1164">
        <v>46168</v>
      </c>
      <c r="E125" s="1161">
        <f t="shared" ref="E125" si="68">D125+6</f>
        <v>46174</v>
      </c>
      <c r="F125" s="1161">
        <f t="shared" ref="F125" si="69">D125+8</f>
        <v>46176</v>
      </c>
      <c r="G125" s="1212"/>
      <c r="H125" s="1161">
        <f t="shared" si="26"/>
        <v>46168</v>
      </c>
      <c r="I125" s="1161">
        <f t="shared" si="27"/>
        <v>46169</v>
      </c>
      <c r="J125" s="1204">
        <f t="shared" ref="J125" si="70">WEEKNUM(I125)</f>
        <v>22</v>
      </c>
      <c r="K125" s="145"/>
      <c r="L125" s="145"/>
    </row>
    <row r="126" spans="1:13" ht="18" customHeight="1" x14ac:dyDescent="0.2">
      <c r="B126" s="147" t="s">
        <v>589</v>
      </c>
    </row>
    <row r="127" spans="1:13" ht="18" customHeight="1" x14ac:dyDescent="0.2">
      <c r="B127" s="195"/>
    </row>
    <row r="128" spans="1:13" s="149" customFormat="1" ht="20.100000000000001" customHeight="1" x14ac:dyDescent="0.2">
      <c r="A128" s="1022"/>
      <c r="B128" s="1512" t="s">
        <v>1151</v>
      </c>
      <c r="C128" s="1512"/>
      <c r="D128" s="1512"/>
      <c r="E128" s="1512"/>
      <c r="F128" s="1512"/>
      <c r="G128" s="1512"/>
      <c r="H128" s="145"/>
      <c r="I128" s="145"/>
      <c r="J128" s="145"/>
      <c r="K128" s="145"/>
      <c r="L128" s="145"/>
      <c r="M128" s="145"/>
    </row>
    <row r="129" spans="1:11" s="193" customFormat="1" ht="21" hidden="1" customHeight="1" x14ac:dyDescent="0.2">
      <c r="A129" s="805"/>
      <c r="C129" s="752"/>
      <c r="D129" s="752"/>
      <c r="E129" s="752"/>
      <c r="F129" s="752"/>
      <c r="G129" s="801"/>
      <c r="H129" s="801"/>
      <c r="I129" s="752"/>
      <c r="J129" s="769"/>
    </row>
    <row r="130" spans="1:11" s="193" customFormat="1" ht="33" hidden="1" customHeight="1" x14ac:dyDescent="0.2">
      <c r="A130" s="805"/>
      <c r="B130" s="1517" t="s">
        <v>121</v>
      </c>
      <c r="C130" s="1518"/>
      <c r="D130" s="1519" t="s">
        <v>373</v>
      </c>
      <c r="E130" s="932" t="s">
        <v>300</v>
      </c>
      <c r="F130" s="941" t="s">
        <v>146</v>
      </c>
      <c r="G130" s="932" t="s">
        <v>2075</v>
      </c>
      <c r="H130" s="932" t="s">
        <v>173</v>
      </c>
      <c r="I130" s="932" t="s">
        <v>272</v>
      </c>
      <c r="J130" s="769"/>
      <c r="K130" s="874"/>
    </row>
    <row r="131" spans="1:11" s="193" customFormat="1" ht="20.100000000000001" hidden="1" customHeight="1" x14ac:dyDescent="0.2">
      <c r="A131" s="805"/>
      <c r="B131" s="935" t="s">
        <v>375</v>
      </c>
      <c r="C131" s="935" t="s">
        <v>376</v>
      </c>
      <c r="D131" s="1520"/>
      <c r="E131" s="931" t="s">
        <v>169</v>
      </c>
      <c r="F131" s="967" t="s">
        <v>256</v>
      </c>
      <c r="G131" s="967" t="s">
        <v>188</v>
      </c>
      <c r="H131" s="967" t="s">
        <v>178</v>
      </c>
      <c r="I131" s="967" t="s">
        <v>266</v>
      </c>
      <c r="J131" s="769"/>
      <c r="K131" s="1034" t="s">
        <v>377</v>
      </c>
    </row>
    <row r="132" spans="1:11" s="193" customFormat="1" ht="20.100000000000001" hidden="1" customHeight="1" x14ac:dyDescent="0.2">
      <c r="A132" s="805" t="s">
        <v>745</v>
      </c>
      <c r="B132" s="968" t="s">
        <v>724</v>
      </c>
      <c r="C132" s="946" t="s">
        <v>755</v>
      </c>
      <c r="D132" s="946">
        <v>45394</v>
      </c>
      <c r="E132" s="802">
        <f t="shared" ref="E132:E136" si="71">D132+2</f>
        <v>45396</v>
      </c>
      <c r="F132" s="802">
        <f t="shared" ref="F132:F136" si="72">D132+5</f>
        <v>45399</v>
      </c>
      <c r="G132" s="802">
        <f t="shared" ref="G132:G136" si="73">D132+10</f>
        <v>45404</v>
      </c>
      <c r="H132" s="802">
        <f t="shared" ref="H132:H136" si="74">D132+16</f>
        <v>45410</v>
      </c>
      <c r="I132" s="802">
        <f t="shared" ref="I132:I136" si="75">D132+21</f>
        <v>45415</v>
      </c>
      <c r="K132" s="758" t="e">
        <f>#REF!+7</f>
        <v>#REF!</v>
      </c>
    </row>
    <row r="133" spans="1:11" s="193" customFormat="1" ht="20.100000000000001" hidden="1" customHeight="1" x14ac:dyDescent="0.2">
      <c r="A133" s="805" t="s">
        <v>735</v>
      </c>
      <c r="B133" s="1016" t="s">
        <v>409</v>
      </c>
      <c r="C133" s="946" t="s">
        <v>756</v>
      </c>
      <c r="D133" s="800">
        <v>45406</v>
      </c>
      <c r="E133" s="851">
        <f t="shared" si="71"/>
        <v>45408</v>
      </c>
      <c r="F133" s="851">
        <f t="shared" si="72"/>
        <v>45411</v>
      </c>
      <c r="G133" s="851">
        <f t="shared" si="73"/>
        <v>45416</v>
      </c>
      <c r="H133" s="851">
        <f t="shared" si="74"/>
        <v>45422</v>
      </c>
      <c r="I133" s="851">
        <f t="shared" si="75"/>
        <v>45427</v>
      </c>
      <c r="K133" s="758">
        <v>45403</v>
      </c>
    </row>
    <row r="134" spans="1:11" s="193" customFormat="1" ht="20.100000000000001" hidden="1" customHeight="1" x14ac:dyDescent="0.2">
      <c r="A134" s="805" t="s">
        <v>738</v>
      </c>
      <c r="B134" s="968" t="s">
        <v>735</v>
      </c>
      <c r="C134" s="946" t="s">
        <v>757</v>
      </c>
      <c r="D134" s="946">
        <v>45419</v>
      </c>
      <c r="E134" s="802">
        <f t="shared" si="71"/>
        <v>45421</v>
      </c>
      <c r="F134" s="802">
        <f t="shared" si="72"/>
        <v>45424</v>
      </c>
      <c r="G134" s="802">
        <f t="shared" si="73"/>
        <v>45429</v>
      </c>
      <c r="H134" s="802">
        <f t="shared" si="74"/>
        <v>45435</v>
      </c>
      <c r="I134" s="802">
        <f t="shared" si="75"/>
        <v>45440</v>
      </c>
      <c r="K134" s="758">
        <f t="shared" ref="K134:K177" si="76">K133+7</f>
        <v>45410</v>
      </c>
    </row>
    <row r="135" spans="1:11" s="193" customFormat="1" ht="20.100000000000001" hidden="1" customHeight="1" x14ac:dyDescent="0.2">
      <c r="A135" s="805" t="s">
        <v>758</v>
      </c>
      <c r="B135" s="946" t="s">
        <v>726</v>
      </c>
      <c r="C135" s="946" t="s">
        <v>759</v>
      </c>
      <c r="D135" s="946">
        <v>45426</v>
      </c>
      <c r="E135" s="802">
        <v>45423</v>
      </c>
      <c r="F135" s="802">
        <f t="shared" si="72"/>
        <v>45431</v>
      </c>
      <c r="G135" s="802">
        <f t="shared" si="73"/>
        <v>45436</v>
      </c>
      <c r="H135" s="802">
        <f t="shared" si="74"/>
        <v>45442</v>
      </c>
      <c r="I135" s="802">
        <f t="shared" si="75"/>
        <v>45447</v>
      </c>
      <c r="K135" s="758">
        <f t="shared" si="76"/>
        <v>45417</v>
      </c>
    </row>
    <row r="136" spans="1:11" s="193" customFormat="1" ht="20.100000000000001" hidden="1" customHeight="1" x14ac:dyDescent="0.2">
      <c r="A136" s="805" t="s">
        <v>728</v>
      </c>
      <c r="B136" s="946" t="s">
        <v>731</v>
      </c>
      <c r="C136" s="946" t="s">
        <v>760</v>
      </c>
      <c r="D136" s="946">
        <v>45423</v>
      </c>
      <c r="E136" s="802">
        <f t="shared" si="71"/>
        <v>45425</v>
      </c>
      <c r="F136" s="802">
        <f t="shared" si="72"/>
        <v>45428</v>
      </c>
      <c r="G136" s="802">
        <f t="shared" si="73"/>
        <v>45433</v>
      </c>
      <c r="H136" s="802">
        <f t="shared" si="74"/>
        <v>45439</v>
      </c>
      <c r="I136" s="802">
        <f t="shared" si="75"/>
        <v>45444</v>
      </c>
      <c r="K136" s="758">
        <f t="shared" si="76"/>
        <v>45424</v>
      </c>
    </row>
    <row r="137" spans="1:11" s="193" customFormat="1" ht="20.100000000000001" hidden="1" customHeight="1" x14ac:dyDescent="0.2">
      <c r="A137" s="805" t="s">
        <v>731</v>
      </c>
      <c r="B137" s="946" t="s">
        <v>728</v>
      </c>
      <c r="C137" s="946" t="s">
        <v>761</v>
      </c>
      <c r="D137" s="946">
        <f t="shared" ref="D137" si="77">D136+7</f>
        <v>45430</v>
      </c>
      <c r="E137" s="873" t="s">
        <v>409</v>
      </c>
      <c r="F137" s="873" t="s">
        <v>409</v>
      </c>
      <c r="G137" s="802">
        <f t="shared" ref="G137:G143" si="78">D137+10</f>
        <v>45440</v>
      </c>
      <c r="H137" s="802">
        <f t="shared" ref="H137:H143" si="79">D137+16</f>
        <v>45446</v>
      </c>
      <c r="I137" s="802">
        <f t="shared" ref="I137:I143" si="80">D137+21</f>
        <v>45451</v>
      </c>
      <c r="K137" s="758">
        <f t="shared" si="76"/>
        <v>45431</v>
      </c>
    </row>
    <row r="138" spans="1:11" s="193" customFormat="1" ht="20.100000000000001" hidden="1" customHeight="1" x14ac:dyDescent="0.2">
      <c r="A138" s="805"/>
      <c r="B138" s="946" t="s">
        <v>733</v>
      </c>
      <c r="C138" s="946" t="s">
        <v>762</v>
      </c>
      <c r="D138" s="946">
        <v>45441</v>
      </c>
      <c r="E138" s="802">
        <f t="shared" ref="E138:E143" si="81">D138+2</f>
        <v>45443</v>
      </c>
      <c r="F138" s="802">
        <f t="shared" ref="F138:F142" si="82">D138+5</f>
        <v>45446</v>
      </c>
      <c r="G138" s="802">
        <f t="shared" si="78"/>
        <v>45451</v>
      </c>
      <c r="H138" s="802">
        <f t="shared" si="79"/>
        <v>45457</v>
      </c>
      <c r="I138" s="802">
        <f t="shared" si="80"/>
        <v>45462</v>
      </c>
      <c r="K138" s="758">
        <f t="shared" si="76"/>
        <v>45438</v>
      </c>
    </row>
    <row r="139" spans="1:11" s="193" customFormat="1" ht="20.100000000000001" hidden="1" customHeight="1" x14ac:dyDescent="0.2">
      <c r="A139" s="805" t="s">
        <v>724</v>
      </c>
      <c r="B139" s="946" t="s">
        <v>763</v>
      </c>
      <c r="C139" s="946" t="s">
        <v>764</v>
      </c>
      <c r="D139" s="946">
        <v>45454</v>
      </c>
      <c r="E139" s="802">
        <f t="shared" si="81"/>
        <v>45456</v>
      </c>
      <c r="F139" s="873" t="s">
        <v>409</v>
      </c>
      <c r="G139" s="802">
        <f t="shared" si="78"/>
        <v>45464</v>
      </c>
      <c r="H139" s="802">
        <f t="shared" si="79"/>
        <v>45470</v>
      </c>
      <c r="I139" s="873" t="s">
        <v>409</v>
      </c>
      <c r="K139" s="758">
        <f t="shared" si="76"/>
        <v>45445</v>
      </c>
    </row>
    <row r="140" spans="1:11" s="193" customFormat="1" ht="20.100000000000001" hidden="1" customHeight="1" x14ac:dyDescent="0.2">
      <c r="A140" s="805" t="s">
        <v>765</v>
      </c>
      <c r="B140" s="946" t="s">
        <v>726</v>
      </c>
      <c r="C140" s="946" t="s">
        <v>766</v>
      </c>
      <c r="D140" s="946">
        <v>45457</v>
      </c>
      <c r="E140" s="873" t="s">
        <v>409</v>
      </c>
      <c r="F140" s="873" t="s">
        <v>409</v>
      </c>
      <c r="G140" s="802">
        <f t="shared" si="78"/>
        <v>45467</v>
      </c>
      <c r="H140" s="802">
        <f t="shared" si="79"/>
        <v>45473</v>
      </c>
      <c r="I140" s="802">
        <f t="shared" si="80"/>
        <v>45478</v>
      </c>
      <c r="K140" s="758">
        <f t="shared" si="76"/>
        <v>45452</v>
      </c>
    </row>
    <row r="141" spans="1:11" s="193" customFormat="1" ht="20.100000000000001" hidden="1" customHeight="1" x14ac:dyDescent="0.2">
      <c r="A141" s="805" t="s">
        <v>767</v>
      </c>
      <c r="B141" s="946" t="s">
        <v>738</v>
      </c>
      <c r="C141" s="946" t="s">
        <v>768</v>
      </c>
      <c r="D141" s="946">
        <v>45461</v>
      </c>
      <c r="E141" s="802">
        <f t="shared" ref="E141" si="83">D141+2</f>
        <v>45463</v>
      </c>
      <c r="F141" s="802">
        <f t="shared" ref="F141" si="84">D141+5</f>
        <v>45466</v>
      </c>
      <c r="G141" s="802">
        <f t="shared" ref="G141" si="85">D141+10</f>
        <v>45471</v>
      </c>
      <c r="H141" s="802">
        <f t="shared" ref="H141" si="86">D141+16</f>
        <v>45477</v>
      </c>
      <c r="I141" s="802">
        <f t="shared" ref="I141" si="87">D141+21</f>
        <v>45482</v>
      </c>
      <c r="K141" s="758">
        <f t="shared" si="76"/>
        <v>45459</v>
      </c>
    </row>
    <row r="142" spans="1:11" s="193" customFormat="1" ht="20.100000000000001" hidden="1" customHeight="1" x14ac:dyDescent="0.2">
      <c r="A142" s="805" t="s">
        <v>1943</v>
      </c>
      <c r="B142" s="946" t="s">
        <v>731</v>
      </c>
      <c r="C142" s="946" t="s">
        <v>2076</v>
      </c>
      <c r="D142" s="946">
        <v>45470</v>
      </c>
      <c r="E142" s="802">
        <f t="shared" si="81"/>
        <v>45472</v>
      </c>
      <c r="F142" s="802">
        <f t="shared" si="82"/>
        <v>45475</v>
      </c>
      <c r="G142" s="802">
        <f t="shared" si="78"/>
        <v>45480</v>
      </c>
      <c r="H142" s="802">
        <f t="shared" si="79"/>
        <v>45486</v>
      </c>
      <c r="I142" s="802">
        <f t="shared" si="80"/>
        <v>45491</v>
      </c>
      <c r="K142" s="758">
        <f t="shared" si="76"/>
        <v>45466</v>
      </c>
    </row>
    <row r="143" spans="1:11" s="193" customFormat="1" ht="20.100000000000001" hidden="1" customHeight="1" x14ac:dyDescent="0.2">
      <c r="A143" s="805" t="s">
        <v>731</v>
      </c>
      <c r="B143" s="946" t="s">
        <v>735</v>
      </c>
      <c r="C143" s="946" t="s">
        <v>2077</v>
      </c>
      <c r="D143" s="946">
        <v>45478</v>
      </c>
      <c r="E143" s="802">
        <f t="shared" si="81"/>
        <v>45480</v>
      </c>
      <c r="F143" s="873" t="s">
        <v>409</v>
      </c>
      <c r="G143" s="802">
        <f t="shared" si="78"/>
        <v>45488</v>
      </c>
      <c r="H143" s="802">
        <f t="shared" si="79"/>
        <v>45494</v>
      </c>
      <c r="I143" s="802">
        <f t="shared" si="80"/>
        <v>45499</v>
      </c>
      <c r="K143" s="758">
        <f t="shared" si="76"/>
        <v>45473</v>
      </c>
    </row>
    <row r="144" spans="1:11" s="193" customFormat="1" ht="20.100000000000001" hidden="1" customHeight="1" x14ac:dyDescent="0.2">
      <c r="A144" s="805" t="s">
        <v>728</v>
      </c>
      <c r="B144" s="946" t="s">
        <v>1946</v>
      </c>
      <c r="C144" s="946" t="s">
        <v>2078</v>
      </c>
      <c r="D144" s="946">
        <v>45488</v>
      </c>
      <c r="E144" s="873" t="s">
        <v>409</v>
      </c>
      <c r="F144" s="873" t="s">
        <v>409</v>
      </c>
      <c r="G144" s="802">
        <f t="shared" ref="G144:G145" si="88">D144+10</f>
        <v>45498</v>
      </c>
      <c r="H144" s="802">
        <f t="shared" ref="H144:H145" si="89">D144+16</f>
        <v>45504</v>
      </c>
      <c r="I144" s="802">
        <f t="shared" ref="I144:I145" si="90">D144+21</f>
        <v>45509</v>
      </c>
      <c r="K144" s="758">
        <f t="shared" si="76"/>
        <v>45480</v>
      </c>
    </row>
    <row r="145" spans="1:11" s="193" customFormat="1" ht="20.100000000000001" hidden="1" customHeight="1" x14ac:dyDescent="0.2">
      <c r="A145" s="805" t="s">
        <v>733</v>
      </c>
      <c r="B145" s="946" t="s">
        <v>728</v>
      </c>
      <c r="C145" s="946" t="s">
        <v>2079</v>
      </c>
      <c r="D145" s="946">
        <v>45492</v>
      </c>
      <c r="E145" s="873" t="s">
        <v>409</v>
      </c>
      <c r="F145" s="873" t="s">
        <v>409</v>
      </c>
      <c r="G145" s="802">
        <f t="shared" si="88"/>
        <v>45502</v>
      </c>
      <c r="H145" s="802">
        <f t="shared" si="89"/>
        <v>45508</v>
      </c>
      <c r="I145" s="802">
        <f t="shared" si="90"/>
        <v>45513</v>
      </c>
      <c r="K145" s="758">
        <f t="shared" si="76"/>
        <v>45487</v>
      </c>
    </row>
    <row r="146" spans="1:11" s="193" customFormat="1" ht="20.100000000000001" hidden="1" customHeight="1" x14ac:dyDescent="0.2">
      <c r="A146" s="805"/>
      <c r="B146" s="946" t="s">
        <v>726</v>
      </c>
      <c r="C146" s="946" t="s">
        <v>2080</v>
      </c>
      <c r="D146" s="946">
        <v>45493</v>
      </c>
      <c r="E146" s="802">
        <f t="shared" ref="E146" si="91">D146+2</f>
        <v>45495</v>
      </c>
      <c r="F146" s="802">
        <f t="shared" ref="F146" si="92">D146+5</f>
        <v>45498</v>
      </c>
      <c r="G146" s="802">
        <f t="shared" ref="G146" si="93">D146+10</f>
        <v>45503</v>
      </c>
      <c r="H146" s="802">
        <f t="shared" ref="H146" si="94">D146+16</f>
        <v>45509</v>
      </c>
      <c r="I146" s="802">
        <f t="shared" ref="I146" si="95">D146+21</f>
        <v>45514</v>
      </c>
      <c r="K146" s="758">
        <f t="shared" si="76"/>
        <v>45494</v>
      </c>
    </row>
    <row r="147" spans="1:11" s="193" customFormat="1" ht="20.100000000000001" hidden="1" customHeight="1" x14ac:dyDescent="0.2">
      <c r="A147" s="805" t="s">
        <v>726</v>
      </c>
      <c r="B147" s="946" t="s">
        <v>733</v>
      </c>
      <c r="C147" s="946" t="s">
        <v>2081</v>
      </c>
      <c r="D147" s="946">
        <v>45502</v>
      </c>
      <c r="E147" s="802">
        <f t="shared" ref="E147:E148" si="96">D147+2</f>
        <v>45504</v>
      </c>
      <c r="F147" s="873" t="s">
        <v>409</v>
      </c>
      <c r="G147" s="802">
        <f t="shared" ref="G147:G148" si="97">D147+10</f>
        <v>45512</v>
      </c>
      <c r="H147" s="802">
        <f t="shared" ref="H147:H148" si="98">D147+16</f>
        <v>45518</v>
      </c>
      <c r="I147" s="802">
        <f t="shared" ref="I147:I148" si="99">D147+21</f>
        <v>45523</v>
      </c>
      <c r="K147" s="758">
        <f t="shared" si="76"/>
        <v>45501</v>
      </c>
    </row>
    <row r="148" spans="1:11" s="193" customFormat="1" ht="20.100000000000001" hidden="1" customHeight="1" x14ac:dyDescent="0.2">
      <c r="A148" s="805"/>
      <c r="B148" s="946" t="s">
        <v>738</v>
      </c>
      <c r="C148" s="946" t="s">
        <v>2082</v>
      </c>
      <c r="D148" s="946">
        <v>45515</v>
      </c>
      <c r="E148" s="802">
        <f t="shared" si="96"/>
        <v>45517</v>
      </c>
      <c r="F148" s="873" t="s">
        <v>409</v>
      </c>
      <c r="G148" s="802">
        <f t="shared" si="97"/>
        <v>45525</v>
      </c>
      <c r="H148" s="802">
        <f t="shared" si="98"/>
        <v>45531</v>
      </c>
      <c r="I148" s="802">
        <f t="shared" si="99"/>
        <v>45536</v>
      </c>
      <c r="K148" s="758">
        <f t="shared" si="76"/>
        <v>45508</v>
      </c>
    </row>
    <row r="149" spans="1:11" s="193" customFormat="1" ht="20.100000000000001" hidden="1" customHeight="1" x14ac:dyDescent="0.2">
      <c r="A149" s="805"/>
      <c r="B149" s="946" t="s">
        <v>731</v>
      </c>
      <c r="C149" s="946" t="s">
        <v>2083</v>
      </c>
      <c r="D149" s="946">
        <v>45519</v>
      </c>
      <c r="E149" s="802">
        <f t="shared" ref="E149" si="100">D149+2</f>
        <v>45521</v>
      </c>
      <c r="F149" s="873" t="s">
        <v>409</v>
      </c>
      <c r="G149" s="802">
        <f t="shared" ref="G149" si="101">D149+10</f>
        <v>45529</v>
      </c>
      <c r="H149" s="802">
        <f t="shared" ref="H149" si="102">D149+16</f>
        <v>45535</v>
      </c>
      <c r="I149" s="802">
        <f t="shared" ref="I149" si="103">D149+21</f>
        <v>45540</v>
      </c>
      <c r="K149" s="758">
        <f t="shared" si="76"/>
        <v>45515</v>
      </c>
    </row>
    <row r="150" spans="1:11" s="193" customFormat="1" ht="20.100000000000001" hidden="1" customHeight="1" x14ac:dyDescent="0.2">
      <c r="A150" s="805"/>
      <c r="B150" s="946" t="s">
        <v>735</v>
      </c>
      <c r="C150" s="946" t="s">
        <v>2084</v>
      </c>
      <c r="D150" s="946">
        <v>45533</v>
      </c>
      <c r="E150" s="802">
        <f t="shared" ref="E150:E151" si="104">D150+2</f>
        <v>45535</v>
      </c>
      <c r="F150" s="873" t="s">
        <v>409</v>
      </c>
      <c r="G150" s="802">
        <f t="shared" ref="G150:G151" si="105">D150+10</f>
        <v>45543</v>
      </c>
      <c r="H150" s="802">
        <f t="shared" ref="H150:H151" si="106">D150+16</f>
        <v>45549</v>
      </c>
      <c r="I150" s="873" t="s">
        <v>409</v>
      </c>
      <c r="K150" s="758">
        <f t="shared" si="76"/>
        <v>45522</v>
      </c>
    </row>
    <row r="151" spans="1:11" s="193" customFormat="1" ht="20.100000000000001" hidden="1" customHeight="1" x14ac:dyDescent="0.2">
      <c r="A151" s="805"/>
      <c r="B151" s="946" t="s">
        <v>1946</v>
      </c>
      <c r="C151" s="946" t="s">
        <v>2085</v>
      </c>
      <c r="D151" s="946">
        <v>45538</v>
      </c>
      <c r="E151" s="802">
        <f t="shared" si="104"/>
        <v>45540</v>
      </c>
      <c r="F151" s="873" t="s">
        <v>409</v>
      </c>
      <c r="G151" s="802">
        <f t="shared" si="105"/>
        <v>45548</v>
      </c>
      <c r="H151" s="802">
        <f t="shared" si="106"/>
        <v>45554</v>
      </c>
      <c r="I151" s="802">
        <f t="shared" ref="I151" si="107">D151+21</f>
        <v>45559</v>
      </c>
      <c r="K151" s="758">
        <f t="shared" si="76"/>
        <v>45529</v>
      </c>
    </row>
    <row r="152" spans="1:11" s="193" customFormat="1" ht="20.100000000000001" hidden="1" customHeight="1" x14ac:dyDescent="0.2">
      <c r="A152" s="805"/>
      <c r="B152" s="946" t="s">
        <v>728</v>
      </c>
      <c r="C152" s="946" t="s">
        <v>2086</v>
      </c>
      <c r="D152" s="946">
        <v>45539</v>
      </c>
      <c r="E152" s="802">
        <f t="shared" ref="E152" si="108">D152+2</f>
        <v>45541</v>
      </c>
      <c r="F152" s="873" t="s">
        <v>409</v>
      </c>
      <c r="G152" s="802">
        <f t="shared" ref="G152" si="109">D152+10</f>
        <v>45549</v>
      </c>
      <c r="H152" s="802">
        <f t="shared" ref="H152" si="110">D152+16</f>
        <v>45555</v>
      </c>
      <c r="I152" s="802">
        <f t="shared" ref="I152" si="111">D152+21</f>
        <v>45560</v>
      </c>
      <c r="K152" s="758">
        <f t="shared" si="76"/>
        <v>45536</v>
      </c>
    </row>
    <row r="153" spans="1:11" s="193" customFormat="1" ht="20.100000000000001" hidden="1" customHeight="1" x14ac:dyDescent="0.2">
      <c r="A153" s="805"/>
      <c r="B153" s="946" t="s">
        <v>726</v>
      </c>
      <c r="C153" s="946" t="s">
        <v>2087</v>
      </c>
      <c r="D153" s="946">
        <v>45547</v>
      </c>
      <c r="E153" s="802">
        <f t="shared" ref="E153:E158" si="112">D153+2</f>
        <v>45549</v>
      </c>
      <c r="F153" s="873" t="s">
        <v>409</v>
      </c>
      <c r="G153" s="802">
        <f t="shared" ref="G153:G158" si="113">D153+10</f>
        <v>45557</v>
      </c>
      <c r="H153" s="802">
        <f t="shared" ref="H153:H158" si="114">D153+16</f>
        <v>45563</v>
      </c>
      <c r="I153" s="802">
        <f t="shared" ref="I153:I156" si="115">D153+21</f>
        <v>45568</v>
      </c>
      <c r="K153" s="758">
        <f t="shared" si="76"/>
        <v>45543</v>
      </c>
    </row>
    <row r="154" spans="1:11" s="193" customFormat="1" ht="20.100000000000001" hidden="1" customHeight="1" x14ac:dyDescent="0.2">
      <c r="A154" s="805"/>
      <c r="B154" s="946" t="s">
        <v>733</v>
      </c>
      <c r="C154" s="946" t="s">
        <v>2088</v>
      </c>
      <c r="D154" s="946">
        <v>45549</v>
      </c>
      <c r="E154" s="802">
        <f t="shared" si="112"/>
        <v>45551</v>
      </c>
      <c r="F154" s="873" t="s">
        <v>409</v>
      </c>
      <c r="G154" s="802">
        <f t="shared" si="113"/>
        <v>45559</v>
      </c>
      <c r="H154" s="802">
        <f t="shared" si="114"/>
        <v>45565</v>
      </c>
      <c r="I154" s="802">
        <f t="shared" si="115"/>
        <v>45570</v>
      </c>
      <c r="K154" s="758">
        <f t="shared" si="76"/>
        <v>45550</v>
      </c>
    </row>
    <row r="155" spans="1:11" s="193" customFormat="1" ht="20.100000000000001" hidden="1" customHeight="1" x14ac:dyDescent="0.2">
      <c r="A155" s="805"/>
      <c r="B155" s="946" t="s">
        <v>738</v>
      </c>
      <c r="C155" s="946" t="s">
        <v>2089</v>
      </c>
      <c r="D155" s="946">
        <v>45567</v>
      </c>
      <c r="E155" s="873" t="s">
        <v>409</v>
      </c>
      <c r="F155" s="873" t="s">
        <v>409</v>
      </c>
      <c r="G155" s="802">
        <f t="shared" si="113"/>
        <v>45577</v>
      </c>
      <c r="H155" s="873" t="s">
        <v>409</v>
      </c>
      <c r="I155" s="802">
        <f t="shared" si="115"/>
        <v>45588</v>
      </c>
      <c r="K155" s="758">
        <f t="shared" si="76"/>
        <v>45557</v>
      </c>
    </row>
    <row r="156" spans="1:11" s="193" customFormat="1" ht="20.100000000000001" hidden="1" customHeight="1" x14ac:dyDescent="0.2">
      <c r="A156" s="805"/>
      <c r="B156" s="946" t="s">
        <v>731</v>
      </c>
      <c r="C156" s="946" t="s">
        <v>2090</v>
      </c>
      <c r="D156" s="946">
        <v>45570</v>
      </c>
      <c r="E156" s="802">
        <f t="shared" si="112"/>
        <v>45572</v>
      </c>
      <c r="F156" s="873" t="s">
        <v>409</v>
      </c>
      <c r="G156" s="802">
        <f t="shared" si="113"/>
        <v>45580</v>
      </c>
      <c r="H156" s="802">
        <f t="shared" si="114"/>
        <v>45586</v>
      </c>
      <c r="I156" s="802">
        <f t="shared" si="115"/>
        <v>45591</v>
      </c>
      <c r="K156" s="758">
        <f t="shared" si="76"/>
        <v>45564</v>
      </c>
    </row>
    <row r="157" spans="1:11" s="193" customFormat="1" ht="20.100000000000001" hidden="1" customHeight="1" x14ac:dyDescent="0.2">
      <c r="A157" s="805" t="s">
        <v>2091</v>
      </c>
      <c r="B157" s="1015" t="s">
        <v>433</v>
      </c>
      <c r="C157" s="946" t="s">
        <v>2092</v>
      </c>
      <c r="D157" s="800"/>
      <c r="E157" s="851"/>
      <c r="F157" s="974"/>
      <c r="G157" s="851"/>
      <c r="H157" s="851"/>
      <c r="I157" s="851"/>
      <c r="K157" s="758">
        <f t="shared" si="76"/>
        <v>45571</v>
      </c>
    </row>
    <row r="158" spans="1:11" s="193" customFormat="1" ht="20.100000000000001" hidden="1" customHeight="1" x14ac:dyDescent="0.2">
      <c r="A158" s="805" t="s">
        <v>1970</v>
      </c>
      <c r="B158" s="946" t="s">
        <v>1702</v>
      </c>
      <c r="C158" s="946" t="s">
        <v>2093</v>
      </c>
      <c r="D158" s="946">
        <v>45583</v>
      </c>
      <c r="E158" s="802">
        <f t="shared" si="112"/>
        <v>45585</v>
      </c>
      <c r="F158" s="873" t="s">
        <v>409</v>
      </c>
      <c r="G158" s="802">
        <f t="shared" si="113"/>
        <v>45593</v>
      </c>
      <c r="H158" s="802">
        <f t="shared" si="114"/>
        <v>45599</v>
      </c>
      <c r="I158" s="802">
        <f t="shared" ref="I158:I160" si="116">D158+21</f>
        <v>45604</v>
      </c>
      <c r="K158" s="758">
        <f t="shared" si="76"/>
        <v>45578</v>
      </c>
    </row>
    <row r="159" spans="1:11" s="193" customFormat="1" ht="20.100000000000001" hidden="1" customHeight="1" x14ac:dyDescent="0.2">
      <c r="A159" s="805" t="s">
        <v>2094</v>
      </c>
      <c r="B159" s="946" t="s">
        <v>1972</v>
      </c>
      <c r="C159" s="946" t="s">
        <v>2095</v>
      </c>
      <c r="D159" s="873" t="s">
        <v>409</v>
      </c>
      <c r="E159" s="974"/>
      <c r="F159" s="974"/>
      <c r="G159" s="851"/>
      <c r="H159" s="851"/>
      <c r="I159" s="851"/>
      <c r="K159" s="758">
        <f t="shared" si="76"/>
        <v>45585</v>
      </c>
    </row>
    <row r="160" spans="1:11" s="193" customFormat="1" ht="20.100000000000001" hidden="1" customHeight="1" x14ac:dyDescent="0.2">
      <c r="A160" s="805" t="s">
        <v>726</v>
      </c>
      <c r="B160" s="946" t="s">
        <v>728</v>
      </c>
      <c r="C160" s="946" t="s">
        <v>2096</v>
      </c>
      <c r="D160" s="946">
        <v>45594</v>
      </c>
      <c r="E160" s="802">
        <f t="shared" ref="E160" si="117">D160+2</f>
        <v>45596</v>
      </c>
      <c r="F160" s="873" t="s">
        <v>409</v>
      </c>
      <c r="G160" s="802">
        <f t="shared" ref="G160" si="118">D160+10</f>
        <v>45604</v>
      </c>
      <c r="H160" s="802">
        <f t="shared" ref="H160" si="119">D160+16</f>
        <v>45610</v>
      </c>
      <c r="I160" s="802">
        <f t="shared" si="116"/>
        <v>45615</v>
      </c>
      <c r="K160" s="758">
        <f t="shared" si="76"/>
        <v>45592</v>
      </c>
    </row>
    <row r="161" spans="1:11" s="193" customFormat="1" ht="20.100000000000001" hidden="1" customHeight="1" x14ac:dyDescent="0.2">
      <c r="A161" s="805" t="s">
        <v>733</v>
      </c>
      <c r="B161" s="946" t="s">
        <v>726</v>
      </c>
      <c r="C161" s="946" t="s">
        <v>2097</v>
      </c>
      <c r="D161" s="946">
        <v>45598</v>
      </c>
      <c r="E161" s="802">
        <f t="shared" ref="E161:E165" si="120">D161+2</f>
        <v>45600</v>
      </c>
      <c r="F161" s="873" t="s">
        <v>409</v>
      </c>
      <c r="G161" s="802">
        <f t="shared" ref="G161:G164" si="121">D161+10</f>
        <v>45608</v>
      </c>
      <c r="H161" s="802">
        <f t="shared" ref="H161:H164" si="122">D161+16</f>
        <v>45614</v>
      </c>
      <c r="I161" s="802">
        <f t="shared" ref="I161:I164" si="123">D161+21</f>
        <v>45619</v>
      </c>
      <c r="K161" s="758">
        <f t="shared" si="76"/>
        <v>45599</v>
      </c>
    </row>
    <row r="162" spans="1:11" s="193" customFormat="1" ht="20.100000000000001" hidden="1" customHeight="1" x14ac:dyDescent="0.2">
      <c r="A162" s="805"/>
      <c r="B162" s="946" t="s">
        <v>738</v>
      </c>
      <c r="C162" s="946" t="s">
        <v>2098</v>
      </c>
      <c r="D162" s="946">
        <v>45605</v>
      </c>
      <c r="E162" s="802">
        <f t="shared" si="120"/>
        <v>45607</v>
      </c>
      <c r="F162" s="873" t="s">
        <v>409</v>
      </c>
      <c r="G162" s="802">
        <f t="shared" si="121"/>
        <v>45615</v>
      </c>
      <c r="H162" s="802">
        <f t="shared" si="122"/>
        <v>45621</v>
      </c>
      <c r="I162" s="802">
        <f t="shared" si="123"/>
        <v>45626</v>
      </c>
      <c r="K162" s="758">
        <f t="shared" si="76"/>
        <v>45606</v>
      </c>
    </row>
    <row r="163" spans="1:11" s="193" customFormat="1" ht="20.100000000000001" hidden="1" customHeight="1" x14ac:dyDescent="0.2">
      <c r="A163" s="805"/>
      <c r="B163" s="946" t="s">
        <v>731</v>
      </c>
      <c r="C163" s="946" t="s">
        <v>2099</v>
      </c>
      <c r="D163" s="946">
        <v>45616</v>
      </c>
      <c r="E163" s="802">
        <f t="shared" si="120"/>
        <v>45618</v>
      </c>
      <c r="F163" s="873" t="s">
        <v>409</v>
      </c>
      <c r="G163" s="802">
        <f t="shared" si="121"/>
        <v>45626</v>
      </c>
      <c r="H163" s="802">
        <f t="shared" si="122"/>
        <v>45632</v>
      </c>
      <c r="I163" s="802">
        <f t="shared" si="123"/>
        <v>45637</v>
      </c>
      <c r="K163" s="758">
        <f t="shared" si="76"/>
        <v>45613</v>
      </c>
    </row>
    <row r="164" spans="1:11" s="193" customFormat="1" ht="20.100000000000001" hidden="1" customHeight="1" x14ac:dyDescent="0.2">
      <c r="A164" s="805" t="s">
        <v>1946</v>
      </c>
      <c r="B164" s="946" t="s">
        <v>1968</v>
      </c>
      <c r="C164" s="946" t="s">
        <v>2100</v>
      </c>
      <c r="D164" s="946">
        <v>45623</v>
      </c>
      <c r="E164" s="802">
        <f t="shared" si="120"/>
        <v>45625</v>
      </c>
      <c r="F164" s="873" t="s">
        <v>409</v>
      </c>
      <c r="G164" s="802">
        <f t="shared" si="121"/>
        <v>45633</v>
      </c>
      <c r="H164" s="802">
        <f t="shared" si="122"/>
        <v>45639</v>
      </c>
      <c r="I164" s="802">
        <f t="shared" si="123"/>
        <v>45644</v>
      </c>
      <c r="K164" s="758">
        <f t="shared" si="76"/>
        <v>45620</v>
      </c>
    </row>
    <row r="165" spans="1:11" s="193" customFormat="1" ht="20.100000000000001" hidden="1" customHeight="1" x14ac:dyDescent="0.2">
      <c r="A165" s="805" t="s">
        <v>1970</v>
      </c>
      <c r="B165" s="946" t="s">
        <v>1702</v>
      </c>
      <c r="C165" s="946" t="s">
        <v>2101</v>
      </c>
      <c r="D165" s="946">
        <v>45632</v>
      </c>
      <c r="E165" s="802">
        <f t="shared" si="120"/>
        <v>45634</v>
      </c>
      <c r="F165" s="873" t="s">
        <v>409</v>
      </c>
      <c r="G165" s="802">
        <v>45639</v>
      </c>
      <c r="H165" s="802">
        <v>45645</v>
      </c>
      <c r="I165" s="873" t="s">
        <v>409</v>
      </c>
      <c r="K165" s="758">
        <f t="shared" si="76"/>
        <v>45627</v>
      </c>
    </row>
    <row r="166" spans="1:11" s="193" customFormat="1" ht="20.100000000000001" hidden="1" customHeight="1" x14ac:dyDescent="0.2">
      <c r="A166" s="805"/>
      <c r="B166" s="946" t="s">
        <v>1972</v>
      </c>
      <c r="C166" s="946" t="s">
        <v>2102</v>
      </c>
      <c r="D166" s="946">
        <v>45639</v>
      </c>
      <c r="E166" s="802">
        <f t="shared" ref="E166:E171" si="124">D166+2</f>
        <v>45641</v>
      </c>
      <c r="F166" s="873" t="s">
        <v>409</v>
      </c>
      <c r="G166" s="802">
        <f t="shared" ref="G166:G171" si="125">D166+10</f>
        <v>45649</v>
      </c>
      <c r="H166" s="802">
        <f t="shared" ref="H166:H171" si="126">D166+16</f>
        <v>45655</v>
      </c>
      <c r="I166" s="802">
        <f t="shared" ref="I166:I171" si="127">D166+21</f>
        <v>45660</v>
      </c>
      <c r="K166" s="758">
        <f t="shared" si="76"/>
        <v>45634</v>
      </c>
    </row>
    <row r="167" spans="1:11" s="193" customFormat="1" ht="20.100000000000001" hidden="1" customHeight="1" x14ac:dyDescent="0.2">
      <c r="A167" s="805" t="s">
        <v>1974</v>
      </c>
      <c r="B167" s="946" t="s">
        <v>1905</v>
      </c>
      <c r="C167" s="946" t="s">
        <v>2103</v>
      </c>
      <c r="D167" s="946">
        <v>45648</v>
      </c>
      <c r="E167" s="802">
        <f t="shared" si="124"/>
        <v>45650</v>
      </c>
      <c r="F167" s="873" t="s">
        <v>409</v>
      </c>
      <c r="G167" s="802">
        <f t="shared" si="125"/>
        <v>45658</v>
      </c>
      <c r="H167" s="802">
        <f t="shared" si="126"/>
        <v>45664</v>
      </c>
      <c r="I167" s="802">
        <f t="shared" si="127"/>
        <v>45669</v>
      </c>
      <c r="K167" s="758">
        <f t="shared" si="76"/>
        <v>45641</v>
      </c>
    </row>
    <row r="168" spans="1:11" s="193" customFormat="1" ht="20.100000000000001" hidden="1" customHeight="1" x14ac:dyDescent="0.2">
      <c r="A168" s="805" t="s">
        <v>726</v>
      </c>
      <c r="B168" s="946" t="s">
        <v>1949</v>
      </c>
      <c r="C168" s="946" t="s">
        <v>2104</v>
      </c>
      <c r="D168" s="946">
        <v>45653</v>
      </c>
      <c r="E168" s="802">
        <f t="shared" si="124"/>
        <v>45655</v>
      </c>
      <c r="F168" s="873" t="s">
        <v>409</v>
      </c>
      <c r="G168" s="802">
        <f t="shared" si="125"/>
        <v>45663</v>
      </c>
      <c r="H168" s="802">
        <f t="shared" si="126"/>
        <v>45669</v>
      </c>
      <c r="I168" s="802">
        <f t="shared" si="127"/>
        <v>45674</v>
      </c>
      <c r="K168" s="758">
        <f t="shared" si="76"/>
        <v>45648</v>
      </c>
    </row>
    <row r="169" spans="1:11" s="193" customFormat="1" ht="20.100000000000001" hidden="1" customHeight="1" x14ac:dyDescent="0.2">
      <c r="A169" s="805"/>
      <c r="B169" s="946" t="s">
        <v>738</v>
      </c>
      <c r="C169" s="946" t="s">
        <v>2105</v>
      </c>
      <c r="D169" s="946">
        <v>45654</v>
      </c>
      <c r="E169" s="802">
        <f t="shared" si="124"/>
        <v>45656</v>
      </c>
      <c r="F169" s="873" t="s">
        <v>409</v>
      </c>
      <c r="G169" s="802">
        <f t="shared" si="125"/>
        <v>45664</v>
      </c>
      <c r="H169" s="802">
        <f t="shared" si="126"/>
        <v>45670</v>
      </c>
      <c r="I169" s="802">
        <f t="shared" si="127"/>
        <v>45675</v>
      </c>
      <c r="K169" s="758">
        <f t="shared" si="76"/>
        <v>45655</v>
      </c>
    </row>
    <row r="170" spans="1:11" s="193" customFormat="1" ht="20.100000000000001" hidden="1" customHeight="1" x14ac:dyDescent="0.2">
      <c r="A170" s="805"/>
      <c r="B170" s="946" t="s">
        <v>731</v>
      </c>
      <c r="C170" s="946" t="s">
        <v>2106</v>
      </c>
      <c r="D170" s="946">
        <v>45661</v>
      </c>
      <c r="E170" s="802">
        <f t="shared" si="124"/>
        <v>45663</v>
      </c>
      <c r="F170" s="873" t="s">
        <v>409</v>
      </c>
      <c r="G170" s="802">
        <f t="shared" si="125"/>
        <v>45671</v>
      </c>
      <c r="H170" s="802">
        <f t="shared" si="126"/>
        <v>45677</v>
      </c>
      <c r="I170" s="802">
        <f t="shared" si="127"/>
        <v>45682</v>
      </c>
      <c r="K170" s="758">
        <f t="shared" si="76"/>
        <v>45662</v>
      </c>
    </row>
    <row r="171" spans="1:11" s="193" customFormat="1" ht="20.100000000000001" hidden="1" customHeight="1" x14ac:dyDescent="0.2">
      <c r="A171" s="805"/>
      <c r="B171" s="946" t="s">
        <v>1968</v>
      </c>
      <c r="C171" s="946" t="s">
        <v>2107</v>
      </c>
      <c r="D171" s="946">
        <v>45669</v>
      </c>
      <c r="E171" s="802">
        <f t="shared" si="124"/>
        <v>45671</v>
      </c>
      <c r="F171" s="873" t="s">
        <v>409</v>
      </c>
      <c r="G171" s="802">
        <f t="shared" si="125"/>
        <v>45679</v>
      </c>
      <c r="H171" s="802">
        <f t="shared" si="126"/>
        <v>45685</v>
      </c>
      <c r="I171" s="802">
        <f t="shared" si="127"/>
        <v>45690</v>
      </c>
      <c r="K171" s="758">
        <f t="shared" si="76"/>
        <v>45669</v>
      </c>
    </row>
    <row r="172" spans="1:11" s="193" customFormat="1" ht="20.100000000000001" hidden="1" customHeight="1" x14ac:dyDescent="0.2">
      <c r="A172" s="805" t="s">
        <v>1702</v>
      </c>
      <c r="B172" s="946" t="s">
        <v>1980</v>
      </c>
      <c r="C172" s="946" t="s">
        <v>2108</v>
      </c>
      <c r="D172" s="873" t="s">
        <v>409</v>
      </c>
      <c r="E172" s="873" t="s">
        <v>409</v>
      </c>
      <c r="F172" s="873" t="s">
        <v>409</v>
      </c>
      <c r="G172" s="802">
        <v>45685</v>
      </c>
      <c r="H172" s="802">
        <v>45691</v>
      </c>
      <c r="I172" s="802">
        <v>45696</v>
      </c>
      <c r="K172" s="758">
        <f t="shared" si="76"/>
        <v>45676</v>
      </c>
    </row>
    <row r="173" spans="1:11" s="193" customFormat="1" ht="20.100000000000001" hidden="1" customHeight="1" x14ac:dyDescent="0.2">
      <c r="A173" s="805"/>
      <c r="B173" s="946" t="s">
        <v>1972</v>
      </c>
      <c r="C173" s="946" t="s">
        <v>2109</v>
      </c>
      <c r="D173" s="946">
        <v>45688</v>
      </c>
      <c r="E173" s="802">
        <f t="shared" ref="E173:E174" si="128">D173+2</f>
        <v>45690</v>
      </c>
      <c r="F173" s="873" t="s">
        <v>409</v>
      </c>
      <c r="G173" s="802">
        <f t="shared" ref="G173:G176" si="129">D173+10</f>
        <v>45698</v>
      </c>
      <c r="H173" s="802">
        <f t="shared" ref="H173:H176" si="130">D173+16</f>
        <v>45704</v>
      </c>
      <c r="I173" s="802">
        <f t="shared" ref="I173:I176" si="131">D173+21</f>
        <v>45709</v>
      </c>
      <c r="K173" s="758">
        <f t="shared" si="76"/>
        <v>45683</v>
      </c>
    </row>
    <row r="174" spans="1:11" s="193" customFormat="1" ht="20.100000000000001" hidden="1" customHeight="1" x14ac:dyDescent="0.2">
      <c r="A174" s="805"/>
      <c r="B174" s="946" t="s">
        <v>1905</v>
      </c>
      <c r="C174" s="946" t="s">
        <v>2110</v>
      </c>
      <c r="D174" s="946">
        <v>45695</v>
      </c>
      <c r="E174" s="802">
        <f t="shared" si="128"/>
        <v>45697</v>
      </c>
      <c r="F174" s="873" t="s">
        <v>409</v>
      </c>
      <c r="G174" s="802">
        <f t="shared" si="129"/>
        <v>45705</v>
      </c>
      <c r="H174" s="802">
        <f t="shared" si="130"/>
        <v>45711</v>
      </c>
      <c r="I174" s="802">
        <f t="shared" si="131"/>
        <v>45716</v>
      </c>
      <c r="K174" s="758">
        <f t="shared" si="76"/>
        <v>45690</v>
      </c>
    </row>
    <row r="175" spans="1:11" s="193" customFormat="1" ht="20.100000000000001" hidden="1" customHeight="1" x14ac:dyDescent="0.2">
      <c r="A175" s="805"/>
      <c r="B175" s="946" t="s">
        <v>1949</v>
      </c>
      <c r="C175" s="946" t="s">
        <v>2111</v>
      </c>
      <c r="D175" s="946">
        <v>45706</v>
      </c>
      <c r="E175" s="873" t="s">
        <v>409</v>
      </c>
      <c r="F175" s="873" t="s">
        <v>409</v>
      </c>
      <c r="G175" s="802">
        <f t="shared" si="129"/>
        <v>45716</v>
      </c>
      <c r="H175" s="802">
        <f t="shared" si="130"/>
        <v>45722</v>
      </c>
      <c r="I175" s="802">
        <f t="shared" si="131"/>
        <v>45727</v>
      </c>
      <c r="K175" s="758">
        <f t="shared" si="76"/>
        <v>45697</v>
      </c>
    </row>
    <row r="176" spans="1:11" s="193" customFormat="1" ht="20.100000000000001" hidden="1" customHeight="1" x14ac:dyDescent="0.2">
      <c r="A176" s="805"/>
      <c r="B176" s="946" t="s">
        <v>738</v>
      </c>
      <c r="C176" s="946" t="s">
        <v>2112</v>
      </c>
      <c r="D176" s="946">
        <v>45714</v>
      </c>
      <c r="E176" s="873" t="s">
        <v>409</v>
      </c>
      <c r="F176" s="873" t="s">
        <v>409</v>
      </c>
      <c r="G176" s="802">
        <f t="shared" si="129"/>
        <v>45724</v>
      </c>
      <c r="H176" s="802">
        <f t="shared" si="130"/>
        <v>45730</v>
      </c>
      <c r="I176" s="802">
        <f t="shared" si="131"/>
        <v>45735</v>
      </c>
      <c r="K176" s="758">
        <f t="shared" si="76"/>
        <v>45704</v>
      </c>
    </row>
    <row r="177" spans="1:12" s="193" customFormat="1" ht="20.100000000000001" hidden="1" customHeight="1" x14ac:dyDescent="0.2">
      <c r="A177" s="805" t="s">
        <v>731</v>
      </c>
      <c r="B177" s="1015" t="s">
        <v>433</v>
      </c>
      <c r="C177" s="946" t="s">
        <v>2113</v>
      </c>
      <c r="D177" s="800"/>
      <c r="E177" s="851"/>
      <c r="F177" s="974"/>
      <c r="G177" s="851"/>
      <c r="H177" s="851"/>
      <c r="I177" s="851"/>
      <c r="K177" s="758">
        <f t="shared" si="76"/>
        <v>45711</v>
      </c>
    </row>
    <row r="178" spans="1:12" s="193" customFormat="1" ht="20.100000000000001" hidden="1" customHeight="1" x14ac:dyDescent="0.2">
      <c r="A178" s="805" t="s">
        <v>2114</v>
      </c>
      <c r="B178" s="946" t="s">
        <v>731</v>
      </c>
      <c r="C178" s="946" t="s">
        <v>2115</v>
      </c>
      <c r="D178" s="946">
        <v>45720</v>
      </c>
      <c r="E178" s="873" t="s">
        <v>409</v>
      </c>
      <c r="F178" s="873" t="s">
        <v>409</v>
      </c>
      <c r="G178" s="758">
        <f>D178+10</f>
        <v>45730</v>
      </c>
      <c r="H178" s="758">
        <f>D178+16</f>
        <v>45736</v>
      </c>
      <c r="I178" s="758">
        <f>D178+21</f>
        <v>45741</v>
      </c>
      <c r="J178" s="331"/>
      <c r="K178" s="758">
        <f>K177+7</f>
        <v>45718</v>
      </c>
      <c r="L178" s="331"/>
    </row>
    <row r="179" spans="1:12" ht="18" hidden="1" customHeight="1" x14ac:dyDescent="0.2">
      <c r="B179" s="147" t="s">
        <v>589</v>
      </c>
    </row>
    <row r="180" spans="1:12" s="193" customFormat="1" ht="20.100000000000001" customHeight="1" x14ac:dyDescent="0.2">
      <c r="A180" s="805"/>
      <c r="B180" s="764"/>
      <c r="C180" s="764"/>
      <c r="D180" s="764"/>
      <c r="E180" s="764"/>
      <c r="F180" s="1078"/>
      <c r="G180" s="764"/>
      <c r="H180" s="764"/>
      <c r="I180" s="764"/>
      <c r="J180" s="331"/>
      <c r="K180" s="764"/>
      <c r="L180" s="331"/>
    </row>
    <row r="181" spans="1:12" s="193" customFormat="1" ht="33" customHeight="1" x14ac:dyDescent="0.2">
      <c r="A181" s="805"/>
      <c r="B181" s="1504" t="s">
        <v>121</v>
      </c>
      <c r="C181" s="1514"/>
      <c r="D181" s="1496" t="s">
        <v>373</v>
      </c>
      <c r="E181" s="1157" t="s">
        <v>207</v>
      </c>
      <c r="F181" s="1157" t="s">
        <v>173</v>
      </c>
      <c r="G181" s="1157" t="s">
        <v>272</v>
      </c>
      <c r="H181" s="1189"/>
      <c r="I181" s="1190"/>
      <c r="J181" s="1191"/>
      <c r="K181" s="1191"/>
    </row>
    <row r="182" spans="1:12" s="193" customFormat="1" ht="20.100000000000001" customHeight="1" x14ac:dyDescent="0.2">
      <c r="A182" s="805"/>
      <c r="B182" s="1158" t="s">
        <v>375</v>
      </c>
      <c r="C182" s="1158" t="s">
        <v>376</v>
      </c>
      <c r="D182" s="1497"/>
      <c r="E182" s="1192" t="s">
        <v>188</v>
      </c>
      <c r="F182" s="1192" t="s">
        <v>178</v>
      </c>
      <c r="G182" s="1192" t="s">
        <v>266</v>
      </c>
      <c r="H182" s="1189"/>
      <c r="I182" s="1193" t="s">
        <v>513</v>
      </c>
      <c r="J182" s="1193" t="s">
        <v>377</v>
      </c>
      <c r="K182" s="1193" t="s">
        <v>378</v>
      </c>
    </row>
    <row r="183" spans="1:12" s="193" customFormat="1" ht="20.100000000000001" hidden="1" customHeight="1" x14ac:dyDescent="0.2">
      <c r="A183" s="805" t="s">
        <v>745</v>
      </c>
      <c r="B183" s="1201" t="s">
        <v>724</v>
      </c>
      <c r="C183" s="1164" t="s">
        <v>755</v>
      </c>
      <c r="D183" s="1164">
        <v>45394</v>
      </c>
      <c r="E183" s="1194">
        <f t="shared" ref="E183:E207" si="132">D183+10</f>
        <v>45404</v>
      </c>
      <c r="F183" s="1194">
        <f t="shared" ref="F183:F205" si="133">D183+16</f>
        <v>45410</v>
      </c>
      <c r="G183" s="1194">
        <f t="shared" ref="G183:G189" si="134">D183+21</f>
        <v>45415</v>
      </c>
      <c r="H183" s="1191"/>
      <c r="I183" s="1161" t="e">
        <f>#REF!+7</f>
        <v>#REF!</v>
      </c>
      <c r="J183" s="1161" t="e">
        <f>#REF!+7</f>
        <v>#REF!</v>
      </c>
      <c r="K183" s="1191"/>
    </row>
    <row r="184" spans="1:12" s="193" customFormat="1" ht="20.100000000000001" hidden="1" customHeight="1" x14ac:dyDescent="0.2">
      <c r="A184" s="805" t="s">
        <v>735</v>
      </c>
      <c r="B184" s="1202" t="s">
        <v>409</v>
      </c>
      <c r="C184" s="1164" t="s">
        <v>756</v>
      </c>
      <c r="D184" s="1166">
        <v>45406</v>
      </c>
      <c r="E184" s="1203">
        <f t="shared" si="132"/>
        <v>45416</v>
      </c>
      <c r="F184" s="1203">
        <f t="shared" si="133"/>
        <v>45422</v>
      </c>
      <c r="G184" s="1203">
        <f t="shared" si="134"/>
        <v>45427</v>
      </c>
      <c r="H184" s="1191"/>
      <c r="I184" s="1161">
        <v>45403</v>
      </c>
      <c r="J184" s="1161">
        <v>45403</v>
      </c>
      <c r="K184" s="1191"/>
    </row>
    <row r="185" spans="1:12" s="193" customFormat="1" ht="20.100000000000001" hidden="1" customHeight="1" x14ac:dyDescent="0.2">
      <c r="A185" s="805" t="s">
        <v>738</v>
      </c>
      <c r="B185" s="1201" t="s">
        <v>735</v>
      </c>
      <c r="C185" s="1164" t="s">
        <v>757</v>
      </c>
      <c r="D185" s="1164">
        <v>45419</v>
      </c>
      <c r="E185" s="1194">
        <f t="shared" si="132"/>
        <v>45429</v>
      </c>
      <c r="F185" s="1194">
        <f t="shared" si="133"/>
        <v>45435</v>
      </c>
      <c r="G185" s="1194">
        <f t="shared" si="134"/>
        <v>45440</v>
      </c>
      <c r="H185" s="1191"/>
      <c r="I185" s="1161">
        <f t="shared" ref="I185:J228" si="135">I184+7</f>
        <v>45410</v>
      </c>
      <c r="J185" s="1161">
        <f t="shared" si="135"/>
        <v>45410</v>
      </c>
      <c r="K185" s="1191"/>
    </row>
    <row r="186" spans="1:12" s="193" customFormat="1" ht="20.100000000000001" hidden="1" customHeight="1" x14ac:dyDescent="0.2">
      <c r="A186" s="805" t="s">
        <v>758</v>
      </c>
      <c r="B186" s="1164" t="s">
        <v>726</v>
      </c>
      <c r="C186" s="1164" t="s">
        <v>759</v>
      </c>
      <c r="D186" s="1164">
        <v>45426</v>
      </c>
      <c r="E186" s="1194">
        <f t="shared" si="132"/>
        <v>45436</v>
      </c>
      <c r="F186" s="1194">
        <f t="shared" si="133"/>
        <v>45442</v>
      </c>
      <c r="G186" s="1194">
        <f t="shared" si="134"/>
        <v>45447</v>
      </c>
      <c r="H186" s="1191"/>
      <c r="I186" s="1161">
        <f t="shared" si="135"/>
        <v>45417</v>
      </c>
      <c r="J186" s="1161">
        <f t="shared" si="135"/>
        <v>45417</v>
      </c>
      <c r="K186" s="1191"/>
    </row>
    <row r="187" spans="1:12" s="193" customFormat="1" ht="20.100000000000001" hidden="1" customHeight="1" x14ac:dyDescent="0.2">
      <c r="A187" s="805" t="s">
        <v>728</v>
      </c>
      <c r="B187" s="1164" t="s">
        <v>731</v>
      </c>
      <c r="C187" s="1164" t="s">
        <v>760</v>
      </c>
      <c r="D187" s="1164">
        <v>45423</v>
      </c>
      <c r="E187" s="1194">
        <f t="shared" si="132"/>
        <v>45433</v>
      </c>
      <c r="F187" s="1194">
        <f t="shared" si="133"/>
        <v>45439</v>
      </c>
      <c r="G187" s="1194">
        <f t="shared" si="134"/>
        <v>45444</v>
      </c>
      <c r="H187" s="1191"/>
      <c r="I187" s="1161">
        <f t="shared" si="135"/>
        <v>45424</v>
      </c>
      <c r="J187" s="1161">
        <f t="shared" si="135"/>
        <v>45424</v>
      </c>
      <c r="K187" s="1191"/>
    </row>
    <row r="188" spans="1:12" s="193" customFormat="1" ht="20.100000000000001" hidden="1" customHeight="1" x14ac:dyDescent="0.2">
      <c r="A188" s="805" t="s">
        <v>731</v>
      </c>
      <c r="B188" s="1164" t="s">
        <v>728</v>
      </c>
      <c r="C188" s="1164" t="s">
        <v>761</v>
      </c>
      <c r="D188" s="1164">
        <f t="shared" ref="D188" si="136">D187+7</f>
        <v>45430</v>
      </c>
      <c r="E188" s="1194">
        <f t="shared" si="132"/>
        <v>45440</v>
      </c>
      <c r="F188" s="1194">
        <f t="shared" si="133"/>
        <v>45446</v>
      </c>
      <c r="G188" s="1194">
        <f t="shared" si="134"/>
        <v>45451</v>
      </c>
      <c r="H188" s="1191"/>
      <c r="I188" s="1161">
        <f t="shared" si="135"/>
        <v>45431</v>
      </c>
      <c r="J188" s="1161">
        <f t="shared" si="135"/>
        <v>45431</v>
      </c>
      <c r="K188" s="1191"/>
    </row>
    <row r="189" spans="1:12" s="193" customFormat="1" ht="20.100000000000001" hidden="1" customHeight="1" x14ac:dyDescent="0.2">
      <c r="A189" s="805"/>
      <c r="B189" s="1164" t="s">
        <v>733</v>
      </c>
      <c r="C189" s="1164" t="s">
        <v>762</v>
      </c>
      <c r="D189" s="1164">
        <v>45441</v>
      </c>
      <c r="E189" s="1194">
        <f t="shared" si="132"/>
        <v>45451</v>
      </c>
      <c r="F189" s="1194">
        <f t="shared" si="133"/>
        <v>45457</v>
      </c>
      <c r="G189" s="1194">
        <f t="shared" si="134"/>
        <v>45462</v>
      </c>
      <c r="H189" s="1191"/>
      <c r="I189" s="1161">
        <f t="shared" si="135"/>
        <v>45438</v>
      </c>
      <c r="J189" s="1161">
        <f t="shared" si="135"/>
        <v>45438</v>
      </c>
      <c r="K189" s="1191"/>
    </row>
    <row r="190" spans="1:12" s="193" customFormat="1" ht="20.100000000000001" hidden="1" customHeight="1" x14ac:dyDescent="0.2">
      <c r="A190" s="805" t="s">
        <v>724</v>
      </c>
      <c r="B190" s="1164" t="s">
        <v>763</v>
      </c>
      <c r="C190" s="1164" t="s">
        <v>764</v>
      </c>
      <c r="D190" s="1164">
        <v>45454</v>
      </c>
      <c r="E190" s="1194">
        <f t="shared" si="132"/>
        <v>45464</v>
      </c>
      <c r="F190" s="1194">
        <f t="shared" si="133"/>
        <v>45470</v>
      </c>
      <c r="G190" s="1165" t="s">
        <v>409</v>
      </c>
      <c r="H190" s="1191"/>
      <c r="I190" s="1161">
        <f t="shared" si="135"/>
        <v>45445</v>
      </c>
      <c r="J190" s="1161">
        <f t="shared" si="135"/>
        <v>45445</v>
      </c>
      <c r="K190" s="1191"/>
    </row>
    <row r="191" spans="1:12" s="193" customFormat="1" ht="20.100000000000001" hidden="1" customHeight="1" x14ac:dyDescent="0.2">
      <c r="A191" s="805" t="s">
        <v>765</v>
      </c>
      <c r="B191" s="1164" t="s">
        <v>726</v>
      </c>
      <c r="C191" s="1164" t="s">
        <v>766</v>
      </c>
      <c r="D191" s="1164">
        <v>45457</v>
      </c>
      <c r="E191" s="1194">
        <f t="shared" si="132"/>
        <v>45467</v>
      </c>
      <c r="F191" s="1194">
        <f t="shared" si="133"/>
        <v>45473</v>
      </c>
      <c r="G191" s="1194">
        <f t="shared" ref="G191:G200" si="137">D191+21</f>
        <v>45478</v>
      </c>
      <c r="H191" s="1191"/>
      <c r="I191" s="1161">
        <f t="shared" si="135"/>
        <v>45452</v>
      </c>
      <c r="J191" s="1161">
        <f t="shared" si="135"/>
        <v>45452</v>
      </c>
      <c r="K191" s="1191"/>
    </row>
    <row r="192" spans="1:12" s="193" customFormat="1" ht="20.100000000000001" hidden="1" customHeight="1" x14ac:dyDescent="0.2">
      <c r="A192" s="805" t="s">
        <v>767</v>
      </c>
      <c r="B192" s="1164" t="s">
        <v>738</v>
      </c>
      <c r="C192" s="1164" t="s">
        <v>768</v>
      </c>
      <c r="D192" s="1164">
        <v>45461</v>
      </c>
      <c r="E192" s="1194">
        <f t="shared" si="132"/>
        <v>45471</v>
      </c>
      <c r="F192" s="1194">
        <f t="shared" si="133"/>
        <v>45477</v>
      </c>
      <c r="G192" s="1194">
        <f t="shared" si="137"/>
        <v>45482</v>
      </c>
      <c r="H192" s="1191"/>
      <c r="I192" s="1161">
        <f t="shared" si="135"/>
        <v>45459</v>
      </c>
      <c r="J192" s="1161">
        <f t="shared" si="135"/>
        <v>45459</v>
      </c>
      <c r="K192" s="1191"/>
    </row>
    <row r="193" spans="1:11" s="193" customFormat="1" ht="20.100000000000001" hidden="1" customHeight="1" x14ac:dyDescent="0.2">
      <c r="A193" s="805" t="s">
        <v>1943</v>
      </c>
      <c r="B193" s="1164" t="s">
        <v>731</v>
      </c>
      <c r="C193" s="1164" t="s">
        <v>2076</v>
      </c>
      <c r="D193" s="1164">
        <v>45470</v>
      </c>
      <c r="E193" s="1194">
        <f t="shared" si="132"/>
        <v>45480</v>
      </c>
      <c r="F193" s="1194">
        <f t="shared" si="133"/>
        <v>45486</v>
      </c>
      <c r="G193" s="1194">
        <f t="shared" si="137"/>
        <v>45491</v>
      </c>
      <c r="H193" s="1191"/>
      <c r="I193" s="1161">
        <f t="shared" si="135"/>
        <v>45466</v>
      </c>
      <c r="J193" s="1161">
        <f t="shared" si="135"/>
        <v>45466</v>
      </c>
      <c r="K193" s="1191"/>
    </row>
    <row r="194" spans="1:11" s="193" customFormat="1" ht="20.100000000000001" hidden="1" customHeight="1" x14ac:dyDescent="0.2">
      <c r="A194" s="805" t="s">
        <v>731</v>
      </c>
      <c r="B194" s="1164" t="s">
        <v>735</v>
      </c>
      <c r="C194" s="1164" t="s">
        <v>2077</v>
      </c>
      <c r="D194" s="1164">
        <v>45478</v>
      </c>
      <c r="E194" s="1194">
        <f t="shared" si="132"/>
        <v>45488</v>
      </c>
      <c r="F194" s="1194">
        <f t="shared" si="133"/>
        <v>45494</v>
      </c>
      <c r="G194" s="1194">
        <f t="shared" si="137"/>
        <v>45499</v>
      </c>
      <c r="H194" s="1191"/>
      <c r="I194" s="1161">
        <f t="shared" si="135"/>
        <v>45473</v>
      </c>
      <c r="J194" s="1161">
        <f t="shared" si="135"/>
        <v>45473</v>
      </c>
      <c r="K194" s="1191"/>
    </row>
    <row r="195" spans="1:11" s="193" customFormat="1" ht="20.100000000000001" hidden="1" customHeight="1" x14ac:dyDescent="0.2">
      <c r="A195" s="805" t="s">
        <v>728</v>
      </c>
      <c r="B195" s="1164" t="s">
        <v>1946</v>
      </c>
      <c r="C195" s="1164" t="s">
        <v>2078</v>
      </c>
      <c r="D195" s="1164">
        <v>45488</v>
      </c>
      <c r="E195" s="1194">
        <f t="shared" si="132"/>
        <v>45498</v>
      </c>
      <c r="F195" s="1194">
        <f t="shared" si="133"/>
        <v>45504</v>
      </c>
      <c r="G195" s="1194">
        <f t="shared" si="137"/>
        <v>45509</v>
      </c>
      <c r="H195" s="1191"/>
      <c r="I195" s="1161">
        <f t="shared" si="135"/>
        <v>45480</v>
      </c>
      <c r="J195" s="1161">
        <f t="shared" si="135"/>
        <v>45480</v>
      </c>
      <c r="K195" s="1191"/>
    </row>
    <row r="196" spans="1:11" s="193" customFormat="1" ht="20.100000000000001" hidden="1" customHeight="1" x14ac:dyDescent="0.2">
      <c r="A196" s="805" t="s">
        <v>733</v>
      </c>
      <c r="B196" s="1164" t="s">
        <v>728</v>
      </c>
      <c r="C196" s="1164" t="s">
        <v>2079</v>
      </c>
      <c r="D196" s="1164">
        <v>45492</v>
      </c>
      <c r="E196" s="1194">
        <f t="shared" si="132"/>
        <v>45502</v>
      </c>
      <c r="F196" s="1194">
        <f t="shared" si="133"/>
        <v>45508</v>
      </c>
      <c r="G196" s="1194">
        <f t="shared" si="137"/>
        <v>45513</v>
      </c>
      <c r="H196" s="1191"/>
      <c r="I196" s="1161">
        <f t="shared" si="135"/>
        <v>45487</v>
      </c>
      <c r="J196" s="1161">
        <f t="shared" si="135"/>
        <v>45487</v>
      </c>
      <c r="K196" s="1191"/>
    </row>
    <row r="197" spans="1:11" s="193" customFormat="1" ht="20.100000000000001" hidden="1" customHeight="1" x14ac:dyDescent="0.2">
      <c r="A197" s="805"/>
      <c r="B197" s="1164" t="s">
        <v>726</v>
      </c>
      <c r="C197" s="1164" t="s">
        <v>2080</v>
      </c>
      <c r="D197" s="1164">
        <v>45493</v>
      </c>
      <c r="E197" s="1194">
        <f t="shared" si="132"/>
        <v>45503</v>
      </c>
      <c r="F197" s="1194">
        <f t="shared" si="133"/>
        <v>45509</v>
      </c>
      <c r="G197" s="1194">
        <f t="shared" si="137"/>
        <v>45514</v>
      </c>
      <c r="H197" s="1191"/>
      <c r="I197" s="1161">
        <f t="shared" si="135"/>
        <v>45494</v>
      </c>
      <c r="J197" s="1161">
        <f t="shared" si="135"/>
        <v>45494</v>
      </c>
      <c r="K197" s="1191"/>
    </row>
    <row r="198" spans="1:11" s="193" customFormat="1" ht="20.100000000000001" hidden="1" customHeight="1" x14ac:dyDescent="0.2">
      <c r="A198" s="805" t="s">
        <v>726</v>
      </c>
      <c r="B198" s="1164" t="s">
        <v>733</v>
      </c>
      <c r="C198" s="1164" t="s">
        <v>2081</v>
      </c>
      <c r="D198" s="1164">
        <v>45502</v>
      </c>
      <c r="E198" s="1194">
        <f t="shared" si="132"/>
        <v>45512</v>
      </c>
      <c r="F198" s="1194">
        <f t="shared" si="133"/>
        <v>45518</v>
      </c>
      <c r="G198" s="1194">
        <f t="shared" si="137"/>
        <v>45523</v>
      </c>
      <c r="H198" s="1191"/>
      <c r="I198" s="1161">
        <f t="shared" si="135"/>
        <v>45501</v>
      </c>
      <c r="J198" s="1161">
        <f t="shared" si="135"/>
        <v>45501</v>
      </c>
      <c r="K198" s="1191"/>
    </row>
    <row r="199" spans="1:11" s="193" customFormat="1" ht="20.100000000000001" hidden="1" customHeight="1" x14ac:dyDescent="0.2">
      <c r="A199" s="805"/>
      <c r="B199" s="1164" t="s">
        <v>738</v>
      </c>
      <c r="C199" s="1164" t="s">
        <v>2082</v>
      </c>
      <c r="D199" s="1164">
        <v>45515</v>
      </c>
      <c r="E199" s="1194">
        <f t="shared" si="132"/>
        <v>45525</v>
      </c>
      <c r="F199" s="1194">
        <f t="shared" si="133"/>
        <v>45531</v>
      </c>
      <c r="G199" s="1194">
        <f t="shared" si="137"/>
        <v>45536</v>
      </c>
      <c r="H199" s="1191"/>
      <c r="I199" s="1161">
        <f t="shared" si="135"/>
        <v>45508</v>
      </c>
      <c r="J199" s="1161">
        <f t="shared" si="135"/>
        <v>45508</v>
      </c>
      <c r="K199" s="1191"/>
    </row>
    <row r="200" spans="1:11" s="193" customFormat="1" ht="20.100000000000001" hidden="1" customHeight="1" x14ac:dyDescent="0.2">
      <c r="A200" s="805"/>
      <c r="B200" s="1164" t="s">
        <v>731</v>
      </c>
      <c r="C200" s="1164" t="s">
        <v>2083</v>
      </c>
      <c r="D200" s="1164">
        <v>45519</v>
      </c>
      <c r="E200" s="1194">
        <f t="shared" si="132"/>
        <v>45529</v>
      </c>
      <c r="F200" s="1194">
        <f t="shared" si="133"/>
        <v>45535</v>
      </c>
      <c r="G200" s="1194">
        <f t="shared" si="137"/>
        <v>45540</v>
      </c>
      <c r="H200" s="1191"/>
      <c r="I200" s="1161">
        <f t="shared" si="135"/>
        <v>45515</v>
      </c>
      <c r="J200" s="1161">
        <f t="shared" si="135"/>
        <v>45515</v>
      </c>
      <c r="K200" s="1191"/>
    </row>
    <row r="201" spans="1:11" s="193" customFormat="1" ht="20.100000000000001" hidden="1" customHeight="1" x14ac:dyDescent="0.2">
      <c r="A201" s="805"/>
      <c r="B201" s="1164" t="s">
        <v>735</v>
      </c>
      <c r="C201" s="1164" t="s">
        <v>2084</v>
      </c>
      <c r="D201" s="1164">
        <v>45533</v>
      </c>
      <c r="E201" s="1194">
        <f t="shared" si="132"/>
        <v>45543</v>
      </c>
      <c r="F201" s="1194">
        <f t="shared" si="133"/>
        <v>45549</v>
      </c>
      <c r="G201" s="1165" t="s">
        <v>409</v>
      </c>
      <c r="H201" s="1191"/>
      <c r="I201" s="1161">
        <f t="shared" si="135"/>
        <v>45522</v>
      </c>
      <c r="J201" s="1161">
        <f t="shared" si="135"/>
        <v>45522</v>
      </c>
      <c r="K201" s="1191"/>
    </row>
    <row r="202" spans="1:11" s="193" customFormat="1" ht="20.100000000000001" hidden="1" customHeight="1" x14ac:dyDescent="0.2">
      <c r="A202" s="805"/>
      <c r="B202" s="1164" t="s">
        <v>1946</v>
      </c>
      <c r="C202" s="1164" t="s">
        <v>2085</v>
      </c>
      <c r="D202" s="1164">
        <v>45538</v>
      </c>
      <c r="E202" s="1194">
        <f t="shared" si="132"/>
        <v>45548</v>
      </c>
      <c r="F202" s="1194">
        <f t="shared" si="133"/>
        <v>45554</v>
      </c>
      <c r="G202" s="1194">
        <f t="shared" ref="G202:G207" si="138">D202+21</f>
        <v>45559</v>
      </c>
      <c r="H202" s="1191"/>
      <c r="I202" s="1161">
        <f t="shared" si="135"/>
        <v>45529</v>
      </c>
      <c r="J202" s="1161">
        <f t="shared" si="135"/>
        <v>45529</v>
      </c>
      <c r="K202" s="1191"/>
    </row>
    <row r="203" spans="1:11" s="193" customFormat="1" ht="20.100000000000001" hidden="1" customHeight="1" x14ac:dyDescent="0.2">
      <c r="A203" s="805"/>
      <c r="B203" s="1164" t="s">
        <v>728</v>
      </c>
      <c r="C203" s="1164" t="s">
        <v>2086</v>
      </c>
      <c r="D203" s="1164">
        <v>45539</v>
      </c>
      <c r="E203" s="1194">
        <f t="shared" si="132"/>
        <v>45549</v>
      </c>
      <c r="F203" s="1194">
        <f t="shared" si="133"/>
        <v>45555</v>
      </c>
      <c r="G203" s="1194">
        <f t="shared" si="138"/>
        <v>45560</v>
      </c>
      <c r="H203" s="1191"/>
      <c r="I203" s="1161">
        <f t="shared" si="135"/>
        <v>45536</v>
      </c>
      <c r="J203" s="1161">
        <f t="shared" si="135"/>
        <v>45536</v>
      </c>
      <c r="K203" s="1191"/>
    </row>
    <row r="204" spans="1:11" s="193" customFormat="1" ht="20.100000000000001" hidden="1" customHeight="1" x14ac:dyDescent="0.2">
      <c r="A204" s="805"/>
      <c r="B204" s="1164" t="s">
        <v>726</v>
      </c>
      <c r="C204" s="1164" t="s">
        <v>2087</v>
      </c>
      <c r="D204" s="1164">
        <v>45547</v>
      </c>
      <c r="E204" s="1194">
        <f t="shared" si="132"/>
        <v>45557</v>
      </c>
      <c r="F204" s="1194">
        <f t="shared" si="133"/>
        <v>45563</v>
      </c>
      <c r="G204" s="1194">
        <f t="shared" si="138"/>
        <v>45568</v>
      </c>
      <c r="H204" s="1191"/>
      <c r="I204" s="1161">
        <f t="shared" si="135"/>
        <v>45543</v>
      </c>
      <c r="J204" s="1161">
        <f t="shared" si="135"/>
        <v>45543</v>
      </c>
      <c r="K204" s="1191"/>
    </row>
    <row r="205" spans="1:11" s="193" customFormat="1" ht="20.100000000000001" hidden="1" customHeight="1" x14ac:dyDescent="0.2">
      <c r="A205" s="805"/>
      <c r="B205" s="1164" t="s">
        <v>733</v>
      </c>
      <c r="C205" s="1164" t="s">
        <v>2088</v>
      </c>
      <c r="D205" s="1164">
        <v>45549</v>
      </c>
      <c r="E205" s="1194">
        <f t="shared" si="132"/>
        <v>45559</v>
      </c>
      <c r="F205" s="1194">
        <f t="shared" si="133"/>
        <v>45565</v>
      </c>
      <c r="G205" s="1194">
        <f t="shared" si="138"/>
        <v>45570</v>
      </c>
      <c r="H205" s="1191"/>
      <c r="I205" s="1161">
        <f t="shared" si="135"/>
        <v>45550</v>
      </c>
      <c r="J205" s="1161">
        <f t="shared" si="135"/>
        <v>45550</v>
      </c>
      <c r="K205" s="1191"/>
    </row>
    <row r="206" spans="1:11" s="193" customFormat="1" ht="20.100000000000001" hidden="1" customHeight="1" x14ac:dyDescent="0.2">
      <c r="A206" s="805"/>
      <c r="B206" s="1164" t="s">
        <v>738</v>
      </c>
      <c r="C206" s="1164" t="s">
        <v>2089</v>
      </c>
      <c r="D206" s="1164">
        <v>45567</v>
      </c>
      <c r="E206" s="1194">
        <f t="shared" si="132"/>
        <v>45577</v>
      </c>
      <c r="F206" s="1165" t="s">
        <v>409</v>
      </c>
      <c r="G206" s="1194">
        <f t="shared" si="138"/>
        <v>45588</v>
      </c>
      <c r="H206" s="1191"/>
      <c r="I206" s="1161">
        <f t="shared" si="135"/>
        <v>45557</v>
      </c>
      <c r="J206" s="1161">
        <f t="shared" si="135"/>
        <v>45557</v>
      </c>
      <c r="K206" s="1191"/>
    </row>
    <row r="207" spans="1:11" s="193" customFormat="1" ht="20.100000000000001" hidden="1" customHeight="1" x14ac:dyDescent="0.2">
      <c r="A207" s="805"/>
      <c r="B207" s="1164" t="s">
        <v>731</v>
      </c>
      <c r="C207" s="1164" t="s">
        <v>2090</v>
      </c>
      <c r="D207" s="1164">
        <v>45570</v>
      </c>
      <c r="E207" s="1194">
        <f t="shared" si="132"/>
        <v>45580</v>
      </c>
      <c r="F207" s="1194">
        <f t="shared" ref="F207" si="139">D207+16</f>
        <v>45586</v>
      </c>
      <c r="G207" s="1194">
        <f t="shared" si="138"/>
        <v>45591</v>
      </c>
      <c r="H207" s="1191"/>
      <c r="I207" s="1161">
        <f t="shared" si="135"/>
        <v>45564</v>
      </c>
      <c r="J207" s="1161">
        <f t="shared" si="135"/>
        <v>45564</v>
      </c>
      <c r="K207" s="1191"/>
    </row>
    <row r="208" spans="1:11" s="193" customFormat="1" ht="20.100000000000001" hidden="1" customHeight="1" x14ac:dyDescent="0.2">
      <c r="A208" s="805" t="s">
        <v>2091</v>
      </c>
      <c r="B208" s="1168" t="s">
        <v>433</v>
      </c>
      <c r="C208" s="1164" t="s">
        <v>2092</v>
      </c>
      <c r="D208" s="1166"/>
      <c r="E208" s="1203"/>
      <c r="F208" s="1203"/>
      <c r="G208" s="1203"/>
      <c r="H208" s="1191"/>
      <c r="I208" s="1161">
        <f t="shared" si="135"/>
        <v>45571</v>
      </c>
      <c r="J208" s="1161">
        <f t="shared" si="135"/>
        <v>45571</v>
      </c>
      <c r="K208" s="1191"/>
    </row>
    <row r="209" spans="1:11" s="193" customFormat="1" ht="20.100000000000001" hidden="1" customHeight="1" x14ac:dyDescent="0.2">
      <c r="A209" s="805" t="s">
        <v>1970</v>
      </c>
      <c r="B209" s="1164" t="s">
        <v>1702</v>
      </c>
      <c r="C209" s="1164" t="s">
        <v>2093</v>
      </c>
      <c r="D209" s="1164">
        <v>45583</v>
      </c>
      <c r="E209" s="1194">
        <f t="shared" ref="E209" si="140">D209+10</f>
        <v>45593</v>
      </c>
      <c r="F209" s="1194">
        <f t="shared" ref="F209" si="141">D209+16</f>
        <v>45599</v>
      </c>
      <c r="G209" s="1194">
        <f t="shared" ref="G209" si="142">D209+21</f>
        <v>45604</v>
      </c>
      <c r="H209" s="1191"/>
      <c r="I209" s="1161">
        <f t="shared" si="135"/>
        <v>45578</v>
      </c>
      <c r="J209" s="1161">
        <f t="shared" si="135"/>
        <v>45578</v>
      </c>
      <c r="K209" s="1191"/>
    </row>
    <row r="210" spans="1:11" s="193" customFormat="1" ht="20.100000000000001" hidden="1" customHeight="1" x14ac:dyDescent="0.2">
      <c r="A210" s="805" t="s">
        <v>2094</v>
      </c>
      <c r="B210" s="1164" t="s">
        <v>1972</v>
      </c>
      <c r="C210" s="1164" t="s">
        <v>2095</v>
      </c>
      <c r="D210" s="1165" t="s">
        <v>409</v>
      </c>
      <c r="E210" s="1203"/>
      <c r="F210" s="1203"/>
      <c r="G210" s="1203"/>
      <c r="H210" s="1191"/>
      <c r="I210" s="1161">
        <f t="shared" si="135"/>
        <v>45585</v>
      </c>
      <c r="J210" s="1161">
        <f t="shared" si="135"/>
        <v>45585</v>
      </c>
      <c r="K210" s="1191"/>
    </row>
    <row r="211" spans="1:11" s="193" customFormat="1" ht="20.100000000000001" hidden="1" customHeight="1" x14ac:dyDescent="0.2">
      <c r="A211" s="805" t="s">
        <v>726</v>
      </c>
      <c r="B211" s="1164" t="s">
        <v>728</v>
      </c>
      <c r="C211" s="1164" t="s">
        <v>2096</v>
      </c>
      <c r="D211" s="1164">
        <v>45594</v>
      </c>
      <c r="E211" s="1194">
        <f t="shared" ref="E211:E215" si="143">D211+10</f>
        <v>45604</v>
      </c>
      <c r="F211" s="1194">
        <f t="shared" ref="F211:F215" si="144">D211+16</f>
        <v>45610</v>
      </c>
      <c r="G211" s="1194">
        <f t="shared" ref="G211:G215" si="145">D211+21</f>
        <v>45615</v>
      </c>
      <c r="H211" s="1191"/>
      <c r="I211" s="1161">
        <f t="shared" si="135"/>
        <v>45592</v>
      </c>
      <c r="J211" s="1161">
        <f t="shared" si="135"/>
        <v>45592</v>
      </c>
      <c r="K211" s="1191"/>
    </row>
    <row r="212" spans="1:11" s="193" customFormat="1" ht="20.100000000000001" hidden="1" customHeight="1" x14ac:dyDescent="0.2">
      <c r="A212" s="805" t="s">
        <v>733</v>
      </c>
      <c r="B212" s="1164" t="s">
        <v>726</v>
      </c>
      <c r="C212" s="1164" t="s">
        <v>2097</v>
      </c>
      <c r="D212" s="1164">
        <v>45598</v>
      </c>
      <c r="E212" s="1194">
        <f t="shared" si="143"/>
        <v>45608</v>
      </c>
      <c r="F212" s="1194">
        <f t="shared" si="144"/>
        <v>45614</v>
      </c>
      <c r="G212" s="1194">
        <f t="shared" si="145"/>
        <v>45619</v>
      </c>
      <c r="H212" s="1191"/>
      <c r="I212" s="1161">
        <f t="shared" si="135"/>
        <v>45599</v>
      </c>
      <c r="J212" s="1161">
        <f t="shared" si="135"/>
        <v>45599</v>
      </c>
      <c r="K212" s="1191"/>
    </row>
    <row r="213" spans="1:11" s="193" customFormat="1" ht="20.100000000000001" hidden="1" customHeight="1" x14ac:dyDescent="0.2">
      <c r="A213" s="805"/>
      <c r="B213" s="1164" t="s">
        <v>738</v>
      </c>
      <c r="C213" s="1164" t="s">
        <v>2098</v>
      </c>
      <c r="D213" s="1164">
        <v>45605</v>
      </c>
      <c r="E213" s="1194">
        <f t="shared" si="143"/>
        <v>45615</v>
      </c>
      <c r="F213" s="1194">
        <f t="shared" si="144"/>
        <v>45621</v>
      </c>
      <c r="G213" s="1194">
        <f t="shared" si="145"/>
        <v>45626</v>
      </c>
      <c r="H213" s="1191"/>
      <c r="I213" s="1161">
        <f t="shared" si="135"/>
        <v>45606</v>
      </c>
      <c r="J213" s="1161">
        <f t="shared" si="135"/>
        <v>45606</v>
      </c>
      <c r="K213" s="1191"/>
    </row>
    <row r="214" spans="1:11" s="193" customFormat="1" ht="20.100000000000001" hidden="1" customHeight="1" x14ac:dyDescent="0.2">
      <c r="A214" s="805"/>
      <c r="B214" s="1164" t="s">
        <v>731</v>
      </c>
      <c r="C214" s="1164" t="s">
        <v>2099</v>
      </c>
      <c r="D214" s="1164">
        <v>45616</v>
      </c>
      <c r="E214" s="1194">
        <f t="shared" si="143"/>
        <v>45626</v>
      </c>
      <c r="F214" s="1194">
        <f t="shared" si="144"/>
        <v>45632</v>
      </c>
      <c r="G214" s="1194">
        <f t="shared" si="145"/>
        <v>45637</v>
      </c>
      <c r="H214" s="1191"/>
      <c r="I214" s="1161">
        <f t="shared" si="135"/>
        <v>45613</v>
      </c>
      <c r="J214" s="1161">
        <f t="shared" si="135"/>
        <v>45613</v>
      </c>
      <c r="K214" s="1191"/>
    </row>
    <row r="215" spans="1:11" s="193" customFormat="1" ht="20.100000000000001" hidden="1" customHeight="1" x14ac:dyDescent="0.2">
      <c r="A215" s="805" t="s">
        <v>1946</v>
      </c>
      <c r="B215" s="1164" t="s">
        <v>1968</v>
      </c>
      <c r="C215" s="1164" t="s">
        <v>2100</v>
      </c>
      <c r="D215" s="1164">
        <v>45623</v>
      </c>
      <c r="E215" s="1194">
        <f t="shared" si="143"/>
        <v>45633</v>
      </c>
      <c r="F215" s="1194">
        <f t="shared" si="144"/>
        <v>45639</v>
      </c>
      <c r="G215" s="1194">
        <f t="shared" si="145"/>
        <v>45644</v>
      </c>
      <c r="H215" s="1191"/>
      <c r="I215" s="1161">
        <f t="shared" si="135"/>
        <v>45620</v>
      </c>
      <c r="J215" s="1161">
        <f t="shared" si="135"/>
        <v>45620</v>
      </c>
      <c r="K215" s="1191"/>
    </row>
    <row r="216" spans="1:11" s="193" customFormat="1" ht="20.100000000000001" hidden="1" customHeight="1" x14ac:dyDescent="0.2">
      <c r="A216" s="805" t="s">
        <v>1970</v>
      </c>
      <c r="B216" s="1164" t="s">
        <v>1702</v>
      </c>
      <c r="C216" s="1164" t="s">
        <v>2101</v>
      </c>
      <c r="D216" s="1164">
        <v>45632</v>
      </c>
      <c r="E216" s="1194">
        <v>45639</v>
      </c>
      <c r="F216" s="1194">
        <v>45645</v>
      </c>
      <c r="G216" s="1165" t="s">
        <v>409</v>
      </c>
      <c r="H216" s="1191"/>
      <c r="I216" s="1161">
        <f t="shared" si="135"/>
        <v>45627</v>
      </c>
      <c r="J216" s="1161">
        <f t="shared" si="135"/>
        <v>45627</v>
      </c>
      <c r="K216" s="1191"/>
    </row>
    <row r="217" spans="1:11" s="193" customFormat="1" ht="20.100000000000001" hidden="1" customHeight="1" x14ac:dyDescent="0.2">
      <c r="A217" s="805"/>
      <c r="B217" s="1164" t="s">
        <v>1972</v>
      </c>
      <c r="C217" s="1164" t="s">
        <v>2102</v>
      </c>
      <c r="D217" s="1164">
        <v>45639</v>
      </c>
      <c r="E217" s="1194">
        <f t="shared" ref="E217:E222" si="146">D217+10</f>
        <v>45649</v>
      </c>
      <c r="F217" s="1194">
        <f t="shared" ref="F217:F222" si="147">D217+16</f>
        <v>45655</v>
      </c>
      <c r="G217" s="1194">
        <f t="shared" ref="G217:G222" si="148">D217+21</f>
        <v>45660</v>
      </c>
      <c r="H217" s="1191"/>
      <c r="I217" s="1161">
        <f t="shared" si="135"/>
        <v>45634</v>
      </c>
      <c r="J217" s="1161">
        <f t="shared" si="135"/>
        <v>45634</v>
      </c>
      <c r="K217" s="1191"/>
    </row>
    <row r="218" spans="1:11" s="193" customFormat="1" ht="20.100000000000001" hidden="1" customHeight="1" x14ac:dyDescent="0.2">
      <c r="A218" s="805" t="s">
        <v>1974</v>
      </c>
      <c r="B218" s="1164" t="s">
        <v>1905</v>
      </c>
      <c r="C218" s="1164" t="s">
        <v>2103</v>
      </c>
      <c r="D218" s="1164">
        <v>45648</v>
      </c>
      <c r="E218" s="1194">
        <f t="shared" si="146"/>
        <v>45658</v>
      </c>
      <c r="F218" s="1194">
        <f t="shared" si="147"/>
        <v>45664</v>
      </c>
      <c r="G218" s="1194">
        <f t="shared" si="148"/>
        <v>45669</v>
      </c>
      <c r="H218" s="1191"/>
      <c r="I218" s="1161">
        <f t="shared" si="135"/>
        <v>45641</v>
      </c>
      <c r="J218" s="1161">
        <f t="shared" si="135"/>
        <v>45641</v>
      </c>
      <c r="K218" s="1191"/>
    </row>
    <row r="219" spans="1:11" s="193" customFormat="1" ht="20.100000000000001" hidden="1" customHeight="1" x14ac:dyDescent="0.2">
      <c r="A219" s="805" t="s">
        <v>726</v>
      </c>
      <c r="B219" s="1164" t="s">
        <v>1949</v>
      </c>
      <c r="C219" s="1164" t="s">
        <v>2104</v>
      </c>
      <c r="D219" s="1164">
        <v>45653</v>
      </c>
      <c r="E219" s="1194">
        <f t="shared" si="146"/>
        <v>45663</v>
      </c>
      <c r="F219" s="1194">
        <f t="shared" si="147"/>
        <v>45669</v>
      </c>
      <c r="G219" s="1194">
        <f t="shared" si="148"/>
        <v>45674</v>
      </c>
      <c r="H219" s="1191"/>
      <c r="I219" s="1161">
        <f t="shared" si="135"/>
        <v>45648</v>
      </c>
      <c r="J219" s="1161">
        <f t="shared" si="135"/>
        <v>45648</v>
      </c>
      <c r="K219" s="1191"/>
    </row>
    <row r="220" spans="1:11" s="193" customFormat="1" ht="20.100000000000001" hidden="1" customHeight="1" x14ac:dyDescent="0.2">
      <c r="A220" s="805"/>
      <c r="B220" s="1164" t="s">
        <v>738</v>
      </c>
      <c r="C220" s="1164" t="s">
        <v>2105</v>
      </c>
      <c r="D220" s="1164">
        <v>45654</v>
      </c>
      <c r="E220" s="1194">
        <f t="shared" si="146"/>
        <v>45664</v>
      </c>
      <c r="F220" s="1194">
        <f t="shared" si="147"/>
        <v>45670</v>
      </c>
      <c r="G220" s="1194">
        <f t="shared" si="148"/>
        <v>45675</v>
      </c>
      <c r="H220" s="1191"/>
      <c r="I220" s="1161">
        <f t="shared" si="135"/>
        <v>45655</v>
      </c>
      <c r="J220" s="1161">
        <f t="shared" si="135"/>
        <v>45655</v>
      </c>
      <c r="K220" s="1191"/>
    </row>
    <row r="221" spans="1:11" s="193" customFormat="1" ht="20.100000000000001" hidden="1" customHeight="1" x14ac:dyDescent="0.2">
      <c r="A221" s="805"/>
      <c r="B221" s="1164" t="s">
        <v>731</v>
      </c>
      <c r="C221" s="1164" t="s">
        <v>2106</v>
      </c>
      <c r="D221" s="1164">
        <v>45661</v>
      </c>
      <c r="E221" s="1194">
        <f t="shared" si="146"/>
        <v>45671</v>
      </c>
      <c r="F221" s="1194">
        <f t="shared" si="147"/>
        <v>45677</v>
      </c>
      <c r="G221" s="1194">
        <f t="shared" si="148"/>
        <v>45682</v>
      </c>
      <c r="H221" s="1191"/>
      <c r="I221" s="1161">
        <f t="shared" si="135"/>
        <v>45662</v>
      </c>
      <c r="J221" s="1161">
        <f t="shared" si="135"/>
        <v>45662</v>
      </c>
      <c r="K221" s="1191"/>
    </row>
    <row r="222" spans="1:11" s="193" customFormat="1" ht="20.100000000000001" hidden="1" customHeight="1" x14ac:dyDescent="0.2">
      <c r="A222" s="805"/>
      <c r="B222" s="1164" t="s">
        <v>1968</v>
      </c>
      <c r="C222" s="1164" t="s">
        <v>2107</v>
      </c>
      <c r="D222" s="1164">
        <v>45669</v>
      </c>
      <c r="E222" s="1194">
        <f t="shared" si="146"/>
        <v>45679</v>
      </c>
      <c r="F222" s="1194">
        <f t="shared" si="147"/>
        <v>45685</v>
      </c>
      <c r="G222" s="1194">
        <f t="shared" si="148"/>
        <v>45690</v>
      </c>
      <c r="H222" s="1191"/>
      <c r="I222" s="1161">
        <f t="shared" si="135"/>
        <v>45669</v>
      </c>
      <c r="J222" s="1161">
        <f t="shared" si="135"/>
        <v>45669</v>
      </c>
      <c r="K222" s="1191"/>
    </row>
    <row r="223" spans="1:11" s="193" customFormat="1" ht="20.100000000000001" hidden="1" customHeight="1" x14ac:dyDescent="0.2">
      <c r="A223" s="805" t="s">
        <v>1702</v>
      </c>
      <c r="B223" s="1164" t="s">
        <v>1980</v>
      </c>
      <c r="C223" s="1164" t="s">
        <v>2108</v>
      </c>
      <c r="D223" s="1165" t="s">
        <v>409</v>
      </c>
      <c r="E223" s="1194">
        <v>45685</v>
      </c>
      <c r="F223" s="1194">
        <v>45691</v>
      </c>
      <c r="G223" s="1194">
        <v>45696</v>
      </c>
      <c r="H223" s="1191"/>
      <c r="I223" s="1161">
        <f t="shared" si="135"/>
        <v>45676</v>
      </c>
      <c r="J223" s="1161">
        <f t="shared" si="135"/>
        <v>45676</v>
      </c>
      <c r="K223" s="1191"/>
    </row>
    <row r="224" spans="1:11" s="193" customFormat="1" ht="20.100000000000001" hidden="1" customHeight="1" x14ac:dyDescent="0.2">
      <c r="A224" s="805"/>
      <c r="B224" s="1164" t="s">
        <v>1972</v>
      </c>
      <c r="C224" s="1164" t="s">
        <v>2109</v>
      </c>
      <c r="D224" s="1164">
        <v>45688</v>
      </c>
      <c r="E224" s="1194">
        <f t="shared" ref="E224:E228" si="149">D224+10</f>
        <v>45698</v>
      </c>
      <c r="F224" s="1194">
        <f t="shared" ref="F224:F228" si="150">D224+16</f>
        <v>45704</v>
      </c>
      <c r="G224" s="1194">
        <f t="shared" ref="G224:G228" si="151">D224+21</f>
        <v>45709</v>
      </c>
      <c r="H224" s="1191"/>
      <c r="I224" s="1161">
        <f t="shared" si="135"/>
        <v>45683</v>
      </c>
      <c r="J224" s="1161">
        <f t="shared" si="135"/>
        <v>45683</v>
      </c>
      <c r="K224" s="1191"/>
    </row>
    <row r="225" spans="1:11" s="193" customFormat="1" ht="20.100000000000001" hidden="1" customHeight="1" x14ac:dyDescent="0.2">
      <c r="A225" s="805"/>
      <c r="B225" s="1164" t="s">
        <v>1905</v>
      </c>
      <c r="C225" s="1164" t="s">
        <v>2110</v>
      </c>
      <c r="D225" s="1164">
        <v>45695</v>
      </c>
      <c r="E225" s="1194">
        <f t="shared" si="149"/>
        <v>45705</v>
      </c>
      <c r="F225" s="1194">
        <f t="shared" si="150"/>
        <v>45711</v>
      </c>
      <c r="G225" s="1194">
        <f t="shared" si="151"/>
        <v>45716</v>
      </c>
      <c r="H225" s="1191"/>
      <c r="I225" s="1161">
        <f t="shared" si="135"/>
        <v>45690</v>
      </c>
      <c r="J225" s="1161">
        <f t="shared" si="135"/>
        <v>45690</v>
      </c>
      <c r="K225" s="1191"/>
    </row>
    <row r="226" spans="1:11" s="193" customFormat="1" ht="20.100000000000001" hidden="1" customHeight="1" x14ac:dyDescent="0.2">
      <c r="A226" s="805"/>
      <c r="B226" s="1164" t="s">
        <v>1851</v>
      </c>
      <c r="C226" s="1164" t="s">
        <v>2116</v>
      </c>
      <c r="D226" s="1164">
        <v>45741</v>
      </c>
      <c r="E226" s="1187" t="s">
        <v>409</v>
      </c>
      <c r="F226" s="1187" t="s">
        <v>409</v>
      </c>
      <c r="G226" s="1187" t="s">
        <v>409</v>
      </c>
      <c r="H226" s="1191"/>
      <c r="I226" s="1161">
        <v>45725</v>
      </c>
      <c r="J226" s="1161">
        <v>45725</v>
      </c>
      <c r="K226" s="1191"/>
    </row>
    <row r="227" spans="1:11" s="193" customFormat="1" ht="20.100000000000001" hidden="1" customHeight="1" x14ac:dyDescent="0.2">
      <c r="A227" s="805"/>
      <c r="B227" s="1164" t="s">
        <v>1972</v>
      </c>
      <c r="C227" s="1164" t="s">
        <v>2117</v>
      </c>
      <c r="D227" s="1164">
        <v>45734</v>
      </c>
      <c r="E227" s="1194">
        <f t="shared" si="149"/>
        <v>45744</v>
      </c>
      <c r="F227" s="1194">
        <f t="shared" si="150"/>
        <v>45750</v>
      </c>
      <c r="G227" s="1194">
        <f t="shared" si="151"/>
        <v>45755</v>
      </c>
      <c r="H227" s="1191"/>
      <c r="I227" s="1161">
        <f t="shared" si="135"/>
        <v>45732</v>
      </c>
      <c r="J227" s="1161">
        <f t="shared" si="135"/>
        <v>45732</v>
      </c>
      <c r="K227" s="1191"/>
    </row>
    <row r="228" spans="1:11" s="193" customFormat="1" ht="20.100000000000001" hidden="1" customHeight="1" x14ac:dyDescent="0.2">
      <c r="A228" s="805"/>
      <c r="B228" s="1164" t="s">
        <v>1905</v>
      </c>
      <c r="C228" s="1164" t="s">
        <v>2118</v>
      </c>
      <c r="D228" s="1164">
        <v>45740</v>
      </c>
      <c r="E228" s="1194">
        <f t="shared" si="149"/>
        <v>45750</v>
      </c>
      <c r="F228" s="1194">
        <f t="shared" si="150"/>
        <v>45756</v>
      </c>
      <c r="G228" s="1194">
        <f t="shared" si="151"/>
        <v>45761</v>
      </c>
      <c r="H228" s="1191"/>
      <c r="I228" s="1161">
        <f t="shared" si="135"/>
        <v>45739</v>
      </c>
      <c r="J228" s="1161">
        <f t="shared" si="135"/>
        <v>45739</v>
      </c>
      <c r="K228" s="1191"/>
    </row>
    <row r="229" spans="1:11" s="193" customFormat="1" ht="20.100000000000001" hidden="1" customHeight="1" x14ac:dyDescent="0.2">
      <c r="A229" s="805"/>
      <c r="B229" s="1164" t="s">
        <v>1949</v>
      </c>
      <c r="C229" s="1164" t="s">
        <v>2119</v>
      </c>
      <c r="D229" s="1164">
        <v>45752</v>
      </c>
      <c r="E229" s="1161">
        <f>D229+10</f>
        <v>45762</v>
      </c>
      <c r="F229" s="1161">
        <f>D229+16</f>
        <v>45768</v>
      </c>
      <c r="G229" s="1161">
        <f>D229+21</f>
        <v>45773</v>
      </c>
      <c r="H229" s="1184"/>
      <c r="I229" s="1161">
        <f t="shared" ref="I229:J233" si="152">I228+7</f>
        <v>45746</v>
      </c>
      <c r="J229" s="1161">
        <f t="shared" si="152"/>
        <v>45746</v>
      </c>
      <c r="K229" s="1184"/>
    </row>
    <row r="230" spans="1:11" s="193" customFormat="1" ht="20.100000000000001" hidden="1" customHeight="1" x14ac:dyDescent="0.2">
      <c r="A230" s="805"/>
      <c r="B230" s="1164" t="s">
        <v>738</v>
      </c>
      <c r="C230" s="1164" t="s">
        <v>2120</v>
      </c>
      <c r="D230" s="1164">
        <v>45754</v>
      </c>
      <c r="E230" s="1161">
        <f>D230+10</f>
        <v>45764</v>
      </c>
      <c r="F230" s="1161">
        <f>D230+16</f>
        <v>45770</v>
      </c>
      <c r="G230" s="1161">
        <f>D230+21</f>
        <v>45775</v>
      </c>
      <c r="H230" s="1184"/>
      <c r="I230" s="1161">
        <f t="shared" si="152"/>
        <v>45753</v>
      </c>
      <c r="J230" s="1161">
        <f t="shared" si="152"/>
        <v>45753</v>
      </c>
      <c r="K230" s="1184"/>
    </row>
    <row r="231" spans="1:11" s="193" customFormat="1" ht="20.100000000000001" hidden="1" customHeight="1" x14ac:dyDescent="0.2">
      <c r="A231" s="805" t="s">
        <v>1702</v>
      </c>
      <c r="B231" s="1164" t="s">
        <v>559</v>
      </c>
      <c r="C231" s="1164" t="s">
        <v>2121</v>
      </c>
      <c r="D231" s="1164">
        <v>45763</v>
      </c>
      <c r="E231" s="1161">
        <f>D231+10</f>
        <v>45773</v>
      </c>
      <c r="F231" s="1161">
        <f>D231+16</f>
        <v>45779</v>
      </c>
      <c r="G231" s="1161">
        <f>D231+21</f>
        <v>45784</v>
      </c>
      <c r="H231" s="1184"/>
      <c r="I231" s="1161">
        <f t="shared" si="152"/>
        <v>45760</v>
      </c>
      <c r="J231" s="1161">
        <f t="shared" si="152"/>
        <v>45760</v>
      </c>
      <c r="K231" s="1184"/>
    </row>
    <row r="232" spans="1:11" s="193" customFormat="1" ht="20.100000000000001" hidden="1" customHeight="1" x14ac:dyDescent="0.2">
      <c r="A232" s="805"/>
      <c r="B232" s="1164" t="s">
        <v>731</v>
      </c>
      <c r="C232" s="1164" t="s">
        <v>2122</v>
      </c>
      <c r="D232" s="1164">
        <v>45767</v>
      </c>
      <c r="E232" s="1161">
        <f>D232+10</f>
        <v>45777</v>
      </c>
      <c r="F232" s="1161">
        <f>D232+16</f>
        <v>45783</v>
      </c>
      <c r="G232" s="1161">
        <f>D232+21</f>
        <v>45788</v>
      </c>
      <c r="H232" s="1184"/>
      <c r="I232" s="1161">
        <f t="shared" si="152"/>
        <v>45767</v>
      </c>
      <c r="J232" s="1161">
        <f t="shared" si="152"/>
        <v>45767</v>
      </c>
      <c r="K232" s="1184"/>
    </row>
    <row r="233" spans="1:11" s="193" customFormat="1" ht="20.100000000000001" hidden="1" customHeight="1" x14ac:dyDescent="0.2">
      <c r="A233" s="805"/>
      <c r="B233" s="1164" t="s">
        <v>1851</v>
      </c>
      <c r="C233" s="1164" t="s">
        <v>2123</v>
      </c>
      <c r="D233" s="1164">
        <v>45779</v>
      </c>
      <c r="E233" s="1161">
        <f>D233+10</f>
        <v>45789</v>
      </c>
      <c r="F233" s="1161">
        <f>E233+6</f>
        <v>45795</v>
      </c>
      <c r="G233" s="1161">
        <f>F233+5</f>
        <v>45800</v>
      </c>
      <c r="H233" s="1184"/>
      <c r="I233" s="1161">
        <f t="shared" si="152"/>
        <v>45774</v>
      </c>
      <c r="J233" s="1161">
        <f t="shared" si="152"/>
        <v>45774</v>
      </c>
      <c r="K233" s="1184"/>
    </row>
    <row r="234" spans="1:11" s="193" customFormat="1" ht="20.100000000000001" hidden="1" customHeight="1" x14ac:dyDescent="0.2">
      <c r="A234" s="805"/>
      <c r="B234" s="1164" t="s">
        <v>1972</v>
      </c>
      <c r="C234" s="1164" t="s">
        <v>2124</v>
      </c>
      <c r="D234" s="1164">
        <v>45783</v>
      </c>
      <c r="E234" s="1194">
        <f t="shared" ref="E234:E235" si="153">D234+10</f>
        <v>45793</v>
      </c>
      <c r="F234" s="1161">
        <f t="shared" ref="F234:F242" si="154">E234+6</f>
        <v>45799</v>
      </c>
      <c r="G234" s="1161">
        <f t="shared" ref="G234:G242" si="155">F234+5</f>
        <v>45804</v>
      </c>
      <c r="H234" s="1191"/>
      <c r="I234" s="1161">
        <f t="shared" ref="I234:J235" si="156">I233+7</f>
        <v>45781</v>
      </c>
      <c r="J234" s="1161">
        <f t="shared" si="156"/>
        <v>45781</v>
      </c>
      <c r="K234" s="1191"/>
    </row>
    <row r="235" spans="1:11" s="193" customFormat="1" ht="20.100000000000001" hidden="1" customHeight="1" x14ac:dyDescent="0.2">
      <c r="A235" s="805"/>
      <c r="B235" s="1164" t="s">
        <v>1905</v>
      </c>
      <c r="C235" s="1164" t="s">
        <v>2125</v>
      </c>
      <c r="D235" s="1164">
        <v>45790</v>
      </c>
      <c r="E235" s="1194">
        <f t="shared" si="153"/>
        <v>45800</v>
      </c>
      <c r="F235" s="1161">
        <f t="shared" si="154"/>
        <v>45806</v>
      </c>
      <c r="G235" s="1161">
        <f t="shared" si="155"/>
        <v>45811</v>
      </c>
      <c r="H235" s="1191"/>
      <c r="I235" s="1161">
        <f t="shared" si="156"/>
        <v>45788</v>
      </c>
      <c r="J235" s="1161">
        <f t="shared" si="156"/>
        <v>45788</v>
      </c>
      <c r="K235" s="1191"/>
    </row>
    <row r="236" spans="1:11" s="193" customFormat="1" ht="20.100000000000001" hidden="1" customHeight="1" x14ac:dyDescent="0.2">
      <c r="A236" s="805"/>
      <c r="B236" s="1164" t="s">
        <v>1999</v>
      </c>
      <c r="C236" s="1164" t="s">
        <v>2126</v>
      </c>
      <c r="D236" s="1164">
        <v>45797</v>
      </c>
      <c r="E236" s="1161">
        <f>D236+10</f>
        <v>45807</v>
      </c>
      <c r="F236" s="1161">
        <f t="shared" si="154"/>
        <v>45813</v>
      </c>
      <c r="G236" s="1161">
        <f t="shared" si="155"/>
        <v>45818</v>
      </c>
      <c r="H236" s="1184"/>
      <c r="I236" s="1161">
        <f t="shared" ref="I236:J240" si="157">I235+7</f>
        <v>45795</v>
      </c>
      <c r="J236" s="1161">
        <f t="shared" si="157"/>
        <v>45795</v>
      </c>
      <c r="K236" s="1184"/>
    </row>
    <row r="237" spans="1:11" s="193" customFormat="1" ht="20.100000000000001" hidden="1" customHeight="1" x14ac:dyDescent="0.2">
      <c r="A237" s="805"/>
      <c r="B237" s="1164" t="s">
        <v>738</v>
      </c>
      <c r="C237" s="1164" t="s">
        <v>2127</v>
      </c>
      <c r="D237" s="1164">
        <v>45809</v>
      </c>
      <c r="E237" s="1161">
        <f>D237+10</f>
        <v>45819</v>
      </c>
      <c r="F237" s="1161">
        <f t="shared" si="154"/>
        <v>45825</v>
      </c>
      <c r="G237" s="1161">
        <f t="shared" si="155"/>
        <v>45830</v>
      </c>
      <c r="H237" s="1184"/>
      <c r="I237" s="1161">
        <f t="shared" si="157"/>
        <v>45802</v>
      </c>
      <c r="J237" s="1161">
        <f t="shared" si="157"/>
        <v>45802</v>
      </c>
      <c r="K237" s="1184"/>
    </row>
    <row r="238" spans="1:11" s="193" customFormat="1" ht="20.100000000000001" hidden="1" customHeight="1" x14ac:dyDescent="0.2">
      <c r="A238" s="805"/>
      <c r="B238" s="1164" t="s">
        <v>559</v>
      </c>
      <c r="C238" s="1164" t="s">
        <v>2128</v>
      </c>
      <c r="D238" s="1164">
        <v>45814</v>
      </c>
      <c r="E238" s="1161">
        <f>D238+10</f>
        <v>45824</v>
      </c>
      <c r="F238" s="1161">
        <f t="shared" si="154"/>
        <v>45830</v>
      </c>
      <c r="G238" s="1161">
        <f t="shared" si="155"/>
        <v>45835</v>
      </c>
      <c r="H238" s="1184"/>
      <c r="I238" s="1161">
        <f t="shared" si="157"/>
        <v>45809</v>
      </c>
      <c r="J238" s="1161">
        <f t="shared" si="157"/>
        <v>45809</v>
      </c>
      <c r="K238" s="1184"/>
    </row>
    <row r="239" spans="1:11" s="193" customFormat="1" ht="20.100000000000001" hidden="1" customHeight="1" x14ac:dyDescent="0.2">
      <c r="A239" s="805"/>
      <c r="B239" s="1164" t="s">
        <v>731</v>
      </c>
      <c r="C239" s="1164" t="s">
        <v>2129</v>
      </c>
      <c r="D239" s="1164">
        <v>45816</v>
      </c>
      <c r="E239" s="1161">
        <f>D239+10</f>
        <v>45826</v>
      </c>
      <c r="F239" s="1161">
        <f t="shared" si="154"/>
        <v>45832</v>
      </c>
      <c r="G239" s="1161">
        <f t="shared" si="155"/>
        <v>45837</v>
      </c>
      <c r="H239" s="1184"/>
      <c r="I239" s="1161">
        <f t="shared" si="157"/>
        <v>45816</v>
      </c>
      <c r="J239" s="1161">
        <f t="shared" si="157"/>
        <v>45816</v>
      </c>
      <c r="K239" s="1184"/>
    </row>
    <row r="240" spans="1:11" s="193" customFormat="1" ht="20.100000000000001" hidden="1" customHeight="1" x14ac:dyDescent="0.2">
      <c r="A240" s="805"/>
      <c r="B240" s="1164" t="s">
        <v>1851</v>
      </c>
      <c r="C240" s="1164" t="s">
        <v>2130</v>
      </c>
      <c r="D240" s="1164">
        <v>45819</v>
      </c>
      <c r="E240" s="1161">
        <f>D240+10</f>
        <v>45829</v>
      </c>
      <c r="F240" s="1161">
        <f t="shared" si="154"/>
        <v>45835</v>
      </c>
      <c r="G240" s="1161">
        <f t="shared" si="155"/>
        <v>45840</v>
      </c>
      <c r="H240" s="1184"/>
      <c r="I240" s="1161">
        <f t="shared" si="157"/>
        <v>45823</v>
      </c>
      <c r="J240" s="1161">
        <f t="shared" si="157"/>
        <v>45823</v>
      </c>
      <c r="K240" s="1184"/>
    </row>
    <row r="241" spans="1:11" s="193" customFormat="1" ht="20.100000000000001" hidden="1" customHeight="1" x14ac:dyDescent="0.2">
      <c r="A241" s="805"/>
      <c r="B241" s="1164" t="s">
        <v>1972</v>
      </c>
      <c r="C241" s="1164" t="s">
        <v>2131</v>
      </c>
      <c r="D241" s="1164">
        <v>45831</v>
      </c>
      <c r="E241" s="1194">
        <f t="shared" ref="E241:E242" si="158">D241+10</f>
        <v>45841</v>
      </c>
      <c r="F241" s="1161">
        <f t="shared" si="154"/>
        <v>45847</v>
      </c>
      <c r="G241" s="1161">
        <f t="shared" si="155"/>
        <v>45852</v>
      </c>
      <c r="H241" s="1191"/>
      <c r="I241" s="1161">
        <f t="shared" ref="I241:J243" si="159">I240+7</f>
        <v>45830</v>
      </c>
      <c r="J241" s="1161">
        <f t="shared" si="159"/>
        <v>45830</v>
      </c>
      <c r="K241" s="1191"/>
    </row>
    <row r="242" spans="1:11" s="193" customFormat="1" ht="20.100000000000001" hidden="1" customHeight="1" x14ac:dyDescent="0.2">
      <c r="A242" s="805"/>
      <c r="B242" s="1164" t="s">
        <v>1905</v>
      </c>
      <c r="C242" s="1164" t="s">
        <v>2132</v>
      </c>
      <c r="D242" s="1164">
        <v>45839</v>
      </c>
      <c r="E242" s="1194">
        <f t="shared" si="158"/>
        <v>45849</v>
      </c>
      <c r="F242" s="1161">
        <f t="shared" si="154"/>
        <v>45855</v>
      </c>
      <c r="G242" s="1161">
        <f t="shared" si="155"/>
        <v>45860</v>
      </c>
      <c r="H242" s="1191"/>
      <c r="I242" s="1161">
        <f t="shared" si="159"/>
        <v>45837</v>
      </c>
      <c r="J242" s="1161">
        <f t="shared" si="159"/>
        <v>45837</v>
      </c>
      <c r="K242" s="1191"/>
    </row>
    <row r="243" spans="1:11" s="193" customFormat="1" ht="20.100000000000001" hidden="1" customHeight="1" x14ac:dyDescent="0.2">
      <c r="A243" s="805"/>
      <c r="B243" s="1164" t="s">
        <v>1999</v>
      </c>
      <c r="C243" s="1164" t="s">
        <v>2133</v>
      </c>
      <c r="D243" s="1164">
        <v>45847</v>
      </c>
      <c r="E243" s="1194">
        <f t="shared" ref="E243" si="160">D243+10</f>
        <v>45857</v>
      </c>
      <c r="F243" s="1161">
        <f t="shared" ref="F243:F246" si="161">E243+6</f>
        <v>45863</v>
      </c>
      <c r="G243" s="1161">
        <f t="shared" ref="G243:G246" si="162">F243+5</f>
        <v>45868</v>
      </c>
      <c r="H243" s="1191"/>
      <c r="I243" s="1161">
        <f t="shared" si="159"/>
        <v>45844</v>
      </c>
      <c r="J243" s="1161">
        <f t="shared" si="159"/>
        <v>45844</v>
      </c>
      <c r="K243" s="1191"/>
    </row>
    <row r="244" spans="1:11" s="193" customFormat="1" ht="20.100000000000001" hidden="1" customHeight="1" x14ac:dyDescent="0.2">
      <c r="A244" s="805"/>
      <c r="B244" s="1164" t="s">
        <v>738</v>
      </c>
      <c r="C244" s="1164" t="s">
        <v>2134</v>
      </c>
      <c r="D244" s="1164">
        <v>45851</v>
      </c>
      <c r="E244" s="1161">
        <f>D244+10</f>
        <v>45861</v>
      </c>
      <c r="F244" s="1161">
        <f t="shared" si="161"/>
        <v>45867</v>
      </c>
      <c r="G244" s="1161">
        <f t="shared" si="162"/>
        <v>45872</v>
      </c>
      <c r="H244" s="1184"/>
      <c r="I244" s="1161">
        <f t="shared" ref="I244:J247" si="163">I243+7</f>
        <v>45851</v>
      </c>
      <c r="J244" s="1161">
        <f t="shared" si="163"/>
        <v>45851</v>
      </c>
      <c r="K244" s="1184"/>
    </row>
    <row r="245" spans="1:11" s="193" customFormat="1" ht="20.100000000000001" hidden="1" customHeight="1" x14ac:dyDescent="0.2">
      <c r="A245" s="805"/>
      <c r="B245" s="1164" t="s">
        <v>559</v>
      </c>
      <c r="C245" s="1164" t="s">
        <v>2135</v>
      </c>
      <c r="D245" s="1164">
        <v>45859</v>
      </c>
      <c r="E245" s="1161">
        <f>D245+10</f>
        <v>45869</v>
      </c>
      <c r="F245" s="1187" t="s">
        <v>409</v>
      </c>
      <c r="G245" s="1187" t="s">
        <v>409</v>
      </c>
      <c r="H245" s="1184"/>
      <c r="I245" s="1161">
        <f t="shared" si="163"/>
        <v>45858</v>
      </c>
      <c r="J245" s="1161">
        <f t="shared" si="163"/>
        <v>45858</v>
      </c>
      <c r="K245" s="1184"/>
    </row>
    <row r="246" spans="1:11" s="193" customFormat="1" ht="20.100000000000001" hidden="1" customHeight="1" x14ac:dyDescent="0.2">
      <c r="A246" s="805"/>
      <c r="B246" s="1164" t="s">
        <v>731</v>
      </c>
      <c r="C246" s="1164" t="s">
        <v>2136</v>
      </c>
      <c r="D246" s="1164">
        <v>45873</v>
      </c>
      <c r="E246" s="1161">
        <f>D246+10</f>
        <v>45883</v>
      </c>
      <c r="F246" s="1161">
        <f t="shared" si="161"/>
        <v>45889</v>
      </c>
      <c r="G246" s="1161">
        <f t="shared" si="162"/>
        <v>45894</v>
      </c>
      <c r="H246" s="1184"/>
      <c r="I246" s="1161">
        <f t="shared" si="163"/>
        <v>45865</v>
      </c>
      <c r="J246" s="1161">
        <f t="shared" si="163"/>
        <v>45865</v>
      </c>
      <c r="K246" s="1184"/>
    </row>
    <row r="247" spans="1:11" s="193" customFormat="1" ht="20.100000000000001" hidden="1" customHeight="1" x14ac:dyDescent="0.2">
      <c r="A247" s="805"/>
      <c r="B247" s="1164" t="s">
        <v>1851</v>
      </c>
      <c r="C247" s="1164" t="s">
        <v>2137</v>
      </c>
      <c r="D247" s="1164">
        <v>45878</v>
      </c>
      <c r="E247" s="1161">
        <f>D247+10</f>
        <v>45888</v>
      </c>
      <c r="F247" s="1161">
        <f t="shared" ref="F247:F251" si="164">E247+6</f>
        <v>45894</v>
      </c>
      <c r="G247" s="1161">
        <f t="shared" ref="G247:G251" si="165">F247+5</f>
        <v>45899</v>
      </c>
      <c r="H247" s="1184"/>
      <c r="I247" s="1161">
        <f t="shared" si="163"/>
        <v>45872</v>
      </c>
      <c r="J247" s="1161">
        <f t="shared" si="163"/>
        <v>45872</v>
      </c>
      <c r="K247" s="1184"/>
    </row>
    <row r="248" spans="1:11" s="193" customFormat="1" ht="20.100000000000001" hidden="1" customHeight="1" x14ac:dyDescent="0.2">
      <c r="A248" s="805"/>
      <c r="B248" s="1164" t="s">
        <v>1972</v>
      </c>
      <c r="C248" s="1164" t="s">
        <v>2138</v>
      </c>
      <c r="D248" s="1164">
        <v>45880</v>
      </c>
      <c r="E248" s="1194">
        <f t="shared" ref="E248:E250" si="166">D248+10</f>
        <v>45890</v>
      </c>
      <c r="F248" s="1161">
        <f t="shared" si="164"/>
        <v>45896</v>
      </c>
      <c r="G248" s="1161">
        <f t="shared" si="165"/>
        <v>45901</v>
      </c>
      <c r="H248" s="1191"/>
      <c r="I248" s="1161">
        <f t="shared" ref="I248:J250" si="167">I247+7</f>
        <v>45879</v>
      </c>
      <c r="J248" s="1161">
        <f t="shared" si="167"/>
        <v>45879</v>
      </c>
      <c r="K248" s="1191"/>
    </row>
    <row r="249" spans="1:11" s="193" customFormat="1" ht="20.100000000000001" hidden="1" customHeight="1" x14ac:dyDescent="0.2">
      <c r="A249" s="805"/>
      <c r="B249" s="1164" t="s">
        <v>1905</v>
      </c>
      <c r="C249" s="1164" t="s">
        <v>2139</v>
      </c>
      <c r="D249" s="1164">
        <v>45887</v>
      </c>
      <c r="E249" s="1194">
        <f t="shared" si="166"/>
        <v>45897</v>
      </c>
      <c r="F249" s="1161">
        <f t="shared" si="164"/>
        <v>45903</v>
      </c>
      <c r="G249" s="1161">
        <f t="shared" si="165"/>
        <v>45908</v>
      </c>
      <c r="H249" s="1191"/>
      <c r="I249" s="1161">
        <f t="shared" si="167"/>
        <v>45886</v>
      </c>
      <c r="J249" s="1161">
        <f t="shared" si="167"/>
        <v>45886</v>
      </c>
      <c r="K249" s="1191"/>
    </row>
    <row r="250" spans="1:11" s="193" customFormat="1" ht="20.100000000000001" hidden="1" customHeight="1" x14ac:dyDescent="0.2">
      <c r="A250" s="805"/>
      <c r="B250" s="1164" t="s">
        <v>1999</v>
      </c>
      <c r="C250" s="1164" t="s">
        <v>2140</v>
      </c>
      <c r="D250" s="1164">
        <v>45892</v>
      </c>
      <c r="E250" s="1194">
        <f t="shared" si="166"/>
        <v>45902</v>
      </c>
      <c r="F250" s="1161">
        <f t="shared" si="164"/>
        <v>45908</v>
      </c>
      <c r="G250" s="1161">
        <f t="shared" si="165"/>
        <v>45913</v>
      </c>
      <c r="H250" s="1191"/>
      <c r="I250" s="1161">
        <f t="shared" si="167"/>
        <v>45893</v>
      </c>
      <c r="J250" s="1161">
        <f t="shared" si="167"/>
        <v>45893</v>
      </c>
      <c r="K250" s="1191"/>
    </row>
    <row r="251" spans="1:11" s="193" customFormat="1" ht="20.100000000000001" hidden="1" customHeight="1" x14ac:dyDescent="0.2">
      <c r="A251" s="805"/>
      <c r="B251" s="1164" t="s">
        <v>738</v>
      </c>
      <c r="C251" s="1164" t="s">
        <v>2141</v>
      </c>
      <c r="D251" s="1164">
        <v>45900</v>
      </c>
      <c r="E251" s="1161">
        <f>D251+10</f>
        <v>45910</v>
      </c>
      <c r="F251" s="1161">
        <f t="shared" si="164"/>
        <v>45916</v>
      </c>
      <c r="G251" s="1161">
        <f t="shared" si="165"/>
        <v>45921</v>
      </c>
      <c r="H251" s="1184"/>
      <c r="I251" s="1161">
        <f t="shared" ref="I251:J254" si="168">I250+7</f>
        <v>45900</v>
      </c>
      <c r="J251" s="1161">
        <f t="shared" si="168"/>
        <v>45900</v>
      </c>
      <c r="K251" s="1184"/>
    </row>
    <row r="252" spans="1:11" s="193" customFormat="1" ht="20.100000000000001" hidden="1" customHeight="1" x14ac:dyDescent="0.2">
      <c r="A252" s="805"/>
      <c r="B252" s="1164" t="s">
        <v>559</v>
      </c>
      <c r="C252" s="1164" t="s">
        <v>2142</v>
      </c>
      <c r="D252" s="1164">
        <v>45910</v>
      </c>
      <c r="E252" s="1187" t="s">
        <v>409</v>
      </c>
      <c r="F252" s="1187" t="s">
        <v>409</v>
      </c>
      <c r="G252" s="1161">
        <v>45927</v>
      </c>
      <c r="H252" s="1184"/>
      <c r="I252" s="1161">
        <f t="shared" si="168"/>
        <v>45907</v>
      </c>
      <c r="J252" s="1161">
        <f t="shared" si="168"/>
        <v>45907</v>
      </c>
      <c r="K252" s="1184"/>
    </row>
    <row r="253" spans="1:11" s="193" customFormat="1" ht="20.100000000000001" hidden="1" customHeight="1" x14ac:dyDescent="0.2">
      <c r="A253" s="805"/>
      <c r="B253" s="1164" t="s">
        <v>559</v>
      </c>
      <c r="C253" s="1164" t="s">
        <v>2143</v>
      </c>
      <c r="D253" s="1164">
        <v>45919</v>
      </c>
      <c r="E253" s="1187" t="s">
        <v>409</v>
      </c>
      <c r="F253" s="1187" t="s">
        <v>409</v>
      </c>
      <c r="G253" s="1161">
        <v>45927</v>
      </c>
      <c r="H253" s="1184"/>
      <c r="I253" s="1161">
        <f t="shared" si="168"/>
        <v>45914</v>
      </c>
      <c r="J253" s="1161">
        <f t="shared" si="168"/>
        <v>45914</v>
      </c>
      <c r="K253" s="1184"/>
    </row>
    <row r="254" spans="1:11" s="193" customFormat="1" ht="20.100000000000001" hidden="1" customHeight="1" x14ac:dyDescent="0.2">
      <c r="A254" s="805"/>
      <c r="B254" s="1164" t="s">
        <v>1851</v>
      </c>
      <c r="C254" s="1164" t="s">
        <v>2144</v>
      </c>
      <c r="D254" s="1164">
        <v>45927</v>
      </c>
      <c r="E254" s="1161">
        <f>D254+10</f>
        <v>45937</v>
      </c>
      <c r="F254" s="1161">
        <f t="shared" ref="F254:F258" si="169">E254+6</f>
        <v>45943</v>
      </c>
      <c r="G254" s="1161">
        <f t="shared" ref="G254:G258" si="170">F254+5</f>
        <v>45948</v>
      </c>
      <c r="H254" s="1184"/>
      <c r="I254" s="1161">
        <f t="shared" si="168"/>
        <v>45921</v>
      </c>
      <c r="J254" s="1161">
        <f t="shared" si="168"/>
        <v>45921</v>
      </c>
      <c r="K254" s="1184"/>
    </row>
    <row r="255" spans="1:11" s="193" customFormat="1" ht="20.100000000000001" hidden="1" customHeight="1" x14ac:dyDescent="0.2">
      <c r="A255" s="805"/>
      <c r="B255" s="1164" t="s">
        <v>1972</v>
      </c>
      <c r="C255" s="1164" t="s">
        <v>2145</v>
      </c>
      <c r="D255" s="1164">
        <v>45929</v>
      </c>
      <c r="E255" s="1194">
        <f t="shared" ref="E255:E257" si="171">D255+10</f>
        <v>45939</v>
      </c>
      <c r="F255" s="1161">
        <f t="shared" si="169"/>
        <v>45945</v>
      </c>
      <c r="G255" s="1161">
        <f t="shared" si="170"/>
        <v>45950</v>
      </c>
      <c r="H255" s="1191"/>
      <c r="I255" s="1161">
        <f t="shared" ref="I255:J257" si="172">I254+7</f>
        <v>45928</v>
      </c>
      <c r="J255" s="1161">
        <f t="shared" si="172"/>
        <v>45928</v>
      </c>
      <c r="K255" s="1191"/>
    </row>
    <row r="256" spans="1:11" s="193" customFormat="1" ht="20.100000000000001" hidden="1" customHeight="1" x14ac:dyDescent="0.2">
      <c r="A256" s="805"/>
      <c r="B256" s="1164" t="s">
        <v>1905</v>
      </c>
      <c r="C256" s="1164" t="s">
        <v>2146</v>
      </c>
      <c r="D256" s="1164">
        <v>45935</v>
      </c>
      <c r="E256" s="1194">
        <f t="shared" si="171"/>
        <v>45945</v>
      </c>
      <c r="F256" s="1161">
        <f t="shared" si="169"/>
        <v>45951</v>
      </c>
      <c r="G256" s="1161">
        <f t="shared" si="170"/>
        <v>45956</v>
      </c>
      <c r="H256" s="1191"/>
      <c r="I256" s="1161">
        <f t="shared" si="172"/>
        <v>45935</v>
      </c>
      <c r="J256" s="1161">
        <f t="shared" si="172"/>
        <v>45935</v>
      </c>
      <c r="K256" s="1191"/>
    </row>
    <row r="257" spans="1:11" s="193" customFormat="1" ht="20.100000000000001" hidden="1" customHeight="1" x14ac:dyDescent="0.2">
      <c r="A257" s="805"/>
      <c r="B257" s="1164" t="s">
        <v>1999</v>
      </c>
      <c r="C257" s="1164" t="s">
        <v>2147</v>
      </c>
      <c r="D257" s="1164">
        <v>45946</v>
      </c>
      <c r="E257" s="1194">
        <f t="shared" si="171"/>
        <v>45956</v>
      </c>
      <c r="F257" s="1161">
        <f t="shared" si="169"/>
        <v>45962</v>
      </c>
      <c r="G257" s="1161">
        <f t="shared" si="170"/>
        <v>45967</v>
      </c>
      <c r="H257" s="1191"/>
      <c r="I257" s="1161">
        <v>45941</v>
      </c>
      <c r="J257" s="1161">
        <f t="shared" si="172"/>
        <v>45942</v>
      </c>
      <c r="K257" s="1204">
        <f t="shared" ref="K257:K267" si="173">WEEKNUM(J257)</f>
        <v>42</v>
      </c>
    </row>
    <row r="258" spans="1:11" s="193" customFormat="1" ht="20.100000000000001" hidden="1" customHeight="1" x14ac:dyDescent="0.2">
      <c r="A258" s="805"/>
      <c r="B258" s="1164" t="s">
        <v>738</v>
      </c>
      <c r="C258" s="1164" t="s">
        <v>2148</v>
      </c>
      <c r="D258" s="1164">
        <v>45949</v>
      </c>
      <c r="E258" s="1161">
        <f>D258+10</f>
        <v>45959</v>
      </c>
      <c r="F258" s="1161">
        <f t="shared" si="169"/>
        <v>45965</v>
      </c>
      <c r="G258" s="1161">
        <f t="shared" si="170"/>
        <v>45970</v>
      </c>
      <c r="H258" s="1184"/>
      <c r="I258" s="1161">
        <f t="shared" ref="I258:J261" si="174">I257+7</f>
        <v>45948</v>
      </c>
      <c r="J258" s="1161">
        <f t="shared" si="174"/>
        <v>45949</v>
      </c>
      <c r="K258" s="1204">
        <f t="shared" si="173"/>
        <v>43</v>
      </c>
    </row>
    <row r="259" spans="1:11" s="193" customFormat="1" ht="20.100000000000001" hidden="1" customHeight="1" x14ac:dyDescent="0.2">
      <c r="A259" s="805"/>
      <c r="B259" s="1164" t="s">
        <v>559</v>
      </c>
      <c r="C259" s="1164" t="s">
        <v>2149</v>
      </c>
      <c r="D259" s="1164">
        <v>45955</v>
      </c>
      <c r="E259" s="1161">
        <f>D259+10</f>
        <v>45965</v>
      </c>
      <c r="F259" s="1187" t="s">
        <v>409</v>
      </c>
      <c r="G259" s="1187" t="s">
        <v>409</v>
      </c>
      <c r="H259" s="1184"/>
      <c r="I259" s="1161">
        <f t="shared" si="174"/>
        <v>45955</v>
      </c>
      <c r="J259" s="1161">
        <f t="shared" si="174"/>
        <v>45956</v>
      </c>
      <c r="K259" s="1204">
        <f t="shared" si="173"/>
        <v>44</v>
      </c>
    </row>
    <row r="260" spans="1:11" s="193" customFormat="1" ht="20.100000000000001" hidden="1" customHeight="1" x14ac:dyDescent="0.2">
      <c r="A260" s="805" t="s">
        <v>2150</v>
      </c>
      <c r="B260" s="1178" t="s">
        <v>2027</v>
      </c>
      <c r="C260" s="1164" t="s">
        <v>2151</v>
      </c>
      <c r="D260" s="1164">
        <v>45965</v>
      </c>
      <c r="E260" s="1161">
        <f>D260+10</f>
        <v>45975</v>
      </c>
      <c r="F260" s="1161">
        <f t="shared" ref="F260" si="175">E260+6</f>
        <v>45981</v>
      </c>
      <c r="G260" s="1161">
        <f t="shared" ref="G260" si="176">F260+5</f>
        <v>45986</v>
      </c>
      <c r="H260" s="1184"/>
      <c r="I260" s="1161">
        <f t="shared" si="174"/>
        <v>45962</v>
      </c>
      <c r="J260" s="1161">
        <f t="shared" si="174"/>
        <v>45963</v>
      </c>
      <c r="K260" s="1204">
        <f t="shared" si="173"/>
        <v>45</v>
      </c>
    </row>
    <row r="261" spans="1:11" s="193" customFormat="1" ht="20.100000000000001" hidden="1" customHeight="1" x14ac:dyDescent="0.2">
      <c r="A261" s="805"/>
      <c r="B261" s="1177" t="s">
        <v>1851</v>
      </c>
      <c r="C261" s="1164" t="s">
        <v>2152</v>
      </c>
      <c r="D261" s="1187" t="s">
        <v>409</v>
      </c>
      <c r="E261" s="1187" t="s">
        <v>409</v>
      </c>
      <c r="F261" s="1187" t="s">
        <v>409</v>
      </c>
      <c r="G261" s="1187" t="s">
        <v>409</v>
      </c>
      <c r="H261" s="1184"/>
      <c r="I261" s="1161">
        <f t="shared" si="174"/>
        <v>45969</v>
      </c>
      <c r="J261" s="1161">
        <f t="shared" si="174"/>
        <v>45970</v>
      </c>
      <c r="K261" s="1204">
        <f t="shared" si="173"/>
        <v>46</v>
      </c>
    </row>
    <row r="262" spans="1:11" s="193" customFormat="1" ht="20.100000000000001" hidden="1" customHeight="1" x14ac:dyDescent="0.2">
      <c r="A262" s="805"/>
      <c r="B262" s="1164" t="s">
        <v>1972</v>
      </c>
      <c r="C262" s="1164" t="s">
        <v>2153</v>
      </c>
      <c r="D262" s="1164">
        <v>45987</v>
      </c>
      <c r="E262" s="1194">
        <f t="shared" ref="E262:E264" si="177">D262+10</f>
        <v>45997</v>
      </c>
      <c r="F262" s="1161">
        <f t="shared" ref="F262:F264" si="178">E262+6</f>
        <v>46003</v>
      </c>
      <c r="G262" s="1161">
        <f t="shared" ref="G262:G264" si="179">F262+5</f>
        <v>46008</v>
      </c>
      <c r="H262" s="1191"/>
      <c r="I262" s="1161">
        <f t="shared" ref="I262:J291" si="180">I261+7</f>
        <v>45976</v>
      </c>
      <c r="J262" s="1161">
        <f t="shared" si="180"/>
        <v>45977</v>
      </c>
      <c r="K262" s="1204">
        <f t="shared" si="173"/>
        <v>47</v>
      </c>
    </row>
    <row r="263" spans="1:11" s="193" customFormat="1" ht="20.100000000000001" hidden="1" customHeight="1" x14ac:dyDescent="0.2">
      <c r="A263" s="805"/>
      <c r="B263" s="1164" t="s">
        <v>1905</v>
      </c>
      <c r="C263" s="1164" t="s">
        <v>2154</v>
      </c>
      <c r="D263" s="1164">
        <v>45988</v>
      </c>
      <c r="E263" s="1194">
        <f t="shared" si="177"/>
        <v>45998</v>
      </c>
      <c r="F263" s="1161">
        <f t="shared" si="178"/>
        <v>46004</v>
      </c>
      <c r="G263" s="1161">
        <f t="shared" si="179"/>
        <v>46009</v>
      </c>
      <c r="H263" s="1191"/>
      <c r="I263" s="1161">
        <f t="shared" si="180"/>
        <v>45983</v>
      </c>
      <c r="J263" s="1161">
        <f t="shared" si="180"/>
        <v>45984</v>
      </c>
      <c r="K263" s="1204">
        <f t="shared" si="173"/>
        <v>48</v>
      </c>
    </row>
    <row r="264" spans="1:11" s="193" customFormat="1" ht="20.100000000000001" hidden="1" customHeight="1" x14ac:dyDescent="0.2">
      <c r="A264" s="805" t="s">
        <v>1999</v>
      </c>
      <c r="B264" s="1164" t="s">
        <v>1851</v>
      </c>
      <c r="C264" s="1164" t="s">
        <v>2155</v>
      </c>
      <c r="D264" s="1164">
        <v>45992</v>
      </c>
      <c r="E264" s="1194">
        <f t="shared" si="177"/>
        <v>46002</v>
      </c>
      <c r="F264" s="1161">
        <f t="shared" si="178"/>
        <v>46008</v>
      </c>
      <c r="G264" s="1161">
        <f t="shared" si="179"/>
        <v>46013</v>
      </c>
      <c r="H264" s="1191"/>
      <c r="I264" s="1161">
        <f t="shared" si="180"/>
        <v>45990</v>
      </c>
      <c r="J264" s="1161">
        <f t="shared" si="180"/>
        <v>45991</v>
      </c>
      <c r="K264" s="1204">
        <f t="shared" si="173"/>
        <v>49</v>
      </c>
    </row>
    <row r="265" spans="1:11" s="193" customFormat="1" ht="20.100000000000001" hidden="1" customHeight="1" x14ac:dyDescent="0.2">
      <c r="A265" s="805" t="s">
        <v>738</v>
      </c>
      <c r="B265" s="1164" t="s">
        <v>1999</v>
      </c>
      <c r="C265" s="1164" t="s">
        <v>2156</v>
      </c>
      <c r="D265" s="1164">
        <v>45998</v>
      </c>
      <c r="E265" s="1194">
        <f t="shared" ref="E265:E268" si="181">D265+10</f>
        <v>46008</v>
      </c>
      <c r="F265" s="1161">
        <f t="shared" ref="F265:F268" si="182">E265+6</f>
        <v>46014</v>
      </c>
      <c r="G265" s="1161">
        <f t="shared" ref="G265:G268" si="183">F265+5</f>
        <v>46019</v>
      </c>
      <c r="H265" s="1191"/>
      <c r="I265" s="1161">
        <f t="shared" si="180"/>
        <v>45997</v>
      </c>
      <c r="J265" s="1161">
        <f t="shared" si="180"/>
        <v>45998</v>
      </c>
      <c r="K265" s="1204">
        <f t="shared" si="173"/>
        <v>50</v>
      </c>
    </row>
    <row r="266" spans="1:11" s="193" customFormat="1" ht="20.100000000000001" hidden="1" customHeight="1" x14ac:dyDescent="0.2">
      <c r="A266" s="1151" t="s">
        <v>2157</v>
      </c>
      <c r="B266" s="1164" t="s">
        <v>2158</v>
      </c>
      <c r="C266" s="1164" t="s">
        <v>2159</v>
      </c>
      <c r="D266" s="1164">
        <v>46009</v>
      </c>
      <c r="E266" s="1194">
        <f t="shared" si="181"/>
        <v>46019</v>
      </c>
      <c r="F266" s="1161">
        <f t="shared" si="182"/>
        <v>46025</v>
      </c>
      <c r="G266" s="1161">
        <f t="shared" si="183"/>
        <v>46030</v>
      </c>
      <c r="H266" s="1191"/>
      <c r="I266" s="1161">
        <f t="shared" si="180"/>
        <v>46004</v>
      </c>
      <c r="J266" s="1161">
        <f t="shared" si="180"/>
        <v>46005</v>
      </c>
      <c r="K266" s="1204">
        <f t="shared" si="173"/>
        <v>51</v>
      </c>
    </row>
    <row r="267" spans="1:11" s="193" customFormat="1" ht="20.100000000000001" hidden="1" customHeight="1" x14ac:dyDescent="0.2">
      <c r="A267" s="1151" t="s">
        <v>2160</v>
      </c>
      <c r="B267" s="1177" t="s">
        <v>2017</v>
      </c>
      <c r="C267" s="1164" t="s">
        <v>2161</v>
      </c>
      <c r="D267" s="1164">
        <v>46012</v>
      </c>
      <c r="E267" s="1194">
        <f t="shared" si="181"/>
        <v>46022</v>
      </c>
      <c r="F267" s="1161">
        <f t="shared" si="182"/>
        <v>46028</v>
      </c>
      <c r="G267" s="1161">
        <f t="shared" si="183"/>
        <v>46033</v>
      </c>
      <c r="H267" s="1191"/>
      <c r="I267" s="1161">
        <f t="shared" si="180"/>
        <v>46011</v>
      </c>
      <c r="J267" s="1161">
        <f t="shared" si="180"/>
        <v>46012</v>
      </c>
      <c r="K267" s="1204">
        <f t="shared" si="173"/>
        <v>52</v>
      </c>
    </row>
    <row r="268" spans="1:11" s="193" customFormat="1" ht="20.100000000000001" hidden="1" customHeight="1" x14ac:dyDescent="0.2">
      <c r="A268" s="1151" t="s">
        <v>2162</v>
      </c>
      <c r="B268" s="1164" t="s">
        <v>2163</v>
      </c>
      <c r="C268" s="1164" t="s">
        <v>2164</v>
      </c>
      <c r="D268" s="1164">
        <v>46031</v>
      </c>
      <c r="E268" s="1194">
        <f t="shared" si="181"/>
        <v>46041</v>
      </c>
      <c r="F268" s="1161">
        <f t="shared" si="182"/>
        <v>46047</v>
      </c>
      <c r="G268" s="1161">
        <f t="shared" si="183"/>
        <v>46052</v>
      </c>
      <c r="H268" s="1191"/>
      <c r="I268" s="1161">
        <f t="shared" si="180"/>
        <v>46018</v>
      </c>
      <c r="J268" s="1161">
        <f t="shared" si="180"/>
        <v>46019</v>
      </c>
      <c r="K268" s="1204">
        <v>1</v>
      </c>
    </row>
    <row r="269" spans="1:11" s="193" customFormat="1" ht="20.100000000000001" hidden="1" customHeight="1" x14ac:dyDescent="0.2">
      <c r="A269" s="1151" t="s">
        <v>2058</v>
      </c>
      <c r="B269" s="1169" t="s">
        <v>433</v>
      </c>
      <c r="C269" s="1164" t="s">
        <v>2165</v>
      </c>
      <c r="D269" s="1170">
        <v>46025</v>
      </c>
      <c r="E269" s="1197">
        <f t="shared" ref="E269:E273" si="184">D269+10</f>
        <v>46035</v>
      </c>
      <c r="F269" s="1170">
        <f t="shared" ref="F269:F273" si="185">E269+6</f>
        <v>46041</v>
      </c>
      <c r="G269" s="1170">
        <f t="shared" ref="G269:G273" si="186">F269+5</f>
        <v>46046</v>
      </c>
      <c r="H269" s="1191"/>
      <c r="I269" s="1161">
        <v>46025</v>
      </c>
      <c r="J269" s="1161">
        <v>46026</v>
      </c>
      <c r="K269" s="1204">
        <f t="shared" ref="K269:K273" si="187">WEEKNUM(J269)</f>
        <v>2</v>
      </c>
    </row>
    <row r="270" spans="1:11" s="193" customFormat="1" ht="20.100000000000001" hidden="1" customHeight="1" x14ac:dyDescent="0.2">
      <c r="A270" s="1151" t="s">
        <v>2040</v>
      </c>
      <c r="B270" s="1164" t="s">
        <v>2058</v>
      </c>
      <c r="C270" s="1164" t="s">
        <v>2166</v>
      </c>
      <c r="D270" s="1164">
        <v>46044</v>
      </c>
      <c r="E270" s="1194">
        <f t="shared" si="184"/>
        <v>46054</v>
      </c>
      <c r="F270" s="1161">
        <f t="shared" si="185"/>
        <v>46060</v>
      </c>
      <c r="G270" s="1161">
        <v>45691</v>
      </c>
      <c r="H270" s="1191"/>
      <c r="I270" s="1161">
        <f t="shared" si="180"/>
        <v>46032</v>
      </c>
      <c r="J270" s="1161">
        <f t="shared" si="180"/>
        <v>46033</v>
      </c>
      <c r="K270" s="1204">
        <f t="shared" si="187"/>
        <v>3</v>
      </c>
    </row>
    <row r="271" spans="1:11" s="193" customFormat="1" ht="20.100000000000001" hidden="1" customHeight="1" x14ac:dyDescent="0.2">
      <c r="A271" s="1151" t="s">
        <v>2167</v>
      </c>
      <c r="B271" s="1169" t="s">
        <v>433</v>
      </c>
      <c r="C271" s="1164" t="s">
        <v>2168</v>
      </c>
      <c r="D271" s="1170">
        <v>46048</v>
      </c>
      <c r="E271" s="1197">
        <f t="shared" si="184"/>
        <v>46058</v>
      </c>
      <c r="F271" s="1170">
        <f t="shared" si="185"/>
        <v>46064</v>
      </c>
      <c r="G271" s="1170">
        <f t="shared" si="186"/>
        <v>46069</v>
      </c>
      <c r="H271" s="1191"/>
      <c r="I271" s="1161">
        <f t="shared" si="180"/>
        <v>46039</v>
      </c>
      <c r="J271" s="1161">
        <f t="shared" si="180"/>
        <v>46040</v>
      </c>
      <c r="K271" s="1204">
        <f t="shared" si="187"/>
        <v>4</v>
      </c>
    </row>
    <row r="272" spans="1:11" s="193" customFormat="1" ht="20.100000000000001" hidden="1" customHeight="1" x14ac:dyDescent="0.2">
      <c r="A272" s="1151" t="s">
        <v>2169</v>
      </c>
      <c r="B272" s="1177" t="s">
        <v>1999</v>
      </c>
      <c r="C272" s="1164" t="s">
        <v>2170</v>
      </c>
      <c r="D272" s="1164">
        <v>46052</v>
      </c>
      <c r="E272" s="1194">
        <f t="shared" si="184"/>
        <v>46062</v>
      </c>
      <c r="F272" s="1161">
        <f t="shared" si="185"/>
        <v>46068</v>
      </c>
      <c r="G272" s="1188" t="s">
        <v>409</v>
      </c>
      <c r="H272" s="1191"/>
      <c r="I272" s="1161">
        <f t="shared" si="180"/>
        <v>46046</v>
      </c>
      <c r="J272" s="1161">
        <f t="shared" si="180"/>
        <v>46047</v>
      </c>
      <c r="K272" s="1204">
        <f t="shared" si="187"/>
        <v>5</v>
      </c>
    </row>
    <row r="273" spans="1:11" s="193" customFormat="1" ht="20.100000000000001" hidden="1" customHeight="1" x14ac:dyDescent="0.2">
      <c r="A273" s="1151" t="s">
        <v>2171</v>
      </c>
      <c r="B273" s="1177" t="s">
        <v>2048</v>
      </c>
      <c r="C273" s="1164" t="s">
        <v>2172</v>
      </c>
      <c r="D273" s="1164">
        <v>46064</v>
      </c>
      <c r="E273" s="1194">
        <f t="shared" si="184"/>
        <v>46074</v>
      </c>
      <c r="F273" s="1161">
        <f t="shared" si="185"/>
        <v>46080</v>
      </c>
      <c r="G273" s="1161">
        <f t="shared" si="186"/>
        <v>46085</v>
      </c>
      <c r="H273" s="1191"/>
      <c r="I273" s="1161">
        <f t="shared" si="180"/>
        <v>46053</v>
      </c>
      <c r="J273" s="1161">
        <f t="shared" si="180"/>
        <v>46054</v>
      </c>
      <c r="K273" s="1204">
        <f t="shared" si="187"/>
        <v>6</v>
      </c>
    </row>
    <row r="274" spans="1:11" s="193" customFormat="1" ht="20.100000000000001" hidden="1" customHeight="1" x14ac:dyDescent="0.2">
      <c r="A274" s="1151" t="s">
        <v>2050</v>
      </c>
      <c r="B274" s="1164" t="s">
        <v>2034</v>
      </c>
      <c r="C274" s="1164" t="s">
        <v>2173</v>
      </c>
      <c r="D274" s="1164">
        <v>46068</v>
      </c>
      <c r="E274" s="1194">
        <f t="shared" ref="E274" si="188">D274+10</f>
        <v>46078</v>
      </c>
      <c r="F274" s="1161">
        <f t="shared" ref="F274" si="189">E274+6</f>
        <v>46084</v>
      </c>
      <c r="G274" s="1161">
        <f t="shared" ref="G274" si="190">F274+5</f>
        <v>46089</v>
      </c>
      <c r="H274" s="1191"/>
      <c r="I274" s="1161">
        <f t="shared" si="180"/>
        <v>46060</v>
      </c>
      <c r="J274" s="1161">
        <f t="shared" si="180"/>
        <v>46061</v>
      </c>
      <c r="K274" s="1204">
        <f t="shared" ref="K274:K275" si="191">WEEKNUM(J274)</f>
        <v>7</v>
      </c>
    </row>
    <row r="275" spans="1:11" s="193" customFormat="1" ht="20.100000000000001" hidden="1" customHeight="1" x14ac:dyDescent="0.2">
      <c r="A275" s="1151" t="s">
        <v>2034</v>
      </c>
      <c r="B275" s="1177" t="s">
        <v>2052</v>
      </c>
      <c r="C275" s="1164" t="s">
        <v>2174</v>
      </c>
      <c r="D275" s="1164">
        <v>46068</v>
      </c>
      <c r="E275" s="1188" t="s">
        <v>409</v>
      </c>
      <c r="F275" s="1188" t="s">
        <v>409</v>
      </c>
      <c r="G275" s="1188" t="s">
        <v>409</v>
      </c>
      <c r="H275" s="1191"/>
      <c r="I275" s="1161">
        <f t="shared" si="180"/>
        <v>46067</v>
      </c>
      <c r="J275" s="1161">
        <f t="shared" si="180"/>
        <v>46068</v>
      </c>
      <c r="K275" s="1204">
        <f t="shared" si="191"/>
        <v>8</v>
      </c>
    </row>
    <row r="276" spans="1:11" s="193" customFormat="1" ht="20.100000000000001" hidden="1" customHeight="1" x14ac:dyDescent="0.2">
      <c r="A276" s="1151"/>
      <c r="B276" s="1164" t="s">
        <v>2026</v>
      </c>
      <c r="C276" s="1164" t="s">
        <v>2175</v>
      </c>
      <c r="D276" s="1164">
        <v>46081</v>
      </c>
      <c r="E276" s="1194">
        <f t="shared" ref="E276" si="192">D276+10</f>
        <v>46091</v>
      </c>
      <c r="F276" s="1161">
        <f t="shared" ref="F276" si="193">E276+6</f>
        <v>46097</v>
      </c>
      <c r="G276" s="1161">
        <f t="shared" ref="G276" si="194">F276+5</f>
        <v>46102</v>
      </c>
      <c r="H276" s="1191"/>
      <c r="I276" s="1161">
        <f t="shared" si="180"/>
        <v>46074</v>
      </c>
      <c r="J276" s="1161">
        <f t="shared" si="180"/>
        <v>46075</v>
      </c>
      <c r="K276" s="1204">
        <f t="shared" ref="K276" si="195">WEEKNUM(J276)</f>
        <v>9</v>
      </c>
    </row>
    <row r="277" spans="1:11" s="193" customFormat="1" ht="20.100000000000001" hidden="1" customHeight="1" x14ac:dyDescent="0.2">
      <c r="A277" s="1151" t="s">
        <v>2055</v>
      </c>
      <c r="B277" s="1177" t="s">
        <v>437</v>
      </c>
      <c r="C277" s="1164" t="s">
        <v>2176</v>
      </c>
      <c r="D277" s="1164">
        <v>46093</v>
      </c>
      <c r="E277" s="1188" t="s">
        <v>409</v>
      </c>
      <c r="F277" s="1188" t="s">
        <v>409</v>
      </c>
      <c r="G277" s="1161">
        <f>D277+21</f>
        <v>46114</v>
      </c>
      <c r="H277" s="1191"/>
      <c r="I277" s="1161">
        <f t="shared" si="180"/>
        <v>46081</v>
      </c>
      <c r="J277" s="1161">
        <f t="shared" si="180"/>
        <v>46082</v>
      </c>
      <c r="K277" s="1204">
        <f t="shared" ref="K277" si="196">WEEKNUM(J277)</f>
        <v>10</v>
      </c>
    </row>
    <row r="278" spans="1:11" s="193" customFormat="1" ht="20.100000000000001" customHeight="1" x14ac:dyDescent="0.2">
      <c r="A278" s="1151" t="s">
        <v>2177</v>
      </c>
      <c r="B278" s="1164" t="s">
        <v>2058</v>
      </c>
      <c r="C278" s="1164" t="s">
        <v>2178</v>
      </c>
      <c r="D278" s="1164">
        <v>46090</v>
      </c>
      <c r="E278" s="1194">
        <f t="shared" ref="E278:E279" si="197">D278+10</f>
        <v>46100</v>
      </c>
      <c r="F278" s="1161">
        <f t="shared" ref="F278:F279" si="198">E278+6</f>
        <v>46106</v>
      </c>
      <c r="G278" s="1161">
        <f t="shared" ref="G278:G279" si="199">F278+5</f>
        <v>46111</v>
      </c>
      <c r="H278" s="1191"/>
      <c r="I278" s="1161">
        <f t="shared" si="180"/>
        <v>46088</v>
      </c>
      <c r="J278" s="1161">
        <f t="shared" si="180"/>
        <v>46089</v>
      </c>
      <c r="K278" s="1204">
        <f t="shared" ref="K278:K279" si="200">WEEKNUM(J278)</f>
        <v>11</v>
      </c>
    </row>
    <row r="279" spans="1:11" s="193" customFormat="1" ht="20.100000000000001" customHeight="1" x14ac:dyDescent="0.2">
      <c r="A279" s="1151" t="s">
        <v>2179</v>
      </c>
      <c r="B279" s="1177" t="s">
        <v>1999</v>
      </c>
      <c r="C279" s="1164" t="s">
        <v>2180</v>
      </c>
      <c r="D279" s="1164">
        <v>46099</v>
      </c>
      <c r="E279" s="1194">
        <f t="shared" si="197"/>
        <v>46109</v>
      </c>
      <c r="F279" s="1161">
        <f t="shared" si="198"/>
        <v>46115</v>
      </c>
      <c r="G279" s="1161">
        <f t="shared" si="199"/>
        <v>46120</v>
      </c>
      <c r="H279" s="1191"/>
      <c r="I279" s="1161">
        <f t="shared" si="180"/>
        <v>46095</v>
      </c>
      <c r="J279" s="1161">
        <f t="shared" si="180"/>
        <v>46096</v>
      </c>
      <c r="K279" s="1204">
        <f t="shared" si="200"/>
        <v>12</v>
      </c>
    </row>
    <row r="280" spans="1:11" s="193" customFormat="1" ht="20.100000000000001" customHeight="1" x14ac:dyDescent="0.2">
      <c r="A280" s="1151" t="s">
        <v>2048</v>
      </c>
      <c r="B280" s="1177" t="s">
        <v>2052</v>
      </c>
      <c r="C280" s="1164" t="s">
        <v>2181</v>
      </c>
      <c r="D280" s="1164">
        <v>46107</v>
      </c>
      <c r="E280" s="1188" t="s">
        <v>409</v>
      </c>
      <c r="F280" s="1161">
        <f>D280+16</f>
        <v>46123</v>
      </c>
      <c r="G280" s="1161">
        <f t="shared" ref="G280" si="201">F280+5</f>
        <v>46128</v>
      </c>
      <c r="H280" s="1191"/>
      <c r="I280" s="1161">
        <f t="shared" si="180"/>
        <v>46102</v>
      </c>
      <c r="J280" s="1161">
        <f t="shared" si="180"/>
        <v>46103</v>
      </c>
      <c r="K280" s="1204">
        <f t="shared" ref="K280" si="202">WEEKNUM(J280)</f>
        <v>13</v>
      </c>
    </row>
    <row r="281" spans="1:11" s="193" customFormat="1" ht="20.100000000000001" customHeight="1" x14ac:dyDescent="0.2">
      <c r="A281" s="1151" t="s">
        <v>2034</v>
      </c>
      <c r="B281" s="1177" t="s">
        <v>2048</v>
      </c>
      <c r="C281" s="1164" t="s">
        <v>2182</v>
      </c>
      <c r="D281" s="1164">
        <v>46110</v>
      </c>
      <c r="E281" s="1194">
        <f t="shared" ref="E281" si="203">D281+10</f>
        <v>46120</v>
      </c>
      <c r="F281" s="1161">
        <f t="shared" ref="F281" si="204">E281+6</f>
        <v>46126</v>
      </c>
      <c r="G281" s="1161">
        <f t="shared" ref="G281" si="205">F281+5</f>
        <v>46131</v>
      </c>
      <c r="H281" s="1191"/>
      <c r="I281" s="1161">
        <f t="shared" si="180"/>
        <v>46109</v>
      </c>
      <c r="J281" s="1161">
        <f t="shared" si="180"/>
        <v>46110</v>
      </c>
      <c r="K281" s="1204">
        <f t="shared" ref="K281" si="206">WEEKNUM(J281)</f>
        <v>14</v>
      </c>
    </row>
    <row r="282" spans="1:11" s="193" customFormat="1" ht="20.100000000000001" customHeight="1" x14ac:dyDescent="0.2">
      <c r="A282" s="1151" t="s">
        <v>2052</v>
      </c>
      <c r="B282" s="1177" t="s">
        <v>2034</v>
      </c>
      <c r="C282" s="1164" t="s">
        <v>2183</v>
      </c>
      <c r="D282" s="1164">
        <v>46116</v>
      </c>
      <c r="E282" s="1194">
        <f t="shared" ref="E282" si="207">D282+10</f>
        <v>46126</v>
      </c>
      <c r="F282" s="1161">
        <f t="shared" ref="F282" si="208">E282+6</f>
        <v>46132</v>
      </c>
      <c r="G282" s="1161">
        <f t="shared" ref="G282" si="209">F282+5</f>
        <v>46137</v>
      </c>
      <c r="H282" s="1191"/>
      <c r="I282" s="1161">
        <f t="shared" si="180"/>
        <v>46116</v>
      </c>
      <c r="J282" s="1161">
        <f t="shared" si="180"/>
        <v>46117</v>
      </c>
      <c r="K282" s="1204">
        <f t="shared" ref="K282" si="210">WEEKNUM(J282)</f>
        <v>15</v>
      </c>
    </row>
    <row r="283" spans="1:11" s="193" customFormat="1" ht="20.100000000000001" customHeight="1" x14ac:dyDescent="0.2">
      <c r="A283" s="1151" t="s">
        <v>2026</v>
      </c>
      <c r="B283" s="1177" t="s">
        <v>2026</v>
      </c>
      <c r="C283" s="1164" t="s">
        <v>2184</v>
      </c>
      <c r="D283" s="1164">
        <v>46123</v>
      </c>
      <c r="E283" s="1194">
        <f t="shared" ref="E283" si="211">D283+10</f>
        <v>46133</v>
      </c>
      <c r="F283" s="1161">
        <f t="shared" ref="F283" si="212">E283+6</f>
        <v>46139</v>
      </c>
      <c r="G283" s="1161">
        <f t="shared" ref="G283" si="213">F283+5</f>
        <v>46144</v>
      </c>
      <c r="H283" s="1191"/>
      <c r="I283" s="1161">
        <f t="shared" si="180"/>
        <v>46123</v>
      </c>
      <c r="J283" s="1161">
        <f t="shared" si="180"/>
        <v>46124</v>
      </c>
      <c r="K283" s="1204">
        <f t="shared" ref="K283" si="214">WEEKNUM(J283)</f>
        <v>16</v>
      </c>
    </row>
    <row r="284" spans="1:11" s="193" customFormat="1" ht="20.100000000000001" customHeight="1" x14ac:dyDescent="0.2">
      <c r="A284" s="1151"/>
      <c r="B284" s="1177" t="s">
        <v>2066</v>
      </c>
      <c r="C284" s="1164" t="s">
        <v>2185</v>
      </c>
      <c r="D284" s="1164">
        <v>46130</v>
      </c>
      <c r="E284" s="1194">
        <f t="shared" ref="E284:E285" si="215">D284+10</f>
        <v>46140</v>
      </c>
      <c r="F284" s="1161">
        <f t="shared" ref="F284:F285" si="216">E284+6</f>
        <v>46146</v>
      </c>
      <c r="G284" s="1161">
        <f t="shared" ref="G284:G285" si="217">F284+5</f>
        <v>46151</v>
      </c>
      <c r="H284" s="1191"/>
      <c r="I284" s="1161">
        <f t="shared" si="180"/>
        <v>46130</v>
      </c>
      <c r="J284" s="1161">
        <f t="shared" si="180"/>
        <v>46131</v>
      </c>
      <c r="K284" s="1204">
        <f t="shared" ref="K284:K285" si="218">WEEKNUM(J284)</f>
        <v>17</v>
      </c>
    </row>
    <row r="285" spans="1:11" s="193" customFormat="1" ht="20.100000000000001" customHeight="1" x14ac:dyDescent="0.2">
      <c r="A285" s="1151"/>
      <c r="B285" s="1177" t="s">
        <v>2058</v>
      </c>
      <c r="C285" s="1164" t="s">
        <v>2186</v>
      </c>
      <c r="D285" s="1164">
        <v>46137</v>
      </c>
      <c r="E285" s="1194">
        <f t="shared" si="215"/>
        <v>46147</v>
      </c>
      <c r="F285" s="1161">
        <f t="shared" si="216"/>
        <v>46153</v>
      </c>
      <c r="G285" s="1161">
        <f t="shared" si="217"/>
        <v>46158</v>
      </c>
      <c r="H285" s="1191"/>
      <c r="I285" s="1161">
        <f t="shared" si="180"/>
        <v>46137</v>
      </c>
      <c r="J285" s="1161">
        <f t="shared" si="180"/>
        <v>46138</v>
      </c>
      <c r="K285" s="1204">
        <f t="shared" si="218"/>
        <v>18</v>
      </c>
    </row>
    <row r="286" spans="1:11" s="193" customFormat="1" ht="20.100000000000001" customHeight="1" x14ac:dyDescent="0.2">
      <c r="A286" s="1151"/>
      <c r="B286" s="1177" t="s">
        <v>2045</v>
      </c>
      <c r="C286" s="1164" t="s">
        <v>2187</v>
      </c>
      <c r="D286" s="1164">
        <v>46144</v>
      </c>
      <c r="E286" s="1194">
        <f t="shared" ref="E286" si="219">D286+10</f>
        <v>46154</v>
      </c>
      <c r="F286" s="1161">
        <f t="shared" ref="F286" si="220">E286+6</f>
        <v>46160</v>
      </c>
      <c r="G286" s="1161">
        <f t="shared" ref="G286" si="221">F286+5</f>
        <v>46165</v>
      </c>
      <c r="H286" s="1191"/>
      <c r="I286" s="1161">
        <f t="shared" si="180"/>
        <v>46144</v>
      </c>
      <c r="J286" s="1161">
        <f t="shared" si="180"/>
        <v>46145</v>
      </c>
      <c r="K286" s="1204">
        <f t="shared" ref="K286" si="222">WEEKNUM(J286)</f>
        <v>19</v>
      </c>
    </row>
    <row r="287" spans="1:11" s="193" customFormat="1" ht="20.100000000000001" customHeight="1" x14ac:dyDescent="0.2">
      <c r="A287" s="1151"/>
      <c r="B287" s="1177" t="s">
        <v>2052</v>
      </c>
      <c r="C287" s="1164" t="s">
        <v>2188</v>
      </c>
      <c r="D287" s="1164">
        <v>46151</v>
      </c>
      <c r="E287" s="1194">
        <f t="shared" ref="E287:E288" si="223">D287+10</f>
        <v>46161</v>
      </c>
      <c r="F287" s="1161">
        <f t="shared" ref="F287:F288" si="224">E287+6</f>
        <v>46167</v>
      </c>
      <c r="G287" s="1161">
        <f t="shared" ref="G287:G288" si="225">F287+5</f>
        <v>46172</v>
      </c>
      <c r="H287" s="1191"/>
      <c r="I287" s="1161">
        <f t="shared" si="180"/>
        <v>46151</v>
      </c>
      <c r="J287" s="1161">
        <f t="shared" si="180"/>
        <v>46152</v>
      </c>
      <c r="K287" s="1204">
        <f t="shared" ref="K287:K288" si="226">WEEKNUM(J287)</f>
        <v>20</v>
      </c>
    </row>
    <row r="288" spans="1:11" s="193" customFormat="1" ht="20.100000000000001" customHeight="1" x14ac:dyDescent="0.2">
      <c r="A288" s="1151"/>
      <c r="B288" s="1177" t="s">
        <v>2048</v>
      </c>
      <c r="C288" s="1164" t="s">
        <v>2189</v>
      </c>
      <c r="D288" s="1164">
        <v>46158</v>
      </c>
      <c r="E288" s="1194">
        <f t="shared" si="223"/>
        <v>46168</v>
      </c>
      <c r="F288" s="1161">
        <f t="shared" si="224"/>
        <v>46174</v>
      </c>
      <c r="G288" s="1161">
        <f t="shared" si="225"/>
        <v>46179</v>
      </c>
      <c r="H288" s="1191"/>
      <c r="I288" s="1161">
        <f t="shared" si="180"/>
        <v>46158</v>
      </c>
      <c r="J288" s="1161">
        <f t="shared" si="180"/>
        <v>46159</v>
      </c>
      <c r="K288" s="1204">
        <f t="shared" si="226"/>
        <v>21</v>
      </c>
    </row>
    <row r="289" spans="1:15" s="193" customFormat="1" ht="20.100000000000001" customHeight="1" x14ac:dyDescent="0.2">
      <c r="A289" s="1151"/>
      <c r="B289" s="1177" t="s">
        <v>2034</v>
      </c>
      <c r="C289" s="1164" t="s">
        <v>2190</v>
      </c>
      <c r="D289" s="1164">
        <v>46165</v>
      </c>
      <c r="E289" s="1194">
        <f t="shared" ref="E289" si="227">D289+10</f>
        <v>46175</v>
      </c>
      <c r="F289" s="1161">
        <f t="shared" ref="F289" si="228">E289+6</f>
        <v>46181</v>
      </c>
      <c r="G289" s="1161">
        <f t="shared" ref="G289" si="229">F289+5</f>
        <v>46186</v>
      </c>
      <c r="H289" s="1191"/>
      <c r="I289" s="1161">
        <f t="shared" si="180"/>
        <v>46165</v>
      </c>
      <c r="J289" s="1161">
        <f t="shared" si="180"/>
        <v>46166</v>
      </c>
      <c r="K289" s="1204">
        <f t="shared" ref="K289" si="230">WEEKNUM(J289)</f>
        <v>22</v>
      </c>
    </row>
    <row r="290" spans="1:15" s="193" customFormat="1" ht="20.100000000000001" customHeight="1" x14ac:dyDescent="0.2">
      <c r="A290" s="1151"/>
      <c r="B290" s="1177" t="s">
        <v>2026</v>
      </c>
      <c r="C290" s="1164" t="s">
        <v>2191</v>
      </c>
      <c r="D290" s="1164">
        <v>46172</v>
      </c>
      <c r="E290" s="1194">
        <f t="shared" ref="E290" si="231">D290+10</f>
        <v>46182</v>
      </c>
      <c r="F290" s="1161">
        <f t="shared" ref="F290" si="232">E290+6</f>
        <v>46188</v>
      </c>
      <c r="G290" s="1161">
        <f t="shared" ref="G290" si="233">F290+5</f>
        <v>46193</v>
      </c>
      <c r="H290" s="1191"/>
      <c r="I290" s="1161">
        <f t="shared" si="180"/>
        <v>46172</v>
      </c>
      <c r="J290" s="1161">
        <f t="shared" si="180"/>
        <v>46173</v>
      </c>
      <c r="K290" s="1204">
        <f t="shared" ref="K290" si="234">WEEKNUM(J290)</f>
        <v>23</v>
      </c>
    </row>
    <row r="291" spans="1:15" s="193" customFormat="1" ht="20.100000000000001" customHeight="1" x14ac:dyDescent="0.2">
      <c r="A291" s="1151"/>
      <c r="B291" s="1177" t="s">
        <v>2066</v>
      </c>
      <c r="C291" s="1164" t="s">
        <v>2192</v>
      </c>
      <c r="D291" s="1164">
        <v>46179</v>
      </c>
      <c r="E291" s="1194">
        <f t="shared" ref="E291" si="235">D291+10</f>
        <v>46189</v>
      </c>
      <c r="F291" s="1161">
        <f t="shared" ref="F291" si="236">E291+6</f>
        <v>46195</v>
      </c>
      <c r="G291" s="1161">
        <f t="shared" ref="G291" si="237">F291+5</f>
        <v>46200</v>
      </c>
      <c r="H291" s="1191"/>
      <c r="I291" s="1161">
        <f t="shared" si="180"/>
        <v>46179</v>
      </c>
      <c r="J291" s="1161">
        <f t="shared" si="180"/>
        <v>46180</v>
      </c>
      <c r="K291" s="1204">
        <f t="shared" ref="K291" si="238">WEEKNUM(J291)</f>
        <v>24</v>
      </c>
    </row>
    <row r="292" spans="1:15" s="193" customFormat="1" ht="18" customHeight="1" x14ac:dyDescent="0.2">
      <c r="A292" s="805"/>
      <c r="B292" s="147" t="s">
        <v>589</v>
      </c>
      <c r="C292" s="801"/>
      <c r="D292" s="752"/>
      <c r="E292" s="801"/>
      <c r="F292" s="801"/>
      <c r="G292" s="801"/>
      <c r="H292" s="801"/>
      <c r="J292" s="769"/>
    </row>
    <row r="293" spans="1:15" s="149" customFormat="1" ht="18" customHeight="1" x14ac:dyDescent="0.2">
      <c r="A293" s="805"/>
      <c r="B293" s="422"/>
      <c r="C293" s="155"/>
      <c r="D293" s="162"/>
      <c r="E293" s="155"/>
      <c r="F293" s="155"/>
      <c r="G293" s="155"/>
      <c r="H293" s="155"/>
      <c r="J293" s="490"/>
    </row>
    <row r="294" spans="1:15" s="149" customFormat="1" ht="18" customHeight="1" x14ac:dyDescent="0.2">
      <c r="A294" s="805"/>
      <c r="B294" s="422"/>
      <c r="C294" s="155"/>
      <c r="D294" s="162"/>
      <c r="E294" s="155"/>
      <c r="F294" s="155"/>
      <c r="G294" s="155"/>
      <c r="H294" s="155"/>
      <c r="J294" s="490"/>
    </row>
    <row r="295" spans="1:15" ht="18" customHeight="1" thickBot="1" x14ac:dyDescent="0.25">
      <c r="B295" s="3"/>
      <c r="C295" s="9"/>
      <c r="D295" s="9"/>
      <c r="E295" s="9"/>
    </row>
    <row r="296" spans="1:15" s="147" customFormat="1" ht="18.75" customHeight="1" x14ac:dyDescent="0.2">
      <c r="B296" s="771"/>
      <c r="C296" s="772"/>
      <c r="D296" s="773"/>
      <c r="E296" s="774"/>
      <c r="F296" s="775"/>
      <c r="G296" s="776"/>
      <c r="H296" s="777"/>
    </row>
    <row r="297" spans="1:15" s="147" customFormat="1" ht="18.75" customHeight="1" x14ac:dyDescent="0.2">
      <c r="B297" s="778" t="s">
        <v>590</v>
      </c>
      <c r="C297" s="145"/>
      <c r="D297" s="147" t="s">
        <v>591</v>
      </c>
      <c r="G297" s="147" t="s">
        <v>592</v>
      </c>
      <c r="H297" s="779"/>
    </row>
    <row r="298" spans="1:15" s="147" customFormat="1" ht="18.75" customHeight="1" x14ac:dyDescent="0.2">
      <c r="B298" s="780" t="s">
        <v>593</v>
      </c>
      <c r="C298" s="1085" t="s">
        <v>594</v>
      </c>
      <c r="D298" s="133" t="s">
        <v>595</v>
      </c>
      <c r="F298" s="1085" t="s">
        <v>596</v>
      </c>
      <c r="G298" s="145" t="s">
        <v>597</v>
      </c>
      <c r="H298" s="1086" t="s">
        <v>598</v>
      </c>
    </row>
    <row r="299" spans="1:15" s="147" customFormat="1" ht="18.75" customHeight="1" x14ac:dyDescent="0.2">
      <c r="B299" s="780" t="s">
        <v>599</v>
      </c>
      <c r="C299" s="1085" t="s">
        <v>600</v>
      </c>
      <c r="D299" s="133" t="s">
        <v>601</v>
      </c>
      <c r="E299" s="148" t="s">
        <v>602</v>
      </c>
      <c r="F299" s="1087" t="s">
        <v>603</v>
      </c>
      <c r="G299" s="145" t="s">
        <v>604</v>
      </c>
      <c r="H299" s="1086" t="s">
        <v>605</v>
      </c>
    </row>
    <row r="300" spans="1:15" s="147" customFormat="1" ht="18.75" customHeight="1" x14ac:dyDescent="0.2">
      <c r="B300" s="783" t="s">
        <v>606</v>
      </c>
      <c r="C300" s="1088" t="s">
        <v>607</v>
      </c>
      <c r="D300" s="133" t="s">
        <v>608</v>
      </c>
      <c r="E300" s="148" t="s">
        <v>609</v>
      </c>
      <c r="F300" s="1087" t="s">
        <v>610</v>
      </c>
      <c r="G300" s="588" t="s">
        <v>611</v>
      </c>
      <c r="H300" s="1089" t="s">
        <v>612</v>
      </c>
    </row>
    <row r="301" spans="1:15" s="147" customFormat="1" ht="18.75" customHeight="1" x14ac:dyDescent="0.2">
      <c r="B301" s="783" t="s">
        <v>613</v>
      </c>
      <c r="C301" s="1088" t="s">
        <v>614</v>
      </c>
      <c r="D301" s="133" t="s">
        <v>615</v>
      </c>
      <c r="E301" s="148" t="s">
        <v>616</v>
      </c>
      <c r="F301" s="1087" t="s">
        <v>617</v>
      </c>
      <c r="G301" s="588" t="s">
        <v>618</v>
      </c>
      <c r="H301" s="1089" t="s">
        <v>619</v>
      </c>
      <c r="N301" s="149"/>
      <c r="O301" s="149"/>
    </row>
    <row r="302" spans="1:15" s="147" customFormat="1" ht="18.75" customHeight="1" x14ac:dyDescent="0.2">
      <c r="B302" s="783" t="s">
        <v>894</v>
      </c>
      <c r="C302" s="1088" t="s">
        <v>621</v>
      </c>
      <c r="D302" s="133" t="s">
        <v>622</v>
      </c>
      <c r="E302" s="148" t="s">
        <v>623</v>
      </c>
      <c r="F302" s="1087" t="s">
        <v>624</v>
      </c>
      <c r="G302" s="588" t="s">
        <v>625</v>
      </c>
      <c r="H302" s="1089" t="s">
        <v>626</v>
      </c>
      <c r="N302" s="149"/>
      <c r="O302" s="149"/>
    </row>
    <row r="303" spans="1:15" s="147" customFormat="1" ht="18.75" customHeight="1" x14ac:dyDescent="0.2">
      <c r="B303" s="783" t="s">
        <v>627</v>
      </c>
      <c r="C303" s="1088" t="s">
        <v>628</v>
      </c>
      <c r="D303" s="133" t="s">
        <v>629</v>
      </c>
      <c r="E303" s="148" t="s">
        <v>630</v>
      </c>
      <c r="F303" s="1087" t="s">
        <v>631</v>
      </c>
      <c r="G303" s="588" t="s">
        <v>632</v>
      </c>
      <c r="H303" s="1089" t="s">
        <v>633</v>
      </c>
      <c r="N303" s="149"/>
      <c r="O303" s="149"/>
    </row>
    <row r="304" spans="1:15" s="147" customFormat="1" ht="18.75" customHeight="1" x14ac:dyDescent="0.2">
      <c r="B304" s="783" t="s">
        <v>634</v>
      </c>
      <c r="C304" s="1088" t="s">
        <v>635</v>
      </c>
      <c r="D304" s="133" t="s">
        <v>636</v>
      </c>
      <c r="E304" s="148" t="s">
        <v>637</v>
      </c>
      <c r="F304" s="1085" t="s">
        <v>638</v>
      </c>
      <c r="G304" s="588" t="s">
        <v>639</v>
      </c>
      <c r="H304" s="787" t="s">
        <v>640</v>
      </c>
      <c r="N304" s="149"/>
      <c r="O304" s="149"/>
    </row>
    <row r="305" spans="1:11" s="149" customFormat="1" ht="18.75" customHeight="1" x14ac:dyDescent="0.2">
      <c r="A305" s="1022"/>
      <c r="B305" s="783" t="s">
        <v>641</v>
      </c>
      <c r="C305" s="1088" t="s">
        <v>642</v>
      </c>
      <c r="D305" s="133" t="s">
        <v>643</v>
      </c>
      <c r="E305" s="148" t="s">
        <v>644</v>
      </c>
      <c r="F305" s="739" t="s">
        <v>645</v>
      </c>
      <c r="G305" s="147"/>
      <c r="H305" s="788"/>
      <c r="I305" s="145"/>
      <c r="J305" s="145"/>
      <c r="K305" s="145"/>
    </row>
    <row r="306" spans="1:11" s="149" customFormat="1" ht="18.75" customHeight="1" thickBot="1" x14ac:dyDescent="0.25">
      <c r="A306" s="1022"/>
      <c r="B306" s="789"/>
      <c r="C306" s="790"/>
      <c r="D306" s="790"/>
      <c r="E306" s="791"/>
      <c r="F306" s="791"/>
      <c r="G306" s="791"/>
      <c r="H306" s="792"/>
      <c r="I306" s="145"/>
      <c r="J306" s="145"/>
      <c r="K306" s="145"/>
    </row>
    <row r="307" spans="1:11" s="331" customFormat="1" ht="18.75" customHeight="1" x14ac:dyDescent="0.2">
      <c r="A307" s="855"/>
      <c r="B307" s="11"/>
      <c r="C307" s="11"/>
      <c r="D307" s="11"/>
      <c r="E307" s="11"/>
      <c r="F307" s="11"/>
      <c r="G307" s="11"/>
      <c r="H307" s="11"/>
      <c r="I307" s="11"/>
      <c r="J307" s="11"/>
    </row>
  </sheetData>
  <mergeCells count="12">
    <mergeCell ref="B181:C181"/>
    <mergeCell ref="D181:D182"/>
    <mergeCell ref="D130:D131"/>
    <mergeCell ref="B4:F4"/>
    <mergeCell ref="B2:F2"/>
    <mergeCell ref="E15:F15"/>
    <mergeCell ref="D8:D9"/>
    <mergeCell ref="B130:C130"/>
    <mergeCell ref="B8:C8"/>
    <mergeCell ref="E40:F40"/>
    <mergeCell ref="B128:G128"/>
    <mergeCell ref="B6:F6"/>
  </mergeCells>
  <phoneticPr fontId="81" type="noConversion"/>
  <hyperlinks>
    <hyperlink ref="H2" location="HOME!Print_Area" display="HOME" xr:uid="{FF8ECA58-D7DD-4971-A407-55A1ECF132D5}"/>
    <hyperlink ref="H298" r:id="rId1" xr:uid="{E8F458CD-6AFE-49E7-A7ED-41CB02C4EEAA}"/>
    <hyperlink ref="C298" r:id="rId2" xr:uid="{A158CA61-AD8F-4172-AAA9-477A48F4AF61}"/>
    <hyperlink ref="H303" r:id="rId3" xr:uid="{692369D6-5B5A-420E-BF50-6382E8E8F9ED}"/>
    <hyperlink ref="H302" r:id="rId4" xr:uid="{67C218D9-33F9-446C-AF03-41FD2EB85111}"/>
    <hyperlink ref="C301" r:id="rId5" xr:uid="{9D053B7F-1265-4086-B4C1-9EF719BB1D07}"/>
    <hyperlink ref="C299" r:id="rId6" xr:uid="{50CE4654-87D7-4234-9A04-0BA9B1DC07BD}"/>
    <hyperlink ref="C305" r:id="rId7" xr:uid="{C5404A4C-2455-473D-9F65-C48AACF83BE2}"/>
    <hyperlink ref="H301" r:id="rId8" xr:uid="{268B3BE2-9813-4DC0-9256-2E504655F845}"/>
    <hyperlink ref="H304" r:id="rId9" xr:uid="{5B79DD80-7263-4740-A166-945601926E14}"/>
    <hyperlink ref="F298" r:id="rId10" xr:uid="{BC46F011-3795-456E-8FA6-C051DBCD17E9}"/>
    <hyperlink ref="F303" r:id="rId11" xr:uid="{B05016FC-6F5A-43C9-AD95-30F926FBA2B8}"/>
    <hyperlink ref="F299" r:id="rId12" xr:uid="{B767A102-68B5-4EE1-8CCD-729D9E604781}"/>
    <hyperlink ref="F300" r:id="rId13" xr:uid="{FEC11313-0433-40C8-A31C-555AC6C38A24}"/>
    <hyperlink ref="F301" r:id="rId14" xr:uid="{A8BBEC84-FF4F-49F5-B02C-CE00DEE1E791}"/>
    <hyperlink ref="F302" r:id="rId15" xr:uid="{2653B2F2-F1EB-4B71-AA5B-11498930D532}"/>
    <hyperlink ref="H299" r:id="rId16" xr:uid="{A90C3CB2-F972-4480-833D-0CAE08E9A841}"/>
    <hyperlink ref="H300" r:id="rId17" xr:uid="{FFB74343-2C6B-4EE2-93CB-D30A7AC8A2FA}"/>
    <hyperlink ref="F304" r:id="rId18" xr:uid="{42EE037D-027C-4F0F-8A5F-C6005D90763A}"/>
    <hyperlink ref="C300" r:id="rId19" xr:uid="{147D6221-E870-42B9-8A5B-65A56B135078}"/>
    <hyperlink ref="C302" r:id="rId20" xr:uid="{FBB02197-0C07-440B-9628-5FC21934FAAE}"/>
    <hyperlink ref="C303" r:id="rId21" xr:uid="{CED64735-0BF7-488B-BB68-A4442B82F2E1}"/>
    <hyperlink ref="C304" r:id="rId22" xr:uid="{F03A6730-B11E-4863-BB91-77F9AE925578}"/>
    <hyperlink ref="F305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 x14ac:dyDescent="0.2"/>
  <cols>
    <col min="1" max="1" width="24.14062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 x14ac:dyDescent="0.25">
      <c r="B2" s="1498" t="s">
        <v>116</v>
      </c>
      <c r="C2" s="1498"/>
      <c r="D2" s="1498"/>
      <c r="E2" s="1498"/>
      <c r="F2" s="1498"/>
      <c r="H2" s="970" t="s">
        <v>368</v>
      </c>
    </row>
    <row r="3" spans="1:9" ht="15.75" customHeight="1" thickBot="1" x14ac:dyDescent="0.25"/>
    <row r="4" spans="1:9" ht="30" customHeight="1" thickBot="1" x14ac:dyDescent="0.25">
      <c r="B4" s="1522" t="s">
        <v>2193</v>
      </c>
      <c r="C4" s="1523"/>
      <c r="D4" s="1523"/>
      <c r="E4" s="1523"/>
      <c r="F4" s="1524"/>
    </row>
    <row r="5" spans="1:9" ht="20.100000000000001" customHeight="1" x14ac:dyDescent="0.2">
      <c r="B5" s="1525"/>
      <c r="C5" s="1525"/>
      <c r="D5" s="1525"/>
      <c r="E5" s="1525"/>
      <c r="F5" s="1525"/>
    </row>
    <row r="6" spans="1:9" ht="20.100000000000001" customHeight="1" x14ac:dyDescent="0.2">
      <c r="B6" s="1512" t="s">
        <v>371</v>
      </c>
      <c r="C6" s="1512"/>
      <c r="D6" s="1512"/>
      <c r="E6" s="1512"/>
      <c r="F6" s="1512"/>
    </row>
    <row r="7" spans="1:9" ht="15.75" customHeight="1" x14ac:dyDescent="0.2">
      <c r="B7" s="149"/>
      <c r="C7" s="155"/>
      <c r="D7" s="155"/>
      <c r="E7" s="155"/>
      <c r="F7" s="155"/>
      <c r="G7" s="155"/>
      <c r="H7" s="155"/>
      <c r="I7" s="155"/>
    </row>
    <row r="8" spans="1:9" ht="30" customHeight="1" x14ac:dyDescent="0.2">
      <c r="A8" s="817"/>
      <c r="B8" s="1517" t="s">
        <v>2194</v>
      </c>
      <c r="C8" s="1518"/>
      <c r="D8" s="1519" t="s">
        <v>373</v>
      </c>
      <c r="E8" s="932" t="s">
        <v>300</v>
      </c>
      <c r="F8" s="935" t="s">
        <v>374</v>
      </c>
      <c r="G8" s="331"/>
      <c r="H8" s="876" t="s">
        <v>2195</v>
      </c>
      <c r="I8" s="1"/>
    </row>
    <row r="9" spans="1:9" ht="20.100000000000001" customHeight="1" x14ac:dyDescent="0.2">
      <c r="A9" s="817"/>
      <c r="B9" s="935" t="s">
        <v>375</v>
      </c>
      <c r="C9" s="935" t="s">
        <v>376</v>
      </c>
      <c r="D9" s="1520"/>
      <c r="E9" s="931" t="s">
        <v>169</v>
      </c>
      <c r="F9" s="931" t="s">
        <v>239</v>
      </c>
      <c r="G9" s="331"/>
      <c r="H9" s="934" t="s">
        <v>377</v>
      </c>
      <c r="I9" s="934" t="s">
        <v>378</v>
      </c>
    </row>
    <row r="10" spans="1:9" ht="15.75" hidden="1" customHeight="1" x14ac:dyDescent="0.2">
      <c r="A10" s="817"/>
      <c r="B10" s="810" t="s">
        <v>379</v>
      </c>
      <c r="C10" s="815" t="s">
        <v>380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 x14ac:dyDescent="0.2">
      <c r="A11" s="817"/>
      <c r="B11" s="810" t="s">
        <v>381</v>
      </c>
      <c r="C11" s="815" t="s">
        <v>382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 x14ac:dyDescent="0.2">
      <c r="A12" s="817"/>
      <c r="B12" s="810" t="s">
        <v>383</v>
      </c>
      <c r="C12" s="815" t="s">
        <v>384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 x14ac:dyDescent="0.2">
      <c r="A13" s="817"/>
      <c r="B13" s="810" t="s">
        <v>385</v>
      </c>
      <c r="C13" s="815" t="s">
        <v>386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 x14ac:dyDescent="0.2">
      <c r="A14" s="817"/>
      <c r="B14" s="810" t="s">
        <v>387</v>
      </c>
      <c r="C14" s="815" t="s">
        <v>388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 x14ac:dyDescent="0.2">
      <c r="A15" s="817" t="s">
        <v>389</v>
      </c>
      <c r="B15" s="810" t="s">
        <v>390</v>
      </c>
      <c r="C15" s="815" t="s">
        <v>391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 x14ac:dyDescent="0.2">
      <c r="A16" s="817" t="s">
        <v>392</v>
      </c>
      <c r="B16" s="810" t="s">
        <v>393</v>
      </c>
      <c r="C16" s="815" t="s">
        <v>394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 x14ac:dyDescent="0.2">
      <c r="A17" s="817"/>
      <c r="B17" s="810" t="s">
        <v>381</v>
      </c>
      <c r="C17" s="815" t="s">
        <v>395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 x14ac:dyDescent="0.2">
      <c r="A18" s="817"/>
      <c r="B18" s="810" t="s">
        <v>383</v>
      </c>
      <c r="C18" s="815" t="s">
        <v>396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 x14ac:dyDescent="0.2">
      <c r="A19" s="817"/>
      <c r="B19" s="897" t="s">
        <v>385</v>
      </c>
      <c r="C19" s="896" t="s">
        <v>397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 x14ac:dyDescent="0.2">
      <c r="A20" s="817"/>
      <c r="B20" s="897" t="s">
        <v>387</v>
      </c>
      <c r="C20" s="896" t="s">
        <v>398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 x14ac:dyDescent="0.2">
      <c r="A21" s="817"/>
      <c r="B21" s="897" t="s">
        <v>399</v>
      </c>
      <c r="C21" s="896" t="s">
        <v>400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 x14ac:dyDescent="0.2">
      <c r="A22" s="817"/>
      <c r="B22" s="953" t="s">
        <v>393</v>
      </c>
      <c r="C22" s="946" t="s">
        <v>401</v>
      </c>
      <c r="D22" s="946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 x14ac:dyDescent="0.2">
      <c r="A23" s="817"/>
      <c r="B23" s="953" t="s">
        <v>381</v>
      </c>
      <c r="C23" s="946" t="s">
        <v>402</v>
      </c>
      <c r="D23" s="946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 x14ac:dyDescent="0.2">
      <c r="A24" s="817"/>
      <c r="B24" s="953" t="s">
        <v>383</v>
      </c>
      <c r="C24" s="946" t="s">
        <v>403</v>
      </c>
      <c r="D24" s="946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 x14ac:dyDescent="0.2">
      <c r="A25" s="817"/>
      <c r="B25" s="953" t="s">
        <v>385</v>
      </c>
      <c r="C25" s="946" t="s">
        <v>404</v>
      </c>
      <c r="D25" s="946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 x14ac:dyDescent="0.2">
      <c r="A26" s="817" t="s">
        <v>405</v>
      </c>
      <c r="B26" s="953" t="s">
        <v>399</v>
      </c>
      <c r="C26" s="946" t="s">
        <v>406</v>
      </c>
      <c r="D26" s="946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 x14ac:dyDescent="0.2">
      <c r="A27" s="817"/>
      <c r="B27" s="953" t="s">
        <v>387</v>
      </c>
      <c r="C27" s="946" t="s">
        <v>407</v>
      </c>
      <c r="D27" s="946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 x14ac:dyDescent="0.2">
      <c r="A28" s="817"/>
      <c r="B28" s="1015" t="s">
        <v>393</v>
      </c>
      <c r="C28" s="946" t="s">
        <v>408</v>
      </c>
      <c r="D28" s="946">
        <v>45436</v>
      </c>
      <c r="E28" s="758">
        <f t="shared" si="12"/>
        <v>45438</v>
      </c>
      <c r="F28" s="873" t="s">
        <v>409</v>
      </c>
      <c r="G28" s="331"/>
      <c r="H28" s="758">
        <f t="shared" si="1"/>
        <v>45431</v>
      </c>
      <c r="I28" s="155"/>
    </row>
    <row r="29" spans="1:9" ht="17.25" hidden="1" customHeight="1" x14ac:dyDescent="0.2">
      <c r="A29" s="817" t="s">
        <v>410</v>
      </c>
      <c r="B29" s="946" t="s">
        <v>399</v>
      </c>
      <c r="C29" s="946" t="s">
        <v>411</v>
      </c>
      <c r="D29" s="946">
        <v>45446</v>
      </c>
      <c r="E29" s="758">
        <f t="shared" si="12"/>
        <v>45448</v>
      </c>
      <c r="F29" s="873" t="s">
        <v>409</v>
      </c>
      <c r="G29" s="331"/>
      <c r="H29" s="758">
        <f t="shared" si="1"/>
        <v>45438</v>
      </c>
      <c r="I29" s="155"/>
    </row>
    <row r="30" spans="1:9" ht="17.25" hidden="1" customHeight="1" x14ac:dyDescent="0.2">
      <c r="A30" s="817" t="s">
        <v>412</v>
      </c>
      <c r="B30" s="946" t="s">
        <v>381</v>
      </c>
      <c r="C30" s="946" t="s">
        <v>413</v>
      </c>
      <c r="D30" s="946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 x14ac:dyDescent="0.2">
      <c r="A31" s="817" t="s">
        <v>385</v>
      </c>
      <c r="B31" s="946" t="s">
        <v>414</v>
      </c>
      <c r="C31" s="946" t="s">
        <v>415</v>
      </c>
      <c r="D31" s="946">
        <v>45460</v>
      </c>
      <c r="E31" s="758">
        <f t="shared" si="12"/>
        <v>45462</v>
      </c>
      <c r="F31" s="873" t="s">
        <v>409</v>
      </c>
      <c r="G31" s="331"/>
      <c r="H31" s="758">
        <f t="shared" si="1"/>
        <v>45452</v>
      </c>
      <c r="I31" s="745"/>
    </row>
    <row r="32" spans="1:9" ht="17.25" hidden="1" customHeight="1" x14ac:dyDescent="0.2">
      <c r="A32" s="817" t="s">
        <v>416</v>
      </c>
      <c r="B32" s="1048" t="s">
        <v>385</v>
      </c>
      <c r="C32" s="946" t="s">
        <v>417</v>
      </c>
      <c r="D32" s="946">
        <v>45464</v>
      </c>
      <c r="E32" s="758">
        <f>D32+2</f>
        <v>45466</v>
      </c>
      <c r="F32" s="873" t="s">
        <v>409</v>
      </c>
      <c r="G32" s="331"/>
      <c r="H32" s="758">
        <f t="shared" si="1"/>
        <v>45459</v>
      </c>
      <c r="I32" s="155"/>
    </row>
    <row r="33" spans="1:9" ht="17.25" hidden="1" customHeight="1" x14ac:dyDescent="0.2">
      <c r="A33" s="817" t="s">
        <v>387</v>
      </c>
      <c r="B33" s="1048" t="s">
        <v>393</v>
      </c>
      <c r="C33" s="946" t="s">
        <v>418</v>
      </c>
      <c r="D33" s="946">
        <v>45473</v>
      </c>
      <c r="E33" s="758">
        <f t="shared" ref="E33:E37" si="14">D33+2</f>
        <v>45475</v>
      </c>
      <c r="F33" s="873" t="s">
        <v>409</v>
      </c>
      <c r="G33" s="331"/>
      <c r="H33" s="758">
        <f t="shared" si="1"/>
        <v>45466</v>
      </c>
      <c r="I33" s="994">
        <f>WEEKNUM(H33)</f>
        <v>26</v>
      </c>
    </row>
    <row r="34" spans="1:9" ht="17.25" hidden="1" customHeight="1" x14ac:dyDescent="0.2">
      <c r="A34" s="817" t="s">
        <v>393</v>
      </c>
      <c r="B34" s="946" t="s">
        <v>387</v>
      </c>
      <c r="C34" s="946" t="s">
        <v>419</v>
      </c>
      <c r="D34" s="946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4">
        <f t="shared" ref="I34:I41" si="16">WEEKNUM(H34)</f>
        <v>27</v>
      </c>
    </row>
    <row r="35" spans="1:9" ht="17.25" hidden="1" customHeight="1" x14ac:dyDescent="0.2">
      <c r="A35" s="817"/>
      <c r="B35" s="946" t="s">
        <v>399</v>
      </c>
      <c r="C35" s="946" t="s">
        <v>420</v>
      </c>
      <c r="D35" s="946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4">
        <f t="shared" si="16"/>
        <v>28</v>
      </c>
    </row>
    <row r="36" spans="1:9" ht="17.25" hidden="1" customHeight="1" x14ac:dyDescent="0.2">
      <c r="A36" s="817"/>
      <c r="B36" s="946" t="s">
        <v>421</v>
      </c>
      <c r="C36" s="946" t="s">
        <v>422</v>
      </c>
      <c r="D36" s="946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4">
        <f t="shared" si="16"/>
        <v>29</v>
      </c>
    </row>
    <row r="37" spans="1:9" ht="17.25" hidden="1" customHeight="1" x14ac:dyDescent="0.2">
      <c r="A37" s="817"/>
      <c r="B37" s="946" t="s">
        <v>414</v>
      </c>
      <c r="C37" s="946" t="s">
        <v>423</v>
      </c>
      <c r="D37" s="946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4">
        <f t="shared" si="16"/>
        <v>30</v>
      </c>
    </row>
    <row r="38" spans="1:9" ht="17.25" hidden="1" customHeight="1" x14ac:dyDescent="0.2">
      <c r="A38" s="817"/>
      <c r="B38" s="946" t="s">
        <v>385</v>
      </c>
      <c r="C38" s="946" t="s">
        <v>424</v>
      </c>
      <c r="D38" s="946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4">
        <f t="shared" si="16"/>
        <v>31</v>
      </c>
    </row>
    <row r="39" spans="1:9" ht="17.25" hidden="1" customHeight="1" x14ac:dyDescent="0.2">
      <c r="A39" s="817"/>
      <c r="B39" s="946" t="s">
        <v>425</v>
      </c>
      <c r="C39" s="946" t="s">
        <v>426</v>
      </c>
      <c r="D39" s="946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4">
        <f t="shared" si="16"/>
        <v>32</v>
      </c>
    </row>
    <row r="40" spans="1:9" ht="17.25" hidden="1" customHeight="1" x14ac:dyDescent="0.2">
      <c r="A40" s="817"/>
      <c r="B40" s="946" t="s">
        <v>399</v>
      </c>
      <c r="C40" s="946" t="s">
        <v>427</v>
      </c>
      <c r="D40" s="946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4">
        <f t="shared" si="16"/>
        <v>33</v>
      </c>
    </row>
    <row r="41" spans="1:9" ht="17.25" hidden="1" customHeight="1" x14ac:dyDescent="0.2">
      <c r="A41" s="817" t="s">
        <v>387</v>
      </c>
      <c r="B41" s="946" t="s">
        <v>387</v>
      </c>
      <c r="C41" s="946" t="s">
        <v>428</v>
      </c>
      <c r="D41" s="946">
        <v>45531</v>
      </c>
      <c r="E41" s="758">
        <f>D41+2</f>
        <v>45533</v>
      </c>
      <c r="F41" s="873" t="s">
        <v>409</v>
      </c>
      <c r="G41" s="331"/>
      <c r="H41" s="758">
        <f t="shared" si="1"/>
        <v>45522</v>
      </c>
      <c r="I41" s="994">
        <f t="shared" si="16"/>
        <v>34</v>
      </c>
    </row>
    <row r="42" spans="1:9" ht="17.25" hidden="1" customHeight="1" x14ac:dyDescent="0.2">
      <c r="A42" s="817" t="s">
        <v>421</v>
      </c>
      <c r="B42" s="946" t="s">
        <v>414</v>
      </c>
      <c r="C42" s="946" t="s">
        <v>429</v>
      </c>
      <c r="D42" s="946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4">
        <f t="shared" ref="I42:I47" si="20">WEEKNUM(H42)</f>
        <v>35</v>
      </c>
    </row>
    <row r="43" spans="1:9" ht="17.25" hidden="1" customHeight="1" x14ac:dyDescent="0.2">
      <c r="A43" s="817" t="s">
        <v>414</v>
      </c>
      <c r="B43" s="946" t="s">
        <v>421</v>
      </c>
      <c r="C43" s="946" t="s">
        <v>430</v>
      </c>
      <c r="D43" s="946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4">
        <f t="shared" si="20"/>
        <v>36</v>
      </c>
    </row>
    <row r="44" spans="1:9" ht="17.25" hidden="1" customHeight="1" x14ac:dyDescent="0.2">
      <c r="A44" s="817"/>
      <c r="B44" s="946" t="s">
        <v>385</v>
      </c>
      <c r="C44" s="946" t="s">
        <v>431</v>
      </c>
      <c r="D44" s="946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4">
        <f t="shared" si="20"/>
        <v>37</v>
      </c>
    </row>
    <row r="45" spans="1:9" ht="17.25" hidden="1" customHeight="1" x14ac:dyDescent="0.2">
      <c r="A45" s="817"/>
      <c r="B45" s="946" t="s">
        <v>425</v>
      </c>
      <c r="C45" s="946" t="s">
        <v>432</v>
      </c>
      <c r="D45" s="946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4">
        <f t="shared" si="20"/>
        <v>38</v>
      </c>
    </row>
    <row r="46" spans="1:9" ht="17.25" hidden="1" customHeight="1" x14ac:dyDescent="0.2">
      <c r="A46" s="817" t="s">
        <v>399</v>
      </c>
      <c r="B46" s="1015" t="s">
        <v>433</v>
      </c>
      <c r="C46" s="946" t="s">
        <v>434</v>
      </c>
      <c r="D46" s="800"/>
      <c r="E46" s="800"/>
      <c r="F46" s="800"/>
      <c r="G46" s="331"/>
      <c r="H46" s="758">
        <f t="shared" si="1"/>
        <v>45557</v>
      </c>
      <c r="I46" s="994">
        <f t="shared" si="20"/>
        <v>39</v>
      </c>
    </row>
    <row r="47" spans="1:9" ht="17.25" hidden="1" customHeight="1" x14ac:dyDescent="0.2">
      <c r="A47" s="817"/>
      <c r="B47" s="946" t="s">
        <v>387</v>
      </c>
      <c r="C47" s="946" t="s">
        <v>435</v>
      </c>
      <c r="D47" s="946">
        <v>45572</v>
      </c>
      <c r="E47" s="758">
        <f>D47+2</f>
        <v>45574</v>
      </c>
      <c r="F47" s="873" t="s">
        <v>409</v>
      </c>
      <c r="G47" s="331"/>
      <c r="H47" s="758">
        <v>45564</v>
      </c>
      <c r="I47" s="994">
        <f t="shared" si="20"/>
        <v>40</v>
      </c>
    </row>
    <row r="48" spans="1:9" ht="17.25" hidden="1" customHeight="1" x14ac:dyDescent="0.2">
      <c r="A48" s="817"/>
      <c r="B48" s="1015" t="s">
        <v>433</v>
      </c>
      <c r="C48" s="946" t="s">
        <v>436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4">
        <f t="shared" ref="I48:I53" si="24">WEEKNUM(H48)</f>
        <v>41</v>
      </c>
    </row>
    <row r="49" spans="1:9" ht="17.25" hidden="1" customHeight="1" x14ac:dyDescent="0.2">
      <c r="A49" s="817" t="s">
        <v>437</v>
      </c>
      <c r="B49" s="946" t="s">
        <v>385</v>
      </c>
      <c r="C49" s="946" t="s">
        <v>438</v>
      </c>
      <c r="D49" s="946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4">
        <f t="shared" si="24"/>
        <v>42</v>
      </c>
    </row>
    <row r="50" spans="1:9" ht="17.25" hidden="1" customHeight="1" x14ac:dyDescent="0.2">
      <c r="A50" s="817" t="s">
        <v>385</v>
      </c>
      <c r="B50" s="946" t="s">
        <v>437</v>
      </c>
      <c r="C50" s="946" t="s">
        <v>439</v>
      </c>
      <c r="D50" s="946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4">
        <f t="shared" si="24"/>
        <v>43</v>
      </c>
    </row>
    <row r="51" spans="1:9" ht="17.25" hidden="1" customHeight="1" x14ac:dyDescent="0.2">
      <c r="A51" s="817" t="s">
        <v>440</v>
      </c>
      <c r="B51" s="946" t="s">
        <v>387</v>
      </c>
      <c r="C51" s="946" t="s">
        <v>441</v>
      </c>
      <c r="D51" s="946">
        <v>45594</v>
      </c>
      <c r="E51" s="873" t="s">
        <v>409</v>
      </c>
      <c r="F51" s="758">
        <v>45595</v>
      </c>
      <c r="G51" s="331"/>
      <c r="H51" s="758">
        <f t="shared" si="1"/>
        <v>45592</v>
      </c>
      <c r="I51" s="994">
        <f t="shared" si="24"/>
        <v>44</v>
      </c>
    </row>
    <row r="52" spans="1:9" ht="17.25" hidden="1" customHeight="1" x14ac:dyDescent="0.2">
      <c r="A52" s="817" t="s">
        <v>442</v>
      </c>
      <c r="B52" s="946" t="s">
        <v>425</v>
      </c>
      <c r="C52" s="946" t="s">
        <v>443</v>
      </c>
      <c r="D52" s="946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4">
        <f t="shared" si="24"/>
        <v>45</v>
      </c>
    </row>
    <row r="53" spans="1:9" ht="17.25" hidden="1" customHeight="1" x14ac:dyDescent="0.2">
      <c r="A53" s="817" t="s">
        <v>414</v>
      </c>
      <c r="B53" s="946" t="s">
        <v>381</v>
      </c>
      <c r="C53" s="946" t="s">
        <v>444</v>
      </c>
      <c r="D53" s="946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4">
        <f t="shared" si="24"/>
        <v>46</v>
      </c>
    </row>
    <row r="54" spans="1:9" ht="20.100000000000001" hidden="1" customHeight="1" x14ac:dyDescent="0.2">
      <c r="A54" s="817" t="s">
        <v>445</v>
      </c>
      <c r="B54" s="946" t="s">
        <v>446</v>
      </c>
      <c r="C54" s="946" t="s">
        <v>447</v>
      </c>
      <c r="D54" s="946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4">
        <f t="shared" ref="I54:I56" si="28">WEEKNUM(H54)</f>
        <v>47</v>
      </c>
    </row>
    <row r="55" spans="1:9" ht="20.100000000000001" hidden="1" customHeight="1" x14ac:dyDescent="0.2">
      <c r="A55" s="817" t="s">
        <v>437</v>
      </c>
      <c r="B55" s="946" t="s">
        <v>385</v>
      </c>
      <c r="C55" s="946" t="s">
        <v>448</v>
      </c>
      <c r="D55" s="873" t="s">
        <v>409</v>
      </c>
      <c r="E55" s="800"/>
      <c r="F55" s="800"/>
      <c r="G55" s="331"/>
      <c r="H55" s="758">
        <f t="shared" si="1"/>
        <v>45620</v>
      </c>
      <c r="I55" s="994">
        <f t="shared" si="28"/>
        <v>48</v>
      </c>
    </row>
    <row r="56" spans="1:9" ht="20.100000000000001" hidden="1" customHeight="1" x14ac:dyDescent="0.2">
      <c r="A56" s="817" t="s">
        <v>385</v>
      </c>
      <c r="B56" s="946" t="s">
        <v>437</v>
      </c>
      <c r="C56" s="946" t="s">
        <v>449</v>
      </c>
      <c r="D56" s="946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4">
        <f t="shared" si="28"/>
        <v>49</v>
      </c>
    </row>
    <row r="57" spans="1:9" ht="20.100000000000001" hidden="1" customHeight="1" x14ac:dyDescent="0.2">
      <c r="A57" s="817" t="s">
        <v>387</v>
      </c>
      <c r="B57" s="946" t="s">
        <v>425</v>
      </c>
      <c r="C57" s="946" t="s">
        <v>450</v>
      </c>
      <c r="D57" s="873" t="s">
        <v>409</v>
      </c>
      <c r="E57" s="800"/>
      <c r="F57" s="800"/>
      <c r="G57" s="331"/>
      <c r="H57" s="758">
        <f t="shared" si="1"/>
        <v>45634</v>
      </c>
      <c r="I57" s="994">
        <f t="shared" ref="I57:I62" si="29">WEEKNUM(H57)</f>
        <v>50</v>
      </c>
    </row>
    <row r="58" spans="1:9" ht="20.100000000000001" hidden="1" customHeight="1" x14ac:dyDescent="0.2">
      <c r="A58" s="817" t="s">
        <v>425</v>
      </c>
      <c r="B58" s="946" t="s">
        <v>387</v>
      </c>
      <c r="C58" s="946" t="s">
        <v>451</v>
      </c>
      <c r="D58" s="946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4">
        <f t="shared" si="29"/>
        <v>51</v>
      </c>
    </row>
    <row r="59" spans="1:9" ht="20.100000000000001" hidden="1" customHeight="1" x14ac:dyDescent="0.2">
      <c r="A59" s="817"/>
      <c r="B59" s="946" t="s">
        <v>381</v>
      </c>
      <c r="C59" s="946" t="s">
        <v>2196</v>
      </c>
      <c r="D59" s="873" t="s">
        <v>409</v>
      </c>
      <c r="E59" s="800"/>
      <c r="F59" s="800"/>
      <c r="G59" s="331"/>
      <c r="H59" s="758">
        <f t="shared" si="1"/>
        <v>45648</v>
      </c>
      <c r="I59" s="994">
        <f t="shared" si="29"/>
        <v>52</v>
      </c>
    </row>
    <row r="60" spans="1:9" ht="20.100000000000001" hidden="1" customHeight="1" x14ac:dyDescent="0.2">
      <c r="A60" s="817" t="s">
        <v>446</v>
      </c>
      <c r="B60" s="946" t="s">
        <v>385</v>
      </c>
      <c r="C60" s="946" t="s">
        <v>2197</v>
      </c>
      <c r="D60" s="946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4">
        <f t="shared" si="29"/>
        <v>53</v>
      </c>
    </row>
    <row r="61" spans="1:9" ht="20.100000000000001" customHeight="1" x14ac:dyDescent="0.2">
      <c r="A61" s="817"/>
      <c r="B61" s="946" t="s">
        <v>446</v>
      </c>
      <c r="C61" s="946" t="s">
        <v>2198</v>
      </c>
      <c r="D61" s="946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4">
        <f t="shared" si="29"/>
        <v>2</v>
      </c>
    </row>
    <row r="62" spans="1:9" ht="20.100000000000001" customHeight="1" x14ac:dyDescent="0.2">
      <c r="A62" s="817"/>
      <c r="B62" s="946" t="s">
        <v>437</v>
      </c>
      <c r="C62" s="946" t="s">
        <v>2199</v>
      </c>
      <c r="D62" s="873" t="s">
        <v>409</v>
      </c>
      <c r="E62" s="800"/>
      <c r="F62" s="800"/>
      <c r="G62" s="331"/>
      <c r="H62" s="758">
        <f t="shared" si="1"/>
        <v>45669</v>
      </c>
      <c r="I62" s="994">
        <f t="shared" si="29"/>
        <v>3</v>
      </c>
    </row>
    <row r="63" spans="1:9" ht="15.75" customHeight="1" x14ac:dyDescent="0.25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 x14ac:dyDescent="0.2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 x14ac:dyDescent="0.2">
      <c r="B65" s="1512" t="s">
        <v>457</v>
      </c>
      <c r="C65" s="1512"/>
      <c r="D65" s="1512"/>
      <c r="E65" s="1512"/>
      <c r="F65" s="1512"/>
      <c r="G65" s="217"/>
      <c r="H65" s="217"/>
      <c r="I65" s="217"/>
    </row>
    <row r="66" spans="1:17" ht="15.75" customHeight="1" x14ac:dyDescent="0.2">
      <c r="B66" s="164"/>
      <c r="C66" s="155"/>
      <c r="D66" s="1548"/>
      <c r="E66" s="1548"/>
      <c r="F66" s="1548"/>
      <c r="G66" s="1548"/>
      <c r="H66" s="1548"/>
      <c r="I66" s="1548"/>
      <c r="J66" s="1548"/>
      <c r="K66" s="1548"/>
      <c r="L66" s="1548"/>
      <c r="M66" s="1548"/>
      <c r="N66" s="745"/>
    </row>
    <row r="67" spans="1:17" ht="30" customHeight="1" x14ac:dyDescent="0.2">
      <c r="A67" s="817"/>
      <c r="B67" s="1517" t="s">
        <v>2193</v>
      </c>
      <c r="C67" s="1518"/>
      <c r="D67" s="1519" t="s">
        <v>373</v>
      </c>
      <c r="E67" s="941" t="s">
        <v>225</v>
      </c>
      <c r="F67" s="935" t="s">
        <v>359</v>
      </c>
      <c r="G67" s="935" t="s">
        <v>459</v>
      </c>
      <c r="H67" s="932" t="s">
        <v>196</v>
      </c>
      <c r="I67" s="935" t="s">
        <v>292</v>
      </c>
      <c r="J67" s="935" t="s">
        <v>328</v>
      </c>
      <c r="K67" s="935" t="s">
        <v>211</v>
      </c>
      <c r="L67" s="935" t="s">
        <v>254</v>
      </c>
      <c r="M67" s="935" t="s">
        <v>2200</v>
      </c>
      <c r="N67" s="935" t="s">
        <v>2201</v>
      </c>
      <c r="O67" s="331"/>
      <c r="P67" s="876" t="s">
        <v>2202</v>
      </c>
    </row>
    <row r="68" spans="1:17" ht="20.100000000000001" customHeight="1" x14ac:dyDescent="0.2">
      <c r="A68" s="817"/>
      <c r="B68" s="935" t="s">
        <v>375</v>
      </c>
      <c r="C68" s="935" t="s">
        <v>376</v>
      </c>
      <c r="D68" s="1520"/>
      <c r="E68" s="931" t="s">
        <v>239</v>
      </c>
      <c r="F68" s="931" t="s">
        <v>244</v>
      </c>
      <c r="G68" s="931" t="s">
        <v>460</v>
      </c>
      <c r="H68" s="931" t="s">
        <v>198</v>
      </c>
      <c r="I68" s="931" t="s">
        <v>311</v>
      </c>
      <c r="J68" s="931" t="s">
        <v>266</v>
      </c>
      <c r="K68" s="931" t="s">
        <v>251</v>
      </c>
      <c r="L68" s="931" t="s">
        <v>265</v>
      </c>
      <c r="M68" s="931" t="s">
        <v>286</v>
      </c>
      <c r="N68" s="931" t="s">
        <v>2203</v>
      </c>
      <c r="O68" s="331"/>
      <c r="P68" s="934" t="s">
        <v>377</v>
      </c>
      <c r="Q68" s="934" t="s">
        <v>461</v>
      </c>
    </row>
    <row r="69" spans="1:17" ht="17.25" hidden="1" customHeight="1" x14ac:dyDescent="0.2">
      <c r="A69" s="817"/>
      <c r="B69" s="953" t="s">
        <v>399</v>
      </c>
      <c r="C69" s="946" t="s">
        <v>462</v>
      </c>
      <c r="D69" s="946">
        <v>45393</v>
      </c>
      <c r="E69" s="1515" t="s">
        <v>409</v>
      </c>
      <c r="F69" s="1516"/>
      <c r="G69" s="1516"/>
      <c r="H69" s="1516"/>
      <c r="I69" s="1516"/>
      <c r="J69" s="1516"/>
      <c r="K69" s="1516"/>
      <c r="L69" s="1521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 x14ac:dyDescent="0.2">
      <c r="A70" s="817"/>
      <c r="B70" s="953" t="s">
        <v>393</v>
      </c>
      <c r="C70" s="946" t="s">
        <v>463</v>
      </c>
      <c r="D70" s="946">
        <v>45400</v>
      </c>
      <c r="E70" s="758">
        <f t="shared" ref="E70:E72" si="34">D70+3</f>
        <v>45403</v>
      </c>
      <c r="F70" s="1515" t="s">
        <v>409</v>
      </c>
      <c r="G70" s="1516"/>
      <c r="H70" s="1516"/>
      <c r="I70" s="1516"/>
      <c r="J70" s="1516"/>
      <c r="K70" s="1521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 x14ac:dyDescent="0.2">
      <c r="A71" s="817"/>
      <c r="B71" s="953" t="s">
        <v>381</v>
      </c>
      <c r="C71" s="946" t="s">
        <v>464</v>
      </c>
      <c r="D71" s="946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 x14ac:dyDescent="0.2">
      <c r="A72" s="817" t="s">
        <v>383</v>
      </c>
      <c r="B72" s="953" t="s">
        <v>414</v>
      </c>
      <c r="C72" s="946" t="s">
        <v>465</v>
      </c>
      <c r="D72" s="946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 x14ac:dyDescent="0.2">
      <c r="A73" s="817"/>
      <c r="B73" s="953" t="s">
        <v>385</v>
      </c>
      <c r="C73" s="946" t="s">
        <v>466</v>
      </c>
      <c r="D73" s="946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 x14ac:dyDescent="0.2">
      <c r="A74" s="817" t="s">
        <v>467</v>
      </c>
      <c r="B74" s="953" t="s">
        <v>399</v>
      </c>
      <c r="C74" s="946" t="s">
        <v>468</v>
      </c>
      <c r="D74" s="946">
        <v>45425</v>
      </c>
      <c r="E74" s="873" t="s">
        <v>409</v>
      </c>
      <c r="F74" s="873" t="s">
        <v>409</v>
      </c>
      <c r="G74" s="873" t="s">
        <v>409</v>
      </c>
      <c r="H74" s="873" t="s">
        <v>409</v>
      </c>
      <c r="I74" s="873" t="s">
        <v>409</v>
      </c>
      <c r="J74" s="873" t="s">
        <v>409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 x14ac:dyDescent="0.2">
      <c r="A75" s="817" t="s">
        <v>399</v>
      </c>
      <c r="B75" s="946" t="s">
        <v>387</v>
      </c>
      <c r="C75" s="946" t="s">
        <v>469</v>
      </c>
      <c r="D75" s="946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 x14ac:dyDescent="0.2">
      <c r="A76" s="817"/>
      <c r="B76" s="946" t="s">
        <v>393</v>
      </c>
      <c r="C76" s="946" t="s">
        <v>470</v>
      </c>
      <c r="D76" s="946">
        <v>45447</v>
      </c>
      <c r="E76" s="758">
        <f t="shared" ref="E76:E81" si="53">D76+3</f>
        <v>45450</v>
      </c>
      <c r="F76" s="873" t="s">
        <v>409</v>
      </c>
      <c r="G76" s="873" t="s">
        <v>409</v>
      </c>
      <c r="H76" s="873" t="s">
        <v>409</v>
      </c>
      <c r="I76" s="873" t="s">
        <v>409</v>
      </c>
      <c r="J76" s="873" t="s">
        <v>409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 x14ac:dyDescent="0.2">
      <c r="A77" s="817" t="s">
        <v>471</v>
      </c>
      <c r="B77" s="873" t="s">
        <v>409</v>
      </c>
      <c r="C77" s="946" t="s">
        <v>472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 x14ac:dyDescent="0.2">
      <c r="A78" s="817" t="s">
        <v>412</v>
      </c>
      <c r="B78" s="946" t="s">
        <v>381</v>
      </c>
      <c r="C78" s="946" t="s">
        <v>473</v>
      </c>
      <c r="D78" s="946">
        <v>45459</v>
      </c>
      <c r="E78" s="758">
        <f t="shared" si="53"/>
        <v>45462</v>
      </c>
      <c r="F78" s="873" t="s">
        <v>409</v>
      </c>
      <c r="G78" s="873" t="s">
        <v>409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 x14ac:dyDescent="0.2">
      <c r="A79" s="817" t="s">
        <v>474</v>
      </c>
      <c r="B79" s="946" t="s">
        <v>414</v>
      </c>
      <c r="C79" s="946" t="s">
        <v>475</v>
      </c>
      <c r="D79" s="873" t="s">
        <v>409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3">
        <f>WEEKNUM(P79)</f>
        <v>24</v>
      </c>
    </row>
    <row r="80" spans="1:17" ht="17.25" hidden="1" customHeight="1" x14ac:dyDescent="0.2">
      <c r="A80" s="817" t="s">
        <v>476</v>
      </c>
      <c r="B80" s="946" t="s">
        <v>385</v>
      </c>
      <c r="C80" s="946" t="s">
        <v>477</v>
      </c>
      <c r="D80" s="873" t="s">
        <v>409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3">
        <f>WEEKNUM(P80)</f>
        <v>25</v>
      </c>
    </row>
    <row r="81" spans="1:17" ht="17.25" hidden="1" customHeight="1" x14ac:dyDescent="0.2">
      <c r="A81" s="817" t="s">
        <v>478</v>
      </c>
      <c r="B81" s="1048" t="s">
        <v>393</v>
      </c>
      <c r="C81" s="946" t="s">
        <v>479</v>
      </c>
      <c r="D81" s="873" t="s">
        <v>409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3">
        <f t="shared" ref="Q81:Q85" si="62">WEEKNUM(P81)</f>
        <v>26</v>
      </c>
    </row>
    <row r="82" spans="1:17" ht="17.25" hidden="1" customHeight="1" x14ac:dyDescent="0.2">
      <c r="A82" s="817"/>
      <c r="B82" s="946" t="s">
        <v>387</v>
      </c>
      <c r="C82" s="946" t="s">
        <v>480</v>
      </c>
      <c r="D82" s="946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3">
        <f t="shared" si="62"/>
        <v>27</v>
      </c>
    </row>
    <row r="83" spans="1:17" ht="17.25" hidden="1" customHeight="1" x14ac:dyDescent="0.2">
      <c r="A83" s="817"/>
      <c r="B83" s="992" t="s">
        <v>399</v>
      </c>
      <c r="C83" s="946" t="s">
        <v>481</v>
      </c>
      <c r="D83" s="946">
        <v>45490</v>
      </c>
      <c r="E83" s="758">
        <f t="shared" si="63"/>
        <v>45493</v>
      </c>
      <c r="F83" s="873" t="s">
        <v>409</v>
      </c>
      <c r="G83" s="873" t="s">
        <v>409</v>
      </c>
      <c r="H83" s="873" t="s">
        <v>409</v>
      </c>
      <c r="I83" s="873" t="s">
        <v>409</v>
      </c>
      <c r="J83" s="873" t="s">
        <v>409</v>
      </c>
      <c r="K83" s="873" t="s">
        <v>409</v>
      </c>
      <c r="L83" s="873" t="s">
        <v>409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3">
        <f t="shared" si="62"/>
        <v>28</v>
      </c>
    </row>
    <row r="84" spans="1:17" ht="17.25" hidden="1" customHeight="1" x14ac:dyDescent="0.2">
      <c r="A84" s="817" t="s">
        <v>381</v>
      </c>
      <c r="B84" s="946" t="s">
        <v>421</v>
      </c>
      <c r="C84" s="946" t="s">
        <v>482</v>
      </c>
      <c r="D84" s="946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3">
        <f t="shared" si="62"/>
        <v>29</v>
      </c>
    </row>
    <row r="85" spans="1:17" ht="17.25" hidden="1" customHeight="1" x14ac:dyDescent="0.2">
      <c r="A85" s="817"/>
      <c r="B85" s="946" t="s">
        <v>414</v>
      </c>
      <c r="C85" s="946" t="s">
        <v>483</v>
      </c>
      <c r="D85" s="946">
        <v>45511</v>
      </c>
      <c r="E85" s="873" t="s">
        <v>409</v>
      </c>
      <c r="F85" s="873" t="s">
        <v>409</v>
      </c>
      <c r="G85" s="873" t="s">
        <v>409</v>
      </c>
      <c r="H85" s="873" t="s">
        <v>409</v>
      </c>
      <c r="I85" s="873" t="s">
        <v>409</v>
      </c>
      <c r="J85" s="873" t="s">
        <v>409</v>
      </c>
      <c r="K85" s="873" t="s">
        <v>409</v>
      </c>
      <c r="L85" s="873" t="s">
        <v>409</v>
      </c>
      <c r="M85" s="758">
        <v>45517</v>
      </c>
      <c r="N85" s="758">
        <v>45519</v>
      </c>
      <c r="O85" s="331"/>
      <c r="P85" s="758">
        <f t="shared" si="37"/>
        <v>45499</v>
      </c>
      <c r="Q85" s="1053">
        <f t="shared" si="62"/>
        <v>30</v>
      </c>
    </row>
    <row r="86" spans="1:17" ht="17.25" hidden="1" customHeight="1" x14ac:dyDescent="0.2">
      <c r="A86" s="817" t="s">
        <v>381</v>
      </c>
      <c r="B86" s="946" t="s">
        <v>385</v>
      </c>
      <c r="C86" s="946" t="s">
        <v>484</v>
      </c>
      <c r="D86" s="946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3">
        <f t="shared" ref="Q86:Q91" si="82">WEEKNUM(P86)</f>
        <v>31</v>
      </c>
    </row>
    <row r="87" spans="1:17" ht="17.25" hidden="1" customHeight="1" x14ac:dyDescent="0.2">
      <c r="A87" s="817"/>
      <c r="B87" s="946" t="s">
        <v>425</v>
      </c>
      <c r="C87" s="946" t="s">
        <v>485</v>
      </c>
      <c r="D87" s="946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3">
        <f t="shared" si="82"/>
        <v>32</v>
      </c>
    </row>
    <row r="88" spans="1:17" ht="17.25" hidden="1" customHeight="1" x14ac:dyDescent="0.2">
      <c r="A88" s="817" t="s">
        <v>387</v>
      </c>
      <c r="B88" s="946" t="s">
        <v>399</v>
      </c>
      <c r="C88" s="946" t="s">
        <v>486</v>
      </c>
      <c r="D88" s="946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3">
        <f t="shared" si="82"/>
        <v>33</v>
      </c>
    </row>
    <row r="89" spans="1:17" ht="17.25" hidden="1" customHeight="1" x14ac:dyDescent="0.2">
      <c r="A89" s="817" t="s">
        <v>399</v>
      </c>
      <c r="B89" s="992" t="s">
        <v>387</v>
      </c>
      <c r="C89" s="946" t="s">
        <v>487</v>
      </c>
      <c r="D89" s="873" t="s">
        <v>409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3">
        <f t="shared" si="82"/>
        <v>34</v>
      </c>
    </row>
    <row r="90" spans="1:17" ht="17.25" hidden="1" customHeight="1" x14ac:dyDescent="0.2">
      <c r="A90" s="817" t="s">
        <v>414</v>
      </c>
      <c r="B90" s="946" t="s">
        <v>414</v>
      </c>
      <c r="C90" s="946" t="s">
        <v>488</v>
      </c>
      <c r="D90" s="946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3">
        <f t="shared" si="82"/>
        <v>35</v>
      </c>
    </row>
    <row r="91" spans="1:17" ht="17.25" hidden="1" customHeight="1" x14ac:dyDescent="0.2">
      <c r="A91" s="817" t="s">
        <v>421</v>
      </c>
      <c r="B91" s="946" t="s">
        <v>421</v>
      </c>
      <c r="C91" s="946" t="s">
        <v>489</v>
      </c>
      <c r="D91" s="946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3">
        <f t="shared" si="82"/>
        <v>36</v>
      </c>
    </row>
    <row r="92" spans="1:17" ht="17.25" hidden="1" customHeight="1" x14ac:dyDescent="0.2">
      <c r="A92" s="817"/>
      <c r="B92" s="946" t="s">
        <v>385</v>
      </c>
      <c r="C92" s="946" t="s">
        <v>490</v>
      </c>
      <c r="D92" s="946">
        <v>45561</v>
      </c>
      <c r="E92" s="1515" t="s">
        <v>409</v>
      </c>
      <c r="F92" s="1516"/>
      <c r="G92" s="1516"/>
      <c r="H92" s="1516"/>
      <c r="I92" s="1516"/>
      <c r="J92" s="1516"/>
      <c r="K92" s="1516"/>
      <c r="L92" s="1521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3">
        <f t="shared" ref="Q92:Q94" si="101">WEEKNUM(P92)</f>
        <v>37</v>
      </c>
    </row>
    <row r="93" spans="1:17" ht="17.25" hidden="1" customHeight="1" x14ac:dyDescent="0.2">
      <c r="A93" s="817"/>
      <c r="B93" s="946" t="s">
        <v>425</v>
      </c>
      <c r="C93" s="946" t="s">
        <v>491</v>
      </c>
      <c r="D93" s="946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3">
        <f t="shared" si="101"/>
        <v>38</v>
      </c>
    </row>
    <row r="94" spans="1:17" ht="17.25" hidden="1" customHeight="1" x14ac:dyDescent="0.2">
      <c r="A94" s="817"/>
      <c r="B94" s="946" t="s">
        <v>399</v>
      </c>
      <c r="C94" s="946" t="s">
        <v>492</v>
      </c>
      <c r="D94" s="873" t="s">
        <v>409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3">
        <f t="shared" si="101"/>
        <v>39</v>
      </c>
    </row>
    <row r="95" spans="1:17" ht="17.25" hidden="1" customHeight="1" x14ac:dyDescent="0.2">
      <c r="A95" s="817"/>
      <c r="B95" s="946" t="s">
        <v>414</v>
      </c>
      <c r="C95" s="946" t="s">
        <v>493</v>
      </c>
      <c r="D95" s="946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3">
        <f t="shared" ref="Q95:Q100" si="120">WEEKNUM(P95)</f>
        <v>40</v>
      </c>
    </row>
    <row r="96" spans="1:17" ht="17.25" hidden="1" customHeight="1" x14ac:dyDescent="0.2">
      <c r="A96" s="817" t="s">
        <v>381</v>
      </c>
      <c r="B96" s="1015" t="s">
        <v>433</v>
      </c>
      <c r="C96" s="946" t="s">
        <v>494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3">
        <f t="shared" si="120"/>
        <v>41</v>
      </c>
    </row>
    <row r="97" spans="1:17" ht="17.25" hidden="1" customHeight="1" x14ac:dyDescent="0.2">
      <c r="A97" s="817" t="s">
        <v>385</v>
      </c>
      <c r="B97" s="946" t="s">
        <v>385</v>
      </c>
      <c r="C97" s="946" t="s">
        <v>495</v>
      </c>
      <c r="D97" s="946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4" t="s">
        <v>409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3">
        <f t="shared" si="120"/>
        <v>42</v>
      </c>
    </row>
    <row r="98" spans="1:17" ht="17.25" hidden="1" customHeight="1" x14ac:dyDescent="0.2">
      <c r="A98" s="817"/>
      <c r="B98" s="946" t="s">
        <v>437</v>
      </c>
      <c r="C98" s="946" t="s">
        <v>496</v>
      </c>
      <c r="D98" s="946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5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3">
        <f t="shared" si="120"/>
        <v>43</v>
      </c>
    </row>
    <row r="99" spans="1:17" ht="17.25" hidden="1" customHeight="1" x14ac:dyDescent="0.2">
      <c r="A99" s="817" t="s">
        <v>425</v>
      </c>
      <c r="B99" s="946" t="s">
        <v>387</v>
      </c>
      <c r="C99" s="946" t="s">
        <v>497</v>
      </c>
      <c r="D99" s="946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5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3">
        <f t="shared" si="120"/>
        <v>44</v>
      </c>
    </row>
    <row r="100" spans="1:17" ht="17.25" hidden="1" customHeight="1" x14ac:dyDescent="0.2">
      <c r="A100" s="817" t="s">
        <v>387</v>
      </c>
      <c r="B100" s="946" t="s">
        <v>425</v>
      </c>
      <c r="C100" s="946" t="s">
        <v>498</v>
      </c>
      <c r="D100" s="946">
        <v>45610</v>
      </c>
      <c r="E100" s="873" t="s">
        <v>409</v>
      </c>
      <c r="F100" s="873" t="s">
        <v>409</v>
      </c>
      <c r="G100" s="873" t="s">
        <v>409</v>
      </c>
      <c r="H100" s="873" t="s">
        <v>409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46" t="s">
        <v>409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3">
        <f t="shared" si="120"/>
        <v>45</v>
      </c>
    </row>
    <row r="101" spans="1:17" ht="17.25" hidden="1" customHeight="1" x14ac:dyDescent="0.2">
      <c r="A101" s="817" t="s">
        <v>414</v>
      </c>
      <c r="B101" s="946" t="s">
        <v>381</v>
      </c>
      <c r="C101" s="946" t="s">
        <v>499</v>
      </c>
      <c r="D101" s="946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47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3">
        <f t="shared" ref="Q101:Q103" si="140">WEEKNUM(P101)</f>
        <v>46</v>
      </c>
    </row>
    <row r="102" spans="1:17" ht="20.100000000000001" hidden="1" customHeight="1" x14ac:dyDescent="0.2">
      <c r="A102" s="817" t="s">
        <v>445</v>
      </c>
      <c r="B102" s="946" t="s">
        <v>446</v>
      </c>
      <c r="C102" s="946" t="s">
        <v>500</v>
      </c>
      <c r="D102" s="946">
        <v>45625</v>
      </c>
      <c r="E102" s="873" t="s">
        <v>409</v>
      </c>
      <c r="F102" s="873" t="s">
        <v>409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3">
        <f t="shared" si="140"/>
        <v>47</v>
      </c>
    </row>
    <row r="103" spans="1:17" ht="20.100000000000001" hidden="1" customHeight="1" x14ac:dyDescent="0.2">
      <c r="A103" s="817" t="s">
        <v>437</v>
      </c>
      <c r="B103" s="946" t="s">
        <v>385</v>
      </c>
      <c r="C103" s="946" t="s">
        <v>501</v>
      </c>
      <c r="D103" s="946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45" t="s">
        <v>409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3">
        <f t="shared" si="140"/>
        <v>48</v>
      </c>
    </row>
    <row r="104" spans="1:17" ht="20.100000000000001" hidden="1" customHeight="1" x14ac:dyDescent="0.2">
      <c r="A104" s="817"/>
      <c r="B104" s="946" t="s">
        <v>437</v>
      </c>
      <c r="C104" s="946" t="s">
        <v>502</v>
      </c>
      <c r="D104" s="946">
        <v>45637</v>
      </c>
      <c r="E104" s="873" t="s">
        <v>409</v>
      </c>
      <c r="F104" s="873" t="s">
        <v>409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46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3">
        <f t="shared" ref="Q104:Q109" si="149">WEEKNUM(P104)</f>
        <v>49</v>
      </c>
    </row>
    <row r="105" spans="1:17" ht="20.100000000000001" hidden="1" customHeight="1" x14ac:dyDescent="0.2">
      <c r="A105" s="817" t="s">
        <v>387</v>
      </c>
      <c r="B105" s="946" t="s">
        <v>425</v>
      </c>
      <c r="C105" s="946" t="s">
        <v>503</v>
      </c>
      <c r="D105" s="946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46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3">
        <f t="shared" si="149"/>
        <v>50</v>
      </c>
    </row>
    <row r="106" spans="1:17" ht="20.100000000000001" hidden="1" customHeight="1" x14ac:dyDescent="0.2">
      <c r="A106" s="817" t="s">
        <v>425</v>
      </c>
      <c r="B106" s="946" t="s">
        <v>387</v>
      </c>
      <c r="C106" s="946" t="s">
        <v>504</v>
      </c>
      <c r="D106" s="946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46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3">
        <f t="shared" si="149"/>
        <v>51</v>
      </c>
    </row>
    <row r="107" spans="1:17" ht="20.100000000000001" hidden="1" customHeight="1" x14ac:dyDescent="0.2">
      <c r="A107" s="817"/>
      <c r="B107" s="946" t="s">
        <v>381</v>
      </c>
      <c r="C107" s="946" t="s">
        <v>2204</v>
      </c>
      <c r="D107" s="946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46"/>
      <c r="M107" s="1545" t="s">
        <v>409</v>
      </c>
      <c r="N107" s="1545" t="s">
        <v>409</v>
      </c>
      <c r="O107" s="331"/>
      <c r="P107" s="758">
        <f t="shared" si="37"/>
        <v>45653</v>
      </c>
      <c r="Q107" s="1053">
        <f t="shared" si="149"/>
        <v>52</v>
      </c>
    </row>
    <row r="108" spans="1:17" ht="20.100000000000001" customHeight="1" x14ac:dyDescent="0.2">
      <c r="A108" s="817" t="s">
        <v>446</v>
      </c>
      <c r="B108" s="946" t="s">
        <v>385</v>
      </c>
      <c r="C108" s="946" t="s">
        <v>2205</v>
      </c>
      <c r="D108" s="946">
        <v>45666</v>
      </c>
      <c r="E108" s="873" t="s">
        <v>409</v>
      </c>
      <c r="F108" s="873" t="s">
        <v>409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46"/>
      <c r="M108" s="1546"/>
      <c r="N108" s="1546"/>
      <c r="O108" s="331"/>
      <c r="P108" s="758">
        <f t="shared" si="37"/>
        <v>45660</v>
      </c>
      <c r="Q108" s="1053">
        <f t="shared" si="149"/>
        <v>1</v>
      </c>
    </row>
    <row r="109" spans="1:17" ht="20.100000000000001" customHeight="1" x14ac:dyDescent="0.2">
      <c r="A109" s="817"/>
      <c r="B109" s="946" t="s">
        <v>446</v>
      </c>
      <c r="C109" s="946" t="s">
        <v>2206</v>
      </c>
      <c r="D109" s="946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46"/>
      <c r="M109" s="1546"/>
      <c r="N109" s="1546"/>
      <c r="O109" s="331"/>
      <c r="P109" s="758">
        <f t="shared" si="37"/>
        <v>45667</v>
      </c>
      <c r="Q109" s="1053">
        <f t="shared" si="149"/>
        <v>2</v>
      </c>
    </row>
    <row r="110" spans="1:17" ht="20.100000000000001" customHeight="1" x14ac:dyDescent="0.2">
      <c r="A110" s="817"/>
      <c r="B110" s="946" t="s">
        <v>437</v>
      </c>
      <c r="C110" s="946" t="s">
        <v>2207</v>
      </c>
      <c r="D110" s="946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47"/>
      <c r="M110" s="1547"/>
      <c r="N110" s="1547"/>
      <c r="O110" s="331"/>
      <c r="P110" s="758">
        <f t="shared" si="37"/>
        <v>45674</v>
      </c>
      <c r="Q110" s="1053">
        <f t="shared" ref="Q110" si="166">WEEKNUM(P110)</f>
        <v>3</v>
      </c>
    </row>
    <row r="111" spans="1:17" x14ac:dyDescent="0.2">
      <c r="M111" s="147"/>
      <c r="N111" s="147"/>
    </row>
    <row r="112" spans="1:17" x14ac:dyDescent="0.2">
      <c r="M112" s="147"/>
      <c r="N112" s="147"/>
    </row>
    <row r="113" spans="2:14" x14ac:dyDescent="0.2">
      <c r="M113" s="147"/>
      <c r="N113" s="147"/>
    </row>
    <row r="114" spans="2:14" ht="14.25" thickBot="1" x14ac:dyDescent="0.25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 x14ac:dyDescent="0.2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 x14ac:dyDescent="0.2">
      <c r="B116" s="778" t="s">
        <v>590</v>
      </c>
      <c r="C116" s="145"/>
      <c r="D116" s="147" t="s">
        <v>591</v>
      </c>
      <c r="G116" s="147" t="s">
        <v>592</v>
      </c>
      <c r="H116" s="779"/>
    </row>
    <row r="117" spans="2:14" s="147" customFormat="1" ht="18.75" customHeight="1" x14ac:dyDescent="0.2">
      <c r="B117" s="780" t="s">
        <v>593</v>
      </c>
      <c r="C117" s="781" t="s">
        <v>594</v>
      </c>
      <c r="D117" s="133" t="s">
        <v>595</v>
      </c>
      <c r="F117" s="781" t="s">
        <v>596</v>
      </c>
      <c r="G117" s="145" t="s">
        <v>597</v>
      </c>
      <c r="H117" s="782" t="s">
        <v>598</v>
      </c>
    </row>
    <row r="118" spans="2:14" s="147" customFormat="1" ht="18.75" customHeight="1" x14ac:dyDescent="0.2">
      <c r="B118" s="780" t="s">
        <v>599</v>
      </c>
      <c r="C118" s="781" t="s">
        <v>600</v>
      </c>
      <c r="D118" s="133" t="s">
        <v>601</v>
      </c>
      <c r="E118" s="148" t="s">
        <v>602</v>
      </c>
      <c r="F118" s="785" t="s">
        <v>603</v>
      </c>
      <c r="G118" s="145" t="s">
        <v>604</v>
      </c>
      <c r="H118" s="782" t="s">
        <v>605</v>
      </c>
    </row>
    <row r="119" spans="2:14" s="147" customFormat="1" ht="18.75" customHeight="1" x14ac:dyDescent="0.2">
      <c r="B119" s="783" t="s">
        <v>613</v>
      </c>
      <c r="C119" s="784" t="s">
        <v>614</v>
      </c>
      <c r="D119" s="133" t="s">
        <v>608</v>
      </c>
      <c r="E119" s="148" t="s">
        <v>609</v>
      </c>
      <c r="F119" s="785" t="s">
        <v>610</v>
      </c>
      <c r="G119" s="588" t="s">
        <v>611</v>
      </c>
      <c r="H119" s="786" t="s">
        <v>612</v>
      </c>
    </row>
    <row r="120" spans="2:14" s="147" customFormat="1" ht="18.75" customHeight="1" x14ac:dyDescent="0.2">
      <c r="B120" s="783" t="s">
        <v>1911</v>
      </c>
      <c r="C120" s="784" t="s">
        <v>1912</v>
      </c>
      <c r="D120" s="133" t="s">
        <v>615</v>
      </c>
      <c r="E120" s="148" t="s">
        <v>616</v>
      </c>
      <c r="F120" s="785" t="s">
        <v>617</v>
      </c>
      <c r="G120" s="588" t="s">
        <v>618</v>
      </c>
      <c r="H120" s="786" t="s">
        <v>619</v>
      </c>
      <c r="M120" s="149"/>
      <c r="N120" s="149"/>
    </row>
    <row r="121" spans="2:14" s="147" customFormat="1" ht="18.75" customHeight="1" x14ac:dyDescent="0.2">
      <c r="B121" s="783" t="s">
        <v>606</v>
      </c>
      <c r="C121" s="784" t="s">
        <v>607</v>
      </c>
      <c r="D121" s="133" t="s">
        <v>622</v>
      </c>
      <c r="E121" s="148" t="s">
        <v>623</v>
      </c>
      <c r="F121" s="785" t="s">
        <v>624</v>
      </c>
      <c r="G121" s="588" t="s">
        <v>625</v>
      </c>
      <c r="H121" s="786" t="s">
        <v>626</v>
      </c>
      <c r="M121" s="149"/>
      <c r="N121" s="149"/>
    </row>
    <row r="122" spans="2:14" s="147" customFormat="1" ht="18.75" customHeight="1" x14ac:dyDescent="0.2">
      <c r="B122" s="783" t="s">
        <v>894</v>
      </c>
      <c r="C122" s="784" t="s">
        <v>621</v>
      </c>
      <c r="D122" s="133" t="s">
        <v>629</v>
      </c>
      <c r="E122" s="148" t="s">
        <v>630</v>
      </c>
      <c r="F122" s="785" t="s">
        <v>631</v>
      </c>
      <c r="G122" s="588" t="s">
        <v>632</v>
      </c>
      <c r="H122" s="786" t="s">
        <v>633</v>
      </c>
      <c r="M122" s="149"/>
      <c r="N122" s="149"/>
    </row>
    <row r="123" spans="2:14" s="147" customFormat="1" ht="18.75" customHeight="1" x14ac:dyDescent="0.2">
      <c r="B123" s="783" t="s">
        <v>1913</v>
      </c>
      <c r="C123" s="784" t="s">
        <v>1914</v>
      </c>
      <c r="D123" s="133" t="s">
        <v>636</v>
      </c>
      <c r="E123" s="148" t="s">
        <v>637</v>
      </c>
      <c r="F123" s="739" t="s">
        <v>638</v>
      </c>
      <c r="G123" s="588" t="s">
        <v>639</v>
      </c>
      <c r="H123" s="787" t="s">
        <v>640</v>
      </c>
      <c r="M123" s="149"/>
      <c r="N123" s="149"/>
    </row>
    <row r="124" spans="2:14" x14ac:dyDescent="0.2">
      <c r="B124" s="783" t="s">
        <v>627</v>
      </c>
      <c r="C124" s="784" t="s">
        <v>628</v>
      </c>
      <c r="D124" s="133"/>
      <c r="F124" s="588"/>
      <c r="G124" s="147"/>
      <c r="H124" s="788"/>
    </row>
    <row r="125" spans="2:14" ht="15" thickBot="1" x14ac:dyDescent="0.25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86"/>
  <sheetViews>
    <sheetView showGridLines="0" zoomScaleNormal="100" zoomScaleSheetLayoutView="75" workbookViewId="0">
      <selection sqref="A1:K7"/>
    </sheetView>
  </sheetViews>
  <sheetFormatPr defaultColWidth="9.140625" defaultRowHeight="18" customHeight="1" x14ac:dyDescent="0.2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 x14ac:dyDescent="0.2">
      <c r="K1" s="149"/>
    </row>
    <row r="2" spans="1:11" ht="20.100000000000001" customHeight="1" x14ac:dyDescent="0.2">
      <c r="B2" s="1498" t="s">
        <v>116</v>
      </c>
      <c r="C2" s="1498"/>
      <c r="D2" s="1498"/>
      <c r="E2" s="1498"/>
      <c r="F2" s="1498"/>
      <c r="G2" s="1498"/>
      <c r="I2" s="947" t="s">
        <v>368</v>
      </c>
      <c r="K2" s="149"/>
    </row>
    <row r="3" spans="1:11" ht="18" customHeight="1" x14ac:dyDescent="0.2">
      <c r="B3" s="165"/>
      <c r="K3" s="149"/>
    </row>
    <row r="4" spans="1:11" s="146" customFormat="1" ht="24.6" customHeight="1" x14ac:dyDescent="0.2">
      <c r="A4" s="1018"/>
      <c r="B4" s="1555" t="s">
        <v>122</v>
      </c>
      <c r="C4" s="1556"/>
      <c r="D4" s="1556"/>
      <c r="E4" s="1556"/>
      <c r="F4" s="1556"/>
      <c r="G4" s="1557"/>
    </row>
    <row r="5" spans="1:11" s="146" customFormat="1" ht="24.6" customHeight="1" x14ac:dyDescent="0.2">
      <c r="A5" s="1018"/>
      <c r="B5" s="1075"/>
      <c r="C5" s="1075"/>
      <c r="D5" s="1075"/>
      <c r="E5" s="1075"/>
      <c r="F5" s="1075"/>
      <c r="G5" s="1075"/>
    </row>
    <row r="6" spans="1:11" ht="20.100000000000001" hidden="1" customHeight="1" x14ac:dyDescent="0.2">
      <c r="A6" s="1022"/>
      <c r="B6" s="1512" t="s">
        <v>371</v>
      </c>
      <c r="C6" s="1512"/>
      <c r="D6" s="1512"/>
      <c r="E6" s="1512"/>
      <c r="F6" s="1512"/>
      <c r="G6" s="1026"/>
    </row>
    <row r="7" spans="1:11" s="146" customFormat="1" ht="18" hidden="1" customHeight="1" x14ac:dyDescent="0.2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 x14ac:dyDescent="0.2">
      <c r="A8" s="1018"/>
      <c r="B8" s="1517" t="s">
        <v>122</v>
      </c>
      <c r="C8" s="1518"/>
      <c r="D8" s="1558" t="s">
        <v>373</v>
      </c>
      <c r="E8" s="932" t="s">
        <v>192</v>
      </c>
      <c r="F8" s="932" t="s">
        <v>201</v>
      </c>
      <c r="G8" s="801"/>
      <c r="H8" s="876"/>
      <c r="I8" s="801"/>
      <c r="J8" s="801"/>
      <c r="K8" s="818"/>
    </row>
    <row r="9" spans="1:11" s="146" customFormat="1" ht="18" hidden="1" customHeight="1" x14ac:dyDescent="0.2">
      <c r="A9" s="1018"/>
      <c r="B9" s="935" t="s">
        <v>375</v>
      </c>
      <c r="C9" s="935" t="s">
        <v>376</v>
      </c>
      <c r="D9" s="1559"/>
      <c r="E9" s="956" t="s">
        <v>256</v>
      </c>
      <c r="F9" s="956" t="s">
        <v>277</v>
      </c>
      <c r="G9" s="801"/>
      <c r="H9" s="1037" t="s">
        <v>513</v>
      </c>
      <c r="I9" s="1037" t="s">
        <v>377</v>
      </c>
      <c r="J9" s="1034" t="s">
        <v>378</v>
      </c>
      <c r="K9" s="818"/>
    </row>
    <row r="10" spans="1:11" s="146" customFormat="1" ht="20.25" hidden="1" customHeight="1" x14ac:dyDescent="0.2">
      <c r="A10" s="1018"/>
      <c r="B10" s="819" t="s">
        <v>1648</v>
      </c>
      <c r="C10" s="843" t="s">
        <v>2208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 x14ac:dyDescent="0.2">
      <c r="A11" s="1018"/>
      <c r="B11" s="819" t="s">
        <v>1946</v>
      </c>
      <c r="C11" s="843" t="s">
        <v>2209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 x14ac:dyDescent="0.2">
      <c r="A12" s="1018"/>
      <c r="B12" s="844" t="s">
        <v>446</v>
      </c>
      <c r="C12" s="802" t="s">
        <v>2210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 x14ac:dyDescent="0.2">
      <c r="A13" s="1018"/>
      <c r="B13" s="819" t="s">
        <v>2211</v>
      </c>
      <c r="C13" s="802" t="s">
        <v>2212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 x14ac:dyDescent="0.2">
      <c r="A14" s="1018" t="s">
        <v>2213</v>
      </c>
      <c r="B14" s="819" t="s">
        <v>1648</v>
      </c>
      <c r="C14" s="802" t="s">
        <v>2214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 x14ac:dyDescent="0.2">
      <c r="A15" s="1018" t="s">
        <v>1654</v>
      </c>
      <c r="B15" s="819" t="s">
        <v>1972</v>
      </c>
      <c r="C15" s="802" t="s">
        <v>2215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 x14ac:dyDescent="0.2">
      <c r="A16" s="1018" t="s">
        <v>2216</v>
      </c>
      <c r="B16" s="819" t="s">
        <v>2217</v>
      </c>
      <c r="C16" s="802" t="s">
        <v>2218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 x14ac:dyDescent="0.2">
      <c r="A17" s="1018"/>
      <c r="B17" s="842" t="s">
        <v>1946</v>
      </c>
      <c r="C17" s="802" t="s">
        <v>2219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 x14ac:dyDescent="0.2">
      <c r="A18" s="1018"/>
      <c r="B18" s="842" t="s">
        <v>2211</v>
      </c>
      <c r="C18" s="802" t="s">
        <v>2220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 x14ac:dyDescent="0.2">
      <c r="A19" s="1018" t="s">
        <v>2213</v>
      </c>
      <c r="B19" s="842" t="s">
        <v>1648</v>
      </c>
      <c r="C19" s="802" t="s">
        <v>2221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 x14ac:dyDescent="0.2">
      <c r="A20" s="1018" t="s">
        <v>2222</v>
      </c>
      <c r="B20" s="819" t="s">
        <v>387</v>
      </c>
      <c r="C20" s="802" t="s">
        <v>2223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 x14ac:dyDescent="0.2">
      <c r="A21" s="1018" t="s">
        <v>2216</v>
      </c>
      <c r="B21" s="842" t="s">
        <v>728</v>
      </c>
      <c r="C21" s="802" t="s">
        <v>2224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 x14ac:dyDescent="0.2">
      <c r="A22" s="1018"/>
      <c r="B22" s="842" t="s">
        <v>1946</v>
      </c>
      <c r="C22" s="802" t="s">
        <v>2225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 x14ac:dyDescent="0.2">
      <c r="A23" s="1018"/>
      <c r="B23" s="842" t="s">
        <v>2211</v>
      </c>
      <c r="C23" s="802" t="s">
        <v>2226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 x14ac:dyDescent="0.2">
      <c r="A24" s="1018"/>
      <c r="B24" s="842" t="s">
        <v>1648</v>
      </c>
      <c r="C24" s="802" t="s">
        <v>2227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 x14ac:dyDescent="0.2">
      <c r="A25" s="1018" t="s">
        <v>2228</v>
      </c>
      <c r="B25" s="842" t="s">
        <v>2229</v>
      </c>
      <c r="C25" s="802" t="s">
        <v>2230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 x14ac:dyDescent="0.2">
      <c r="A26" s="1018"/>
      <c r="B26" s="842" t="s">
        <v>2231</v>
      </c>
      <c r="C26" s="802" t="s">
        <v>2232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 x14ac:dyDescent="0.2">
      <c r="A27" s="1018"/>
      <c r="B27" s="842" t="s">
        <v>1946</v>
      </c>
      <c r="C27" s="802" t="s">
        <v>2233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 x14ac:dyDescent="0.2">
      <c r="A28" s="1018"/>
      <c r="B28" s="842" t="s">
        <v>2211</v>
      </c>
      <c r="C28" s="802" t="s">
        <v>2234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 x14ac:dyDescent="0.2">
      <c r="A29" s="1018" t="s">
        <v>2235</v>
      </c>
      <c r="B29" s="842" t="s">
        <v>2229</v>
      </c>
      <c r="C29" s="802" t="s">
        <v>2236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 x14ac:dyDescent="0.2">
      <c r="A30" s="1018" t="s">
        <v>2237</v>
      </c>
      <c r="B30" s="819" t="s">
        <v>2238</v>
      </c>
      <c r="C30" s="802" t="s">
        <v>2239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 x14ac:dyDescent="0.2">
      <c r="A31" s="1018"/>
      <c r="B31" s="842" t="s">
        <v>2231</v>
      </c>
      <c r="C31" s="802" t="s">
        <v>2240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 x14ac:dyDescent="0.2">
      <c r="A32" s="1018"/>
      <c r="B32" s="842" t="s">
        <v>1946</v>
      </c>
      <c r="C32" s="802" t="s">
        <v>2241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 x14ac:dyDescent="0.2">
      <c r="A33" s="1018"/>
      <c r="B33" s="842" t="s">
        <v>2211</v>
      </c>
      <c r="C33" s="802" t="s">
        <v>2242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 x14ac:dyDescent="0.2">
      <c r="A34" s="1018"/>
      <c r="B34" s="842" t="s">
        <v>2229</v>
      </c>
      <c r="C34" s="802" t="s">
        <v>2243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2244</v>
      </c>
    </row>
    <row r="35" spans="1:10" s="146" customFormat="1" ht="20.25" hidden="1" customHeight="1" x14ac:dyDescent="0.2">
      <c r="A35" s="1018"/>
      <c r="B35" s="842" t="s">
        <v>2238</v>
      </c>
      <c r="C35" s="802" t="s">
        <v>2245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 x14ac:dyDescent="0.2">
      <c r="A36" s="1018"/>
      <c r="B36" s="842" t="s">
        <v>2231</v>
      </c>
      <c r="C36" s="802" t="s">
        <v>2246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 x14ac:dyDescent="0.2">
      <c r="A37" s="1018"/>
      <c r="B37" s="842" t="s">
        <v>1946</v>
      </c>
      <c r="C37" s="802" t="s">
        <v>2247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 x14ac:dyDescent="0.2">
      <c r="A38" s="1018"/>
      <c r="B38" s="842" t="s">
        <v>2211</v>
      </c>
      <c r="C38" s="802" t="s">
        <v>2248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 x14ac:dyDescent="0.2">
      <c r="A39" s="1018"/>
      <c r="B39" s="842" t="s">
        <v>2229</v>
      </c>
      <c r="C39" s="802" t="s">
        <v>2249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 x14ac:dyDescent="0.2">
      <c r="A40" s="1018" t="s">
        <v>2250</v>
      </c>
      <c r="B40" s="741" t="s">
        <v>2251</v>
      </c>
      <c r="C40" s="732" t="s">
        <v>2252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 x14ac:dyDescent="0.2">
      <c r="A41" s="1018"/>
      <c r="B41" s="842" t="s">
        <v>2231</v>
      </c>
      <c r="C41" s="802" t="s">
        <v>2253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 x14ac:dyDescent="0.2">
      <c r="A42" s="1018"/>
      <c r="B42" s="842" t="s">
        <v>1946</v>
      </c>
      <c r="C42" s="802" t="s">
        <v>2254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 x14ac:dyDescent="0.2">
      <c r="A43" s="1018"/>
      <c r="B43" s="842" t="s">
        <v>2211</v>
      </c>
      <c r="C43" s="802" t="s">
        <v>2255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 x14ac:dyDescent="0.2">
      <c r="A44" s="1018"/>
      <c r="B44" s="842" t="s">
        <v>2229</v>
      </c>
      <c r="C44" s="802" t="s">
        <v>2256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 x14ac:dyDescent="0.2">
      <c r="A45" s="1018"/>
      <c r="B45" s="842" t="s">
        <v>2238</v>
      </c>
      <c r="C45" s="802" t="s">
        <v>2257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 x14ac:dyDescent="0.2">
      <c r="A46" s="1018"/>
      <c r="B46" s="842" t="s">
        <v>2231</v>
      </c>
      <c r="C46" s="802" t="s">
        <v>2258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 x14ac:dyDescent="0.2">
      <c r="A47" s="1018"/>
      <c r="B47" s="842" t="s">
        <v>1946</v>
      </c>
      <c r="C47" s="802" t="s">
        <v>2259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 x14ac:dyDescent="0.2">
      <c r="A48" s="1018"/>
      <c r="B48" s="842" t="s">
        <v>2211</v>
      </c>
      <c r="C48" s="802" t="s">
        <v>2260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 x14ac:dyDescent="0.2">
      <c r="A49" s="1018" t="s">
        <v>2261</v>
      </c>
      <c r="B49" s="842" t="s">
        <v>2262</v>
      </c>
      <c r="C49" s="802" t="s">
        <v>2263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 x14ac:dyDescent="0.2">
      <c r="A50" s="1018"/>
      <c r="B50" s="957" t="s">
        <v>2238</v>
      </c>
      <c r="C50" s="944" t="s">
        <v>2264</v>
      </c>
      <c r="D50" s="944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 x14ac:dyDescent="0.2">
      <c r="A51" s="1018"/>
      <c r="B51" s="957" t="s">
        <v>2231</v>
      </c>
      <c r="C51" s="944" t="s">
        <v>2265</v>
      </c>
      <c r="D51" s="944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 x14ac:dyDescent="0.2">
      <c r="A52" s="1018"/>
      <c r="B52" s="958" t="s">
        <v>1946</v>
      </c>
      <c r="C52" s="946" t="s">
        <v>2266</v>
      </c>
      <c r="D52" s="944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 x14ac:dyDescent="0.2">
      <c r="A53" s="1018"/>
      <c r="B53" s="958" t="s">
        <v>2211</v>
      </c>
      <c r="C53" s="944" t="s">
        <v>2267</v>
      </c>
      <c r="D53" s="944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 x14ac:dyDescent="0.2">
      <c r="A54" s="1018"/>
      <c r="B54" s="958" t="s">
        <v>2262</v>
      </c>
      <c r="C54" s="944" t="s">
        <v>2268</v>
      </c>
      <c r="D54" s="944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 x14ac:dyDescent="0.2">
      <c r="A55" s="1018"/>
      <c r="B55" s="958" t="s">
        <v>2238</v>
      </c>
      <c r="C55" s="944" t="s">
        <v>2269</v>
      </c>
      <c r="D55" s="944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 x14ac:dyDescent="0.2">
      <c r="A56" s="1018"/>
      <c r="B56" s="958" t="s">
        <v>2231</v>
      </c>
      <c r="C56" s="946" t="s">
        <v>2270</v>
      </c>
      <c r="D56" s="944">
        <v>45419</v>
      </c>
      <c r="E56" s="1032" t="s">
        <v>409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 x14ac:dyDescent="0.2">
      <c r="A57" s="1018" t="s">
        <v>2271</v>
      </c>
      <c r="B57" s="1040" t="s">
        <v>433</v>
      </c>
      <c r="C57" s="946" t="s">
        <v>2272</v>
      </c>
      <c r="D57" s="944">
        <v>45412</v>
      </c>
      <c r="E57" s="1033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 x14ac:dyDescent="0.2">
      <c r="A58" s="1018"/>
      <c r="B58" s="968" t="s">
        <v>2211</v>
      </c>
      <c r="C58" s="946" t="s">
        <v>2273</v>
      </c>
      <c r="D58" s="944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 x14ac:dyDescent="0.2">
      <c r="A59" s="1018" t="s">
        <v>2274</v>
      </c>
      <c r="B59" s="1016" t="s">
        <v>409</v>
      </c>
      <c r="C59" s="946" t="s">
        <v>2275</v>
      </c>
      <c r="D59" s="851">
        <v>45439</v>
      </c>
      <c r="E59" s="1033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 x14ac:dyDescent="0.2">
      <c r="A60" s="1018" t="s">
        <v>2276</v>
      </c>
      <c r="B60" s="968" t="s">
        <v>2238</v>
      </c>
      <c r="C60" s="946" t="s">
        <v>2277</v>
      </c>
      <c r="D60" s="944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 x14ac:dyDescent="0.2">
      <c r="A61" s="1018" t="s">
        <v>2231</v>
      </c>
      <c r="B61" s="968" t="s">
        <v>2278</v>
      </c>
      <c r="C61" s="946" t="s">
        <v>2279</v>
      </c>
      <c r="D61" s="944">
        <v>45453</v>
      </c>
      <c r="E61" s="1025" t="s">
        <v>409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 x14ac:dyDescent="0.2">
      <c r="A62" s="1018" t="s">
        <v>2271</v>
      </c>
      <c r="B62" s="968" t="s">
        <v>2231</v>
      </c>
      <c r="C62" s="946" t="s">
        <v>2280</v>
      </c>
      <c r="D62" s="944">
        <v>45463</v>
      </c>
      <c r="E62" s="1025" t="s">
        <v>409</v>
      </c>
      <c r="F62" s="1025" t="s">
        <v>409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 x14ac:dyDescent="0.2">
      <c r="A63" s="1018" t="s">
        <v>2211</v>
      </c>
      <c r="B63" s="968" t="s">
        <v>1707</v>
      </c>
      <c r="C63" s="946" t="s">
        <v>2281</v>
      </c>
      <c r="D63" s="944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 x14ac:dyDescent="0.2">
      <c r="A64" s="1018" t="s">
        <v>2282</v>
      </c>
      <c r="B64" s="968" t="s">
        <v>2211</v>
      </c>
      <c r="C64" s="946" t="s">
        <v>2283</v>
      </c>
      <c r="D64" s="944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 x14ac:dyDescent="0.2">
      <c r="A65" s="1018" t="s">
        <v>2276</v>
      </c>
      <c r="B65" s="968" t="s">
        <v>2238</v>
      </c>
      <c r="C65" s="946" t="s">
        <v>2284</v>
      </c>
      <c r="D65" s="944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 x14ac:dyDescent="0.2">
      <c r="A66" s="1018" t="s">
        <v>2231</v>
      </c>
      <c r="B66" s="968" t="s">
        <v>2278</v>
      </c>
      <c r="C66" s="946" t="s">
        <v>2285</v>
      </c>
      <c r="D66" s="944">
        <v>45490</v>
      </c>
      <c r="E66" s="873" t="s">
        <v>409</v>
      </c>
      <c r="F66" s="873" t="s">
        <v>409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 x14ac:dyDescent="0.2">
      <c r="A67" s="1018" t="s">
        <v>2271</v>
      </c>
      <c r="B67" s="968" t="s">
        <v>2286</v>
      </c>
      <c r="C67" s="946" t="s">
        <v>2287</v>
      </c>
      <c r="D67" s="873" t="s">
        <v>409</v>
      </c>
      <c r="E67" s="1055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 x14ac:dyDescent="0.2">
      <c r="A68" s="1018" t="s">
        <v>2211</v>
      </c>
      <c r="B68" s="968" t="s">
        <v>1707</v>
      </c>
      <c r="C68" s="946" t="s">
        <v>2288</v>
      </c>
      <c r="D68" s="873" t="s">
        <v>409</v>
      </c>
      <c r="E68" s="873" t="s">
        <v>409</v>
      </c>
      <c r="F68" s="873" t="s">
        <v>409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 x14ac:dyDescent="0.2">
      <c r="A69" s="1018"/>
      <c r="B69" s="968" t="s">
        <v>2211</v>
      </c>
      <c r="C69" s="946" t="s">
        <v>2289</v>
      </c>
      <c r="D69" s="873" t="s">
        <v>409</v>
      </c>
      <c r="E69" s="873" t="s">
        <v>409</v>
      </c>
      <c r="F69" s="873" t="s">
        <v>409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 x14ac:dyDescent="0.2">
      <c r="A70" s="1018" t="s">
        <v>2238</v>
      </c>
      <c r="B70" s="968" t="s">
        <v>2290</v>
      </c>
      <c r="C70" s="946" t="s">
        <v>2291</v>
      </c>
      <c r="D70" s="944">
        <v>45519</v>
      </c>
      <c r="E70" s="873" t="s">
        <v>409</v>
      </c>
      <c r="F70" s="873" t="s">
        <v>409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 x14ac:dyDescent="0.2">
      <c r="A71" s="1018" t="s">
        <v>2292</v>
      </c>
      <c r="B71" s="968" t="s">
        <v>2238</v>
      </c>
      <c r="C71" s="946" t="s">
        <v>2293</v>
      </c>
      <c r="D71" s="944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 x14ac:dyDescent="0.2">
      <c r="A72" s="1018" t="s">
        <v>2286</v>
      </c>
      <c r="B72" s="968" t="s">
        <v>2294</v>
      </c>
      <c r="C72" s="946" t="s">
        <v>2295</v>
      </c>
      <c r="D72" s="873" t="s">
        <v>409</v>
      </c>
      <c r="E72" s="1033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 x14ac:dyDescent="0.2">
      <c r="A73" s="1018" t="s">
        <v>2211</v>
      </c>
      <c r="B73" s="968" t="s">
        <v>1707</v>
      </c>
      <c r="C73" s="946" t="s">
        <v>2296</v>
      </c>
      <c r="D73" s="944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 x14ac:dyDescent="0.2">
      <c r="A74" s="1018"/>
      <c r="B74" s="968" t="s">
        <v>2211</v>
      </c>
      <c r="C74" s="946" t="s">
        <v>2297</v>
      </c>
      <c r="D74" s="944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 x14ac:dyDescent="0.2">
      <c r="A75" s="1018" t="s">
        <v>2238</v>
      </c>
      <c r="B75" s="968" t="s">
        <v>2290</v>
      </c>
      <c r="C75" s="946" t="s">
        <v>2298</v>
      </c>
      <c r="D75" s="944">
        <v>45558</v>
      </c>
      <c r="E75" s="838">
        <f t="shared" si="8"/>
        <v>45563</v>
      </c>
      <c r="F75" s="1025" t="s">
        <v>409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 x14ac:dyDescent="0.2">
      <c r="A76" s="1018" t="s">
        <v>2292</v>
      </c>
      <c r="B76" s="968" t="s">
        <v>2238</v>
      </c>
      <c r="C76" s="946" t="s">
        <v>2299</v>
      </c>
      <c r="D76" s="944">
        <v>45560</v>
      </c>
      <c r="E76" s="1025" t="s">
        <v>409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 x14ac:dyDescent="0.2">
      <c r="A77" s="1018"/>
      <c r="B77" s="968" t="s">
        <v>2294</v>
      </c>
      <c r="C77" s="946" t="s">
        <v>2300</v>
      </c>
      <c r="D77" s="944">
        <v>45569</v>
      </c>
      <c r="E77" s="838">
        <f t="shared" si="8"/>
        <v>45574</v>
      </c>
      <c r="F77" s="1025" t="s">
        <v>409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 x14ac:dyDescent="0.2">
      <c r="A78" s="1018"/>
      <c r="B78" s="968" t="s">
        <v>1707</v>
      </c>
      <c r="C78" s="946" t="s">
        <v>2301</v>
      </c>
      <c r="D78" s="944">
        <v>45573</v>
      </c>
      <c r="E78" s="1025" t="s">
        <v>409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 x14ac:dyDescent="0.2">
      <c r="A79" s="1018"/>
      <c r="B79" s="968" t="s">
        <v>2211</v>
      </c>
      <c r="C79" s="946" t="s">
        <v>2302</v>
      </c>
      <c r="D79" s="944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 x14ac:dyDescent="0.2">
      <c r="A80" s="1018"/>
      <c r="B80" s="968" t="s">
        <v>2290</v>
      </c>
      <c r="C80" s="946" t="s">
        <v>2303</v>
      </c>
      <c r="D80" s="944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 x14ac:dyDescent="0.2">
      <c r="A81" s="1018"/>
      <c r="B81" s="968" t="s">
        <v>2238</v>
      </c>
      <c r="C81" s="946" t="s">
        <v>2304</v>
      </c>
      <c r="D81" s="944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 x14ac:dyDescent="0.2">
      <c r="A82" s="1018" t="s">
        <v>2305</v>
      </c>
      <c r="B82" s="968" t="s">
        <v>2294</v>
      </c>
      <c r="C82" s="946" t="s">
        <v>2306</v>
      </c>
      <c r="D82" s="944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 x14ac:dyDescent="0.2">
      <c r="A83" s="1018"/>
      <c r="B83" s="968" t="s">
        <v>1707</v>
      </c>
      <c r="C83" s="946" t="s">
        <v>2307</v>
      </c>
      <c r="D83" s="944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 x14ac:dyDescent="0.2">
      <c r="A84" s="1018"/>
      <c r="B84" s="968" t="s">
        <v>2211</v>
      </c>
      <c r="C84" s="946" t="s">
        <v>2308</v>
      </c>
      <c r="D84" s="944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 x14ac:dyDescent="0.2">
      <c r="A85" s="1018"/>
      <c r="B85" s="968" t="s">
        <v>2290</v>
      </c>
      <c r="C85" s="946" t="s">
        <v>2309</v>
      </c>
      <c r="D85" s="944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 x14ac:dyDescent="0.2">
      <c r="A86" s="1018"/>
      <c r="B86" s="968" t="s">
        <v>2238</v>
      </c>
      <c r="C86" s="946" t="s">
        <v>2310</v>
      </c>
      <c r="D86" s="873" t="s">
        <v>409</v>
      </c>
      <c r="E86" s="974"/>
      <c r="F86" s="97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 x14ac:dyDescent="0.2">
      <c r="A87" s="1018"/>
      <c r="B87" s="968" t="s">
        <v>2027</v>
      </c>
      <c r="C87" s="946" t="s">
        <v>2311</v>
      </c>
      <c r="D87" s="944">
        <v>45635</v>
      </c>
      <c r="E87" s="838">
        <f t="shared" si="10"/>
        <v>45640</v>
      </c>
      <c r="F87" s="873" t="s">
        <v>409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 x14ac:dyDescent="0.2">
      <c r="A88" s="1018"/>
      <c r="B88" s="968" t="s">
        <v>1707</v>
      </c>
      <c r="C88" s="946" t="s">
        <v>2312</v>
      </c>
      <c r="D88" s="944">
        <v>45643</v>
      </c>
      <c r="E88" s="873" t="s">
        <v>409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 x14ac:dyDescent="0.2">
      <c r="A89" s="1018"/>
      <c r="B89" s="968" t="s">
        <v>2211</v>
      </c>
      <c r="C89" s="946" t="s">
        <v>2313</v>
      </c>
      <c r="D89" s="944">
        <v>45651</v>
      </c>
      <c r="E89" s="873" t="s">
        <v>409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 x14ac:dyDescent="0.2">
      <c r="A90" s="1018"/>
      <c r="B90" s="968" t="s">
        <v>2290</v>
      </c>
      <c r="C90" s="946" t="s">
        <v>2314</v>
      </c>
      <c r="D90" s="944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 x14ac:dyDescent="0.2">
      <c r="A91" s="1018"/>
      <c r="B91" s="968" t="s">
        <v>2238</v>
      </c>
      <c r="C91" s="946" t="s">
        <v>2315</v>
      </c>
      <c r="D91" s="944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 x14ac:dyDescent="0.2">
      <c r="A92" s="1018"/>
      <c r="B92" s="968" t="s">
        <v>2027</v>
      </c>
      <c r="C92" s="946" t="s">
        <v>2316</v>
      </c>
      <c r="D92" s="944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 x14ac:dyDescent="0.2">
      <c r="A93" s="1018"/>
      <c r="B93" s="968" t="s">
        <v>1707</v>
      </c>
      <c r="C93" s="946" t="s">
        <v>2317</v>
      </c>
      <c r="D93" s="944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 x14ac:dyDescent="0.2">
      <c r="A94" s="1018"/>
      <c r="B94" s="968" t="s">
        <v>2211</v>
      </c>
      <c r="C94" s="946" t="s">
        <v>2318</v>
      </c>
      <c r="D94" s="944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 x14ac:dyDescent="0.2">
      <c r="A95" s="1018"/>
      <c r="B95" s="968" t="s">
        <v>2290</v>
      </c>
      <c r="C95" s="946" t="s">
        <v>2319</v>
      </c>
      <c r="D95" s="944">
        <v>45697</v>
      </c>
      <c r="E95" s="873" t="s">
        <v>409</v>
      </c>
      <c r="F95" s="873" t="s">
        <v>409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 x14ac:dyDescent="0.2">
      <c r="A96" s="1018"/>
      <c r="B96" s="968" t="s">
        <v>2238</v>
      </c>
      <c r="C96" s="946" t="s">
        <v>2320</v>
      </c>
      <c r="D96" s="944">
        <v>45711</v>
      </c>
      <c r="E96" s="873" t="s">
        <v>409</v>
      </c>
      <c r="F96" s="873" t="s">
        <v>409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 x14ac:dyDescent="0.2">
      <c r="A97" s="1018"/>
      <c r="B97" s="968" t="s">
        <v>2027</v>
      </c>
      <c r="C97" s="946" t="s">
        <v>2321</v>
      </c>
      <c r="D97" s="944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 x14ac:dyDescent="0.2">
      <c r="A98" s="1018"/>
      <c r="B98" s="968" t="s">
        <v>1707</v>
      </c>
      <c r="C98" s="946" t="s">
        <v>2322</v>
      </c>
      <c r="D98" s="944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 x14ac:dyDescent="0.2">
      <c r="A99" s="1018" t="s">
        <v>2211</v>
      </c>
      <c r="B99" s="968" t="s">
        <v>1980</v>
      </c>
      <c r="C99" s="946" t="s">
        <v>2323</v>
      </c>
      <c r="D99" s="944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 x14ac:dyDescent="0.2">
      <c r="A100" s="1018"/>
      <c r="B100" s="968" t="s">
        <v>2290</v>
      </c>
      <c r="C100" s="946" t="s">
        <v>2324</v>
      </c>
      <c r="D100" s="944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 x14ac:dyDescent="0.2">
      <c r="A101" s="1018"/>
      <c r="B101" s="968" t="s">
        <v>2238</v>
      </c>
      <c r="C101" s="946" t="s">
        <v>2325</v>
      </c>
      <c r="D101" s="944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 x14ac:dyDescent="0.2">
      <c r="A102" s="1018"/>
      <c r="B102" s="968" t="s">
        <v>2326</v>
      </c>
      <c r="C102" s="946" t="s">
        <v>2327</v>
      </c>
      <c r="D102" s="944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 x14ac:dyDescent="0.2">
      <c r="A103" s="1018" t="s">
        <v>2328</v>
      </c>
      <c r="B103" s="968" t="s">
        <v>2027</v>
      </c>
      <c r="C103" s="946" t="s">
        <v>2329</v>
      </c>
      <c r="D103" s="944">
        <v>45742</v>
      </c>
      <c r="E103" s="963" t="s">
        <v>409</v>
      </c>
      <c r="F103" s="963" t="s">
        <v>409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 x14ac:dyDescent="0.2">
      <c r="A104" s="1018"/>
      <c r="B104" s="968" t="s">
        <v>1707</v>
      </c>
      <c r="C104" s="946" t="s">
        <v>2330</v>
      </c>
      <c r="D104" s="944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 x14ac:dyDescent="0.2">
      <c r="A105" s="1018"/>
      <c r="B105" s="968" t="s">
        <v>1980</v>
      </c>
      <c r="C105" s="946" t="s">
        <v>2331</v>
      </c>
      <c r="D105" s="944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 x14ac:dyDescent="0.2">
      <c r="A106" s="1018"/>
      <c r="B106" s="968" t="s">
        <v>2290</v>
      </c>
      <c r="C106" s="946" t="s">
        <v>2332</v>
      </c>
      <c r="D106" s="944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 x14ac:dyDescent="0.2">
      <c r="A107" s="1018"/>
      <c r="B107" s="968" t="s">
        <v>2238</v>
      </c>
      <c r="C107" s="946" t="s">
        <v>2333</v>
      </c>
      <c r="D107" s="944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 x14ac:dyDescent="0.2">
      <c r="A108" s="1018"/>
      <c r="B108" s="968" t="s">
        <v>2326</v>
      </c>
      <c r="C108" s="946" t="s">
        <v>2334</v>
      </c>
      <c r="D108" s="946">
        <v>45778</v>
      </c>
      <c r="E108" s="1092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 x14ac:dyDescent="0.2">
      <c r="A109" s="1018"/>
      <c r="B109" s="968" t="s">
        <v>1707</v>
      </c>
      <c r="C109" s="946" t="s">
        <v>2335</v>
      </c>
      <c r="D109" s="944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 x14ac:dyDescent="0.2">
      <c r="A110" s="1018"/>
      <c r="B110" s="968" t="s">
        <v>1980</v>
      </c>
      <c r="C110" s="946" t="s">
        <v>2336</v>
      </c>
      <c r="D110" s="944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 x14ac:dyDescent="0.2">
      <c r="A111" s="1018"/>
      <c r="B111" s="968" t="s">
        <v>2290</v>
      </c>
      <c r="C111" s="946" t="s">
        <v>2337</v>
      </c>
      <c r="D111" s="944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 x14ac:dyDescent="0.2">
      <c r="A112" s="1018"/>
      <c r="B112" s="968" t="s">
        <v>2238</v>
      </c>
      <c r="C112" s="946" t="s">
        <v>2338</v>
      </c>
      <c r="D112" s="944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 x14ac:dyDescent="0.2">
      <c r="A113" s="1018"/>
      <c r="B113" s="968" t="s">
        <v>2326</v>
      </c>
      <c r="C113" s="946" t="s">
        <v>2339</v>
      </c>
      <c r="D113" s="946">
        <v>45812</v>
      </c>
      <c r="E113" s="1092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 x14ac:dyDescent="0.2">
      <c r="A114" s="1018"/>
      <c r="B114" s="968" t="s">
        <v>2340</v>
      </c>
      <c r="C114" s="946" t="s">
        <v>2341</v>
      </c>
      <c r="D114" s="944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 x14ac:dyDescent="0.2">
      <c r="A115" s="1018"/>
      <c r="B115" s="968" t="s">
        <v>1980</v>
      </c>
      <c r="C115" s="946" t="s">
        <v>2342</v>
      </c>
      <c r="D115" s="944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 x14ac:dyDescent="0.2">
      <c r="A116" s="1018"/>
      <c r="B116" s="968" t="s">
        <v>2290</v>
      </c>
      <c r="C116" s="946" t="s">
        <v>2343</v>
      </c>
      <c r="D116" s="944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 x14ac:dyDescent="0.2">
      <c r="A117" s="1018"/>
      <c r="B117" s="968" t="s">
        <v>2238</v>
      </c>
      <c r="C117" s="946" t="s">
        <v>2344</v>
      </c>
      <c r="D117" s="944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 x14ac:dyDescent="0.2">
      <c r="A118" s="1018"/>
      <c r="B118" s="968" t="s">
        <v>2326</v>
      </c>
      <c r="C118" s="946" t="s">
        <v>2345</v>
      </c>
      <c r="D118" s="946">
        <v>45845</v>
      </c>
      <c r="E118" s="1092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 x14ac:dyDescent="0.2">
      <c r="A119" s="1018"/>
      <c r="B119" s="968" t="s">
        <v>2340</v>
      </c>
      <c r="C119" s="946" t="s">
        <v>2346</v>
      </c>
      <c r="D119" s="944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 x14ac:dyDescent="0.2">
      <c r="A120" s="1018"/>
      <c r="B120" s="968" t="s">
        <v>1980</v>
      </c>
      <c r="C120" s="946" t="s">
        <v>2347</v>
      </c>
      <c r="D120" s="944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 x14ac:dyDescent="0.2">
      <c r="A121" s="1018"/>
      <c r="B121" s="968" t="s">
        <v>2290</v>
      </c>
      <c r="C121" s="946" t="s">
        <v>2348</v>
      </c>
      <c r="D121" s="944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 x14ac:dyDescent="0.2">
      <c r="A122" s="1018"/>
      <c r="B122" s="968" t="s">
        <v>2238</v>
      </c>
      <c r="C122" s="946" t="s">
        <v>2349</v>
      </c>
      <c r="D122" s="944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 x14ac:dyDescent="0.2">
      <c r="A123" s="1018"/>
      <c r="B123" s="968" t="s">
        <v>2326</v>
      </c>
      <c r="C123" s="946" t="s">
        <v>2350</v>
      </c>
      <c r="D123" s="946">
        <v>45882</v>
      </c>
      <c r="E123" s="1092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 x14ac:dyDescent="0.2">
      <c r="A124" s="1018"/>
      <c r="B124" s="968" t="s">
        <v>2340</v>
      </c>
      <c r="C124" s="946" t="s">
        <v>2351</v>
      </c>
      <c r="D124" s="944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 x14ac:dyDescent="0.2">
      <c r="A125" s="1018" t="s">
        <v>2017</v>
      </c>
      <c r="B125" s="968" t="s">
        <v>1980</v>
      </c>
      <c r="C125" s="946" t="s">
        <v>2352</v>
      </c>
      <c r="D125" s="944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 x14ac:dyDescent="0.2">
      <c r="A126" s="1018"/>
      <c r="B126" s="968" t="s">
        <v>2290</v>
      </c>
      <c r="C126" s="946" t="s">
        <v>2353</v>
      </c>
      <c r="D126" s="944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 x14ac:dyDescent="0.2">
      <c r="A127" s="1018"/>
      <c r="B127" s="968" t="s">
        <v>2238</v>
      </c>
      <c r="C127" s="946" t="s">
        <v>2354</v>
      </c>
      <c r="D127" s="944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 x14ac:dyDescent="0.2">
      <c r="A128" s="1018"/>
      <c r="B128" s="968" t="s">
        <v>2326</v>
      </c>
      <c r="C128" s="946" t="s">
        <v>2355</v>
      </c>
      <c r="D128" s="946">
        <v>45921</v>
      </c>
      <c r="E128" s="1092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 x14ac:dyDescent="0.2">
      <c r="A129" s="1018"/>
      <c r="B129" s="968" t="s">
        <v>2340</v>
      </c>
      <c r="C129" s="946" t="s">
        <v>2356</v>
      </c>
      <c r="D129" s="944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 x14ac:dyDescent="0.2">
      <c r="A130" s="1018"/>
      <c r="B130" s="968" t="s">
        <v>1980</v>
      </c>
      <c r="C130" s="946" t="s">
        <v>2357</v>
      </c>
      <c r="D130" s="944">
        <v>45941</v>
      </c>
      <c r="E130" s="963" t="s">
        <v>409</v>
      </c>
      <c r="F130" s="963" t="s">
        <v>409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 x14ac:dyDescent="0.2">
      <c r="A131" s="1018"/>
      <c r="B131" s="968" t="s">
        <v>2290</v>
      </c>
      <c r="C131" s="946" t="s">
        <v>2358</v>
      </c>
      <c r="D131" s="944">
        <v>45945</v>
      </c>
      <c r="E131" s="963" t="s">
        <v>409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 x14ac:dyDescent="0.2">
      <c r="A132" s="1018" t="s">
        <v>2326</v>
      </c>
      <c r="B132" s="968" t="s">
        <v>2238</v>
      </c>
      <c r="C132" s="946" t="s">
        <v>2359</v>
      </c>
      <c r="D132" s="944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 x14ac:dyDescent="0.2">
      <c r="A133" s="1018" t="s">
        <v>2326</v>
      </c>
      <c r="B133" s="1142" t="s">
        <v>433</v>
      </c>
      <c r="C133" s="946" t="s">
        <v>2360</v>
      </c>
      <c r="D133" s="760">
        <v>45952</v>
      </c>
      <c r="E133" s="1055"/>
      <c r="F133" s="1096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 x14ac:dyDescent="0.2">
      <c r="A134" s="1018" t="s">
        <v>2340</v>
      </c>
      <c r="B134" s="1142" t="s">
        <v>433</v>
      </c>
      <c r="C134" s="946" t="s">
        <v>2361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 x14ac:dyDescent="0.2">
      <c r="A135" s="1018"/>
      <c r="B135" s="968" t="s">
        <v>1980</v>
      </c>
      <c r="C135" s="946" t="s">
        <v>2362</v>
      </c>
      <c r="D135" s="944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 x14ac:dyDescent="0.2">
      <c r="A136" s="1018"/>
      <c r="B136" s="1111" t="s">
        <v>2290</v>
      </c>
      <c r="C136" s="946" t="s">
        <v>2363</v>
      </c>
      <c r="D136" s="944">
        <v>45979</v>
      </c>
      <c r="E136" s="838">
        <f t="shared" si="26"/>
        <v>45984</v>
      </c>
      <c r="F136" s="963" t="s">
        <v>409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 x14ac:dyDescent="0.2">
      <c r="A137" s="1018" t="s">
        <v>2326</v>
      </c>
      <c r="B137" s="1142" t="s">
        <v>433</v>
      </c>
      <c r="C137" s="946" t="s">
        <v>2364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 x14ac:dyDescent="0.2">
      <c r="A138" s="1018" t="s">
        <v>2365</v>
      </c>
      <c r="B138" s="1142" t="s">
        <v>433</v>
      </c>
      <c r="C138" s="946" t="s">
        <v>2366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 x14ac:dyDescent="0.2">
      <c r="A139" s="1018"/>
      <c r="B139" s="147" t="s">
        <v>589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 x14ac:dyDescent="0.2">
      <c r="A140" s="1018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 x14ac:dyDescent="0.2">
      <c r="A141" s="1018"/>
      <c r="J141" s="391"/>
      <c r="K141" s="391"/>
      <c r="L141" s="2"/>
      <c r="M141" s="145"/>
      <c r="N141" s="159"/>
    </row>
    <row r="142" spans="1:14" s="146" customFormat="1" ht="18" hidden="1" customHeight="1" x14ac:dyDescent="0.2">
      <c r="A142" s="1018"/>
      <c r="B142" s="1512"/>
      <c r="C142" s="1512"/>
      <c r="D142" s="1512"/>
      <c r="E142" s="1512"/>
      <c r="F142" s="1512"/>
      <c r="G142" s="1512"/>
      <c r="H142" s="1512"/>
      <c r="I142" s="1512"/>
      <c r="J142" s="391"/>
      <c r="K142" s="391"/>
      <c r="L142" s="2"/>
      <c r="M142" s="147"/>
      <c r="N142" s="159"/>
    </row>
    <row r="143" spans="1:14" s="146" customFormat="1" ht="30" hidden="1" customHeight="1" x14ac:dyDescent="0.2">
      <c r="A143" s="1018"/>
      <c r="B143" s="1549" t="s">
        <v>122</v>
      </c>
      <c r="C143" s="1549"/>
      <c r="D143" s="1519" t="s">
        <v>373</v>
      </c>
      <c r="E143" s="949" t="s">
        <v>2367</v>
      </c>
      <c r="F143" s="949" t="s">
        <v>328</v>
      </c>
      <c r="G143" s="949" t="s">
        <v>2368</v>
      </c>
      <c r="H143" s="949" t="s">
        <v>2369</v>
      </c>
      <c r="I143" s="949" t="s">
        <v>288</v>
      </c>
      <c r="J143" s="949" t="s">
        <v>211</v>
      </c>
      <c r="K143" s="949" t="s">
        <v>292</v>
      </c>
      <c r="L143" s="195"/>
      <c r="M143" s="876"/>
    </row>
    <row r="144" spans="1:14" s="146" customFormat="1" ht="18" hidden="1" customHeight="1" x14ac:dyDescent="0.2">
      <c r="A144" s="1018"/>
      <c r="B144" s="1549"/>
      <c r="C144" s="1549"/>
      <c r="D144" s="1550"/>
      <c r="E144" s="950" t="s">
        <v>1928</v>
      </c>
      <c r="F144" s="951" t="s">
        <v>164</v>
      </c>
      <c r="G144" s="951" t="s">
        <v>263</v>
      </c>
      <c r="H144" s="950" t="s">
        <v>198</v>
      </c>
      <c r="I144" s="950" t="s">
        <v>290</v>
      </c>
      <c r="J144" s="950" t="s">
        <v>178</v>
      </c>
      <c r="K144" s="950" t="s">
        <v>723</v>
      </c>
      <c r="L144" s="195"/>
      <c r="M144" s="1037" t="s">
        <v>377</v>
      </c>
    </row>
    <row r="145" spans="1:13" s="146" customFormat="1" ht="24.6" hidden="1" customHeight="1" x14ac:dyDescent="0.2">
      <c r="A145" s="1018"/>
      <c r="B145" s="1549"/>
      <c r="C145" s="1549"/>
      <c r="D145" s="1550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 x14ac:dyDescent="0.2">
      <c r="A146" s="1018"/>
      <c r="B146" s="1549"/>
      <c r="C146" s="1549"/>
      <c r="D146" s="1550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 x14ac:dyDescent="0.2">
      <c r="A147" s="1018" t="s">
        <v>2370</v>
      </c>
      <c r="B147" s="1549"/>
      <c r="C147" s="1549"/>
      <c r="D147" s="1550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 x14ac:dyDescent="0.2">
      <c r="A148" s="1018"/>
      <c r="B148" s="1549"/>
      <c r="C148" s="1549"/>
      <c r="D148" s="1550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 x14ac:dyDescent="0.2">
      <c r="A149" s="1018" t="s">
        <v>2371</v>
      </c>
      <c r="B149" s="1549"/>
      <c r="C149" s="1549"/>
      <c r="D149" s="1550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 x14ac:dyDescent="0.2">
      <c r="A150" s="1018" t="s">
        <v>1654</v>
      </c>
      <c r="B150" s="1549"/>
      <c r="C150" s="1549"/>
      <c r="D150" s="1550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 x14ac:dyDescent="0.2">
      <c r="A151" s="1018" t="s">
        <v>2372</v>
      </c>
      <c r="B151" s="1549"/>
      <c r="C151" s="1549"/>
      <c r="D151" s="1550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 x14ac:dyDescent="0.2">
      <c r="A152" s="1018"/>
      <c r="B152" s="1549"/>
      <c r="C152" s="1549"/>
      <c r="D152" s="1550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 x14ac:dyDescent="0.2">
      <c r="A153" s="1018" t="s">
        <v>2373</v>
      </c>
      <c r="B153" s="1549"/>
      <c r="C153" s="1549"/>
      <c r="D153" s="1550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 x14ac:dyDescent="0.2">
      <c r="A154" s="1018"/>
      <c r="B154" s="1549"/>
      <c r="C154" s="1549"/>
      <c r="D154" s="1550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 x14ac:dyDescent="0.2">
      <c r="A155" s="1018" t="s">
        <v>2213</v>
      </c>
      <c r="B155" s="1549"/>
      <c r="C155" s="1549"/>
      <c r="D155" s="1550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 x14ac:dyDescent="0.2">
      <c r="A156" s="1018" t="s">
        <v>2374</v>
      </c>
      <c r="B156" s="1549"/>
      <c r="C156" s="1549"/>
      <c r="D156" s="1550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 x14ac:dyDescent="0.2">
      <c r="A157" s="1018" t="s">
        <v>2375</v>
      </c>
      <c r="B157" s="1549"/>
      <c r="C157" s="1549"/>
      <c r="D157" s="1550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 x14ac:dyDescent="0.2">
      <c r="A158" s="1018"/>
      <c r="B158" s="1549"/>
      <c r="C158" s="1549"/>
      <c r="D158" s="1550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 x14ac:dyDescent="0.2">
      <c r="A159" s="1018"/>
      <c r="B159" s="1549"/>
      <c r="C159" s="1549"/>
      <c r="D159" s="1550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 x14ac:dyDescent="0.2">
      <c r="A160" s="1018"/>
      <c r="B160" s="1549"/>
      <c r="C160" s="1549"/>
      <c r="D160" s="1550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 x14ac:dyDescent="0.2">
      <c r="A161" s="1018"/>
      <c r="B161" s="1549"/>
      <c r="C161" s="1549"/>
      <c r="D161" s="1550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 x14ac:dyDescent="0.2">
      <c r="A162" s="1018"/>
      <c r="B162" s="1549"/>
      <c r="C162" s="1549"/>
      <c r="D162" s="1550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 x14ac:dyDescent="0.2">
      <c r="A163" s="1018"/>
      <c r="B163" s="1549"/>
      <c r="C163" s="1549"/>
      <c r="D163" s="1550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 x14ac:dyDescent="0.2">
      <c r="A164" s="1018"/>
      <c r="B164" s="1549"/>
      <c r="C164" s="1549"/>
      <c r="D164" s="1550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 x14ac:dyDescent="0.2">
      <c r="A165" s="1018"/>
      <c r="B165" s="1549"/>
      <c r="C165" s="1549"/>
      <c r="D165" s="1550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 x14ac:dyDescent="0.2">
      <c r="A166" s="1018"/>
      <c r="B166" s="1549"/>
      <c r="C166" s="1549"/>
      <c r="D166" s="1550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 x14ac:dyDescent="0.2">
      <c r="A167" s="1018" t="s">
        <v>2376</v>
      </c>
      <c r="B167" s="1549"/>
      <c r="C167" s="1549"/>
      <c r="D167" s="1550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 x14ac:dyDescent="0.2">
      <c r="A168" s="1018" t="s">
        <v>2261</v>
      </c>
      <c r="B168" s="1549"/>
      <c r="C168" s="1549"/>
      <c r="D168" s="1550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 x14ac:dyDescent="0.2">
      <c r="A169" s="1018"/>
      <c r="B169" s="1549"/>
      <c r="C169" s="1549"/>
      <c r="D169" s="1550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 x14ac:dyDescent="0.2">
      <c r="A170" s="1018"/>
      <c r="B170" s="1549"/>
      <c r="C170" s="1549"/>
      <c r="D170" s="1550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 x14ac:dyDescent="0.2">
      <c r="A171" s="1018"/>
      <c r="B171" s="1549"/>
      <c r="C171" s="1549"/>
      <c r="D171" s="1550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 x14ac:dyDescent="0.2">
      <c r="A172" s="1018"/>
      <c r="B172" s="1549"/>
      <c r="C172" s="1549"/>
      <c r="D172" s="1550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 x14ac:dyDescent="0.2">
      <c r="A173" s="1018"/>
      <c r="B173" s="1549"/>
      <c r="C173" s="1549"/>
      <c r="D173" s="1550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 x14ac:dyDescent="0.2">
      <c r="A174" s="1018"/>
      <c r="B174" s="1549"/>
      <c r="C174" s="1549"/>
      <c r="D174" s="1550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 x14ac:dyDescent="0.2">
      <c r="A175" s="1018"/>
      <c r="B175" s="1549"/>
      <c r="C175" s="1549"/>
      <c r="D175" s="1550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 x14ac:dyDescent="0.2">
      <c r="A176" s="1018"/>
      <c r="B176" s="1549"/>
      <c r="C176" s="1549"/>
      <c r="D176" s="1550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 x14ac:dyDescent="0.2">
      <c r="A177" s="1018"/>
      <c r="B177" s="1549"/>
      <c r="C177" s="1549"/>
      <c r="D177" s="1550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 x14ac:dyDescent="0.2">
      <c r="A178" s="1018"/>
      <c r="B178" s="1549"/>
      <c r="C178" s="1549"/>
      <c r="D178" s="1550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 x14ac:dyDescent="0.2">
      <c r="A179" s="1018"/>
      <c r="B179" s="1549"/>
      <c r="C179" s="1549"/>
      <c r="D179" s="1550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 x14ac:dyDescent="0.2">
      <c r="A180" s="1018"/>
      <c r="B180" s="1549"/>
      <c r="C180" s="1549"/>
      <c r="D180" s="1550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 x14ac:dyDescent="0.2">
      <c r="A181" s="1018"/>
      <c r="B181" s="1549"/>
      <c r="C181" s="1549"/>
      <c r="D181" s="1550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 x14ac:dyDescent="0.2">
      <c r="A182" s="1018"/>
      <c r="B182" s="1549"/>
      <c r="C182" s="1549"/>
      <c r="D182" s="1550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 x14ac:dyDescent="0.2">
      <c r="A183" s="1018"/>
      <c r="B183" s="1549"/>
      <c r="C183" s="1549"/>
      <c r="D183" s="1550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 x14ac:dyDescent="0.2">
      <c r="A184" s="1018"/>
      <c r="B184" s="1549"/>
      <c r="C184" s="1549"/>
      <c r="D184" s="1550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 x14ac:dyDescent="0.2">
      <c r="A185" s="1018"/>
      <c r="B185" s="1549"/>
      <c r="C185" s="1549"/>
      <c r="D185" s="1550"/>
      <c r="E185" s="954" t="s">
        <v>409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 x14ac:dyDescent="0.2">
      <c r="A186" s="1018"/>
      <c r="B186" s="1549"/>
      <c r="C186" s="1549"/>
      <c r="D186" s="1550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 x14ac:dyDescent="0.2">
      <c r="A187" s="1018" t="s">
        <v>2261</v>
      </c>
      <c r="B187" s="1549"/>
      <c r="C187" s="1549"/>
      <c r="D187" s="1550"/>
      <c r="E187" s="954" t="s">
        <v>409</v>
      </c>
      <c r="F187" s="954" t="s">
        <v>409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 x14ac:dyDescent="0.2">
      <c r="A188" s="1018"/>
      <c r="B188" s="1549"/>
      <c r="C188" s="1549"/>
      <c r="D188" s="1550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 x14ac:dyDescent="0.2">
      <c r="A189" s="1018"/>
      <c r="B189" s="1549"/>
      <c r="C189" s="1549"/>
      <c r="D189" s="1550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 x14ac:dyDescent="0.2">
      <c r="A190" s="1018"/>
      <c r="B190" s="1549"/>
      <c r="C190" s="1549"/>
      <c r="D190" s="1550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 x14ac:dyDescent="0.2">
      <c r="A191" s="1018"/>
      <c r="B191" s="1549"/>
      <c r="C191" s="1549"/>
      <c r="D191" s="1550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 x14ac:dyDescent="0.2">
      <c r="A192" s="1018"/>
      <c r="B192" s="1549"/>
      <c r="C192" s="1549"/>
      <c r="D192" s="1550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 x14ac:dyDescent="0.2">
      <c r="A193" s="1018"/>
      <c r="B193" s="1549"/>
      <c r="C193" s="1549"/>
      <c r="D193" s="1550"/>
      <c r="E193" s="1025" t="s">
        <v>409</v>
      </c>
      <c r="F193" s="1025" t="s">
        <v>409</v>
      </c>
      <c r="G193" s="1025" t="s">
        <v>409</v>
      </c>
      <c r="H193" s="1025" t="s">
        <v>409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 x14ac:dyDescent="0.2">
      <c r="A194" s="1018" t="s">
        <v>2231</v>
      </c>
      <c r="B194" s="1549"/>
      <c r="C194" s="1549"/>
      <c r="D194" s="1550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 x14ac:dyDescent="0.2">
      <c r="A195" s="1018" t="s">
        <v>2271</v>
      </c>
      <c r="B195" s="1549"/>
      <c r="C195" s="1549"/>
      <c r="D195" s="1550"/>
      <c r="E195" s="1025" t="s">
        <v>409</v>
      </c>
      <c r="F195" s="1025" t="s">
        <v>409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 x14ac:dyDescent="0.2">
      <c r="A196" s="1018"/>
      <c r="B196" s="1549"/>
      <c r="C196" s="1549"/>
      <c r="D196" s="1550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 x14ac:dyDescent="0.2">
      <c r="A197" s="1018" t="s">
        <v>2274</v>
      </c>
      <c r="B197" s="1549"/>
      <c r="C197" s="1549"/>
      <c r="D197" s="1550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 x14ac:dyDescent="0.2">
      <c r="A198" s="1018" t="s">
        <v>2377</v>
      </c>
      <c r="B198" s="1549"/>
      <c r="C198" s="1549"/>
      <c r="D198" s="1550"/>
      <c r="E198" s="1025" t="s">
        <v>409</v>
      </c>
      <c r="F198" s="1025" t="s">
        <v>409</v>
      </c>
      <c r="G198" s="1025" t="s">
        <v>409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 x14ac:dyDescent="0.2">
      <c r="A199" s="1018" t="s">
        <v>2231</v>
      </c>
      <c r="B199" s="1549"/>
      <c r="C199" s="1549"/>
      <c r="D199" s="1550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 x14ac:dyDescent="0.2">
      <c r="A200" s="1018" t="s">
        <v>2378</v>
      </c>
      <c r="B200" s="1549"/>
      <c r="C200" s="1549"/>
      <c r="D200" s="1550"/>
      <c r="E200" s="1050" t="s">
        <v>409</v>
      </c>
      <c r="F200" s="1050" t="s">
        <v>409</v>
      </c>
      <c r="G200" s="1050" t="s">
        <v>409</v>
      </c>
      <c r="H200" s="1049">
        <f t="shared" si="46"/>
        <v>14</v>
      </c>
      <c r="I200" s="1049">
        <f t="shared" si="43"/>
        <v>15</v>
      </c>
      <c r="J200" s="1049">
        <f t="shared" si="44"/>
        <v>16</v>
      </c>
      <c r="K200" s="1049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 x14ac:dyDescent="0.2">
      <c r="A201" s="1018" t="s">
        <v>2211</v>
      </c>
      <c r="B201" s="1549"/>
      <c r="C201" s="1549"/>
      <c r="D201" s="1550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409</v>
      </c>
      <c r="I201" s="873" t="s">
        <v>409</v>
      </c>
      <c r="J201" s="873" t="s">
        <v>409</v>
      </c>
      <c r="K201" s="873" t="s">
        <v>409</v>
      </c>
      <c r="L201" s="195"/>
      <c r="M201" s="758">
        <f t="shared" si="35"/>
        <v>45470</v>
      </c>
    </row>
    <row r="202" spans="1:13" s="146" customFormat="1" ht="20.25" hidden="1" customHeight="1" x14ac:dyDescent="0.2">
      <c r="A202" s="1018" t="s">
        <v>2238</v>
      </c>
      <c r="B202" s="1549"/>
      <c r="C202" s="1549"/>
      <c r="D202" s="1550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 x14ac:dyDescent="0.2">
      <c r="A203" s="1018" t="s">
        <v>1707</v>
      </c>
      <c r="B203" s="1549"/>
      <c r="C203" s="1549"/>
      <c r="D203" s="1550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 x14ac:dyDescent="0.2">
      <c r="A204" s="1018"/>
      <c r="B204" s="1549"/>
      <c r="C204" s="1549"/>
      <c r="D204" s="1550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 x14ac:dyDescent="0.2">
      <c r="A205" s="1018"/>
      <c r="B205" s="1549"/>
      <c r="C205" s="1549"/>
      <c r="D205" s="1550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 x14ac:dyDescent="0.2">
      <c r="A206" s="1018" t="s">
        <v>2211</v>
      </c>
      <c r="B206" s="1549"/>
      <c r="C206" s="1549"/>
      <c r="D206" s="1550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 x14ac:dyDescent="0.2">
      <c r="A207" s="1018" t="s">
        <v>2238</v>
      </c>
      <c r="B207" s="1549"/>
      <c r="C207" s="1549"/>
      <c r="D207" s="1550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 x14ac:dyDescent="0.2">
      <c r="A208" s="1018" t="s">
        <v>1707</v>
      </c>
      <c r="B208" s="1549"/>
      <c r="C208" s="1549"/>
      <c r="D208" s="1550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 x14ac:dyDescent="0.2">
      <c r="A209" s="1018"/>
      <c r="B209" s="1549"/>
      <c r="C209" s="1549"/>
      <c r="D209" s="1520"/>
      <c r="E209" s="1057" t="s">
        <v>1928</v>
      </c>
      <c r="F209" s="1057" t="s">
        <v>263</v>
      </c>
      <c r="G209" s="1057" t="s">
        <v>177</v>
      </c>
      <c r="H209" s="1057" t="s">
        <v>285</v>
      </c>
      <c r="I209" s="1057" t="s">
        <v>311</v>
      </c>
      <c r="J209" s="1057" t="s">
        <v>251</v>
      </c>
      <c r="K209" s="1057" t="s">
        <v>265</v>
      </c>
      <c r="L209" s="195"/>
      <c r="M209" s="1037" t="s">
        <v>377</v>
      </c>
    </row>
    <row r="210" spans="1:13" s="146" customFormat="1" ht="20.25" hidden="1" customHeight="1" x14ac:dyDescent="0.2">
      <c r="A210" s="1018"/>
      <c r="B210" s="968" t="s">
        <v>2238</v>
      </c>
      <c r="C210" s="955" t="s">
        <v>2379</v>
      </c>
      <c r="D210" s="1062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 x14ac:dyDescent="0.2">
      <c r="A211" s="1018"/>
      <c r="B211" s="968" t="s">
        <v>2294</v>
      </c>
      <c r="C211" s="955" t="s">
        <v>2380</v>
      </c>
      <c r="D211" s="952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 x14ac:dyDescent="0.2">
      <c r="A212" s="1018" t="s">
        <v>2211</v>
      </c>
      <c r="B212" s="968" t="s">
        <v>1707</v>
      </c>
      <c r="C212" s="955" t="s">
        <v>2381</v>
      </c>
      <c r="D212" s="955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5" t="s">
        <v>409</v>
      </c>
      <c r="I212" s="1025" t="s">
        <v>409</v>
      </c>
      <c r="J212" s="1025" t="s">
        <v>409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 x14ac:dyDescent="0.2">
      <c r="A213" s="1018" t="s">
        <v>2238</v>
      </c>
      <c r="B213" s="968" t="s">
        <v>2211</v>
      </c>
      <c r="C213" s="955" t="s">
        <v>2382</v>
      </c>
      <c r="D213" s="952">
        <v>45552</v>
      </c>
      <c r="E213" s="1025" t="s">
        <v>409</v>
      </c>
      <c r="F213" s="1025" t="s">
        <v>409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 x14ac:dyDescent="0.2">
      <c r="A214" s="1018" t="s">
        <v>1707</v>
      </c>
      <c r="B214" s="968" t="s">
        <v>2290</v>
      </c>
      <c r="C214" s="955" t="s">
        <v>2383</v>
      </c>
      <c r="D214" s="952">
        <v>45562</v>
      </c>
      <c r="E214" s="1551" t="s">
        <v>409</v>
      </c>
      <c r="F214" s="1552"/>
      <c r="G214" s="1553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 x14ac:dyDescent="0.2">
      <c r="A215" s="1018"/>
      <c r="B215" s="968" t="s">
        <v>2238</v>
      </c>
      <c r="C215" s="955" t="s">
        <v>2384</v>
      </c>
      <c r="D215" s="952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 x14ac:dyDescent="0.2">
      <c r="A216" s="1018"/>
      <c r="B216" s="968" t="s">
        <v>2294</v>
      </c>
      <c r="C216" s="955" t="s">
        <v>2385</v>
      </c>
      <c r="D216" s="952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 x14ac:dyDescent="0.2">
      <c r="A217" s="1018"/>
      <c r="B217" s="968" t="s">
        <v>1707</v>
      </c>
      <c r="C217" s="955" t="s">
        <v>2386</v>
      </c>
      <c r="D217" s="952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 x14ac:dyDescent="0.2">
      <c r="A218" s="1018"/>
      <c r="B218" s="968" t="s">
        <v>2211</v>
      </c>
      <c r="C218" s="955" t="s">
        <v>2387</v>
      </c>
      <c r="D218" s="952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 x14ac:dyDescent="0.2">
      <c r="A219" s="1018"/>
      <c r="B219" s="968" t="s">
        <v>2290</v>
      </c>
      <c r="C219" s="955" t="s">
        <v>2388</v>
      </c>
      <c r="D219" s="952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 x14ac:dyDescent="0.2">
      <c r="A220" s="1018"/>
      <c r="B220" s="968" t="s">
        <v>2238</v>
      </c>
      <c r="C220" s="955" t="s">
        <v>2389</v>
      </c>
      <c r="D220" s="952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 x14ac:dyDescent="0.2">
      <c r="A221" s="1018"/>
      <c r="B221" s="968" t="s">
        <v>2294</v>
      </c>
      <c r="C221" s="955" t="s">
        <v>2390</v>
      </c>
      <c r="D221" s="952">
        <v>45606</v>
      </c>
      <c r="E221" s="1060"/>
      <c r="F221" s="1060"/>
      <c r="G221" s="1060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 x14ac:dyDescent="0.2">
      <c r="A222" s="1018" t="s">
        <v>1707</v>
      </c>
      <c r="B222" s="1063" t="s">
        <v>433</v>
      </c>
      <c r="C222" s="955" t="s">
        <v>2391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 x14ac:dyDescent="0.2">
      <c r="A223" s="1018"/>
      <c r="B223" s="968" t="s">
        <v>2211</v>
      </c>
      <c r="C223" s="955" t="s">
        <v>2392</v>
      </c>
      <c r="D223" s="952">
        <v>45624</v>
      </c>
      <c r="E223" s="1025" t="s">
        <v>409</v>
      </c>
      <c r="F223" s="1025" t="s">
        <v>409</v>
      </c>
      <c r="G223" s="1025" t="s">
        <v>409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 x14ac:dyDescent="0.2">
      <c r="A224" s="1018"/>
      <c r="B224" s="968" t="s">
        <v>2290</v>
      </c>
      <c r="C224" s="955" t="s">
        <v>2393</v>
      </c>
      <c r="D224" s="952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 x14ac:dyDescent="0.2">
      <c r="A225" s="1018"/>
      <c r="B225" s="968" t="s">
        <v>2238</v>
      </c>
      <c r="C225" s="955" t="s">
        <v>2394</v>
      </c>
      <c r="D225" s="873" t="s">
        <v>409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 x14ac:dyDescent="0.2">
      <c r="A226" s="1018"/>
      <c r="B226" s="968" t="s">
        <v>2027</v>
      </c>
      <c r="C226" s="955" t="s">
        <v>2395</v>
      </c>
      <c r="D226" s="952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 x14ac:dyDescent="0.2">
      <c r="A227" s="1018"/>
      <c r="B227" s="968" t="s">
        <v>1707</v>
      </c>
      <c r="C227" s="955" t="s">
        <v>2396</v>
      </c>
      <c r="D227" s="952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 x14ac:dyDescent="0.2">
      <c r="A228" s="1018"/>
      <c r="B228" s="968" t="s">
        <v>2211</v>
      </c>
      <c r="C228" s="955" t="s">
        <v>2397</v>
      </c>
      <c r="D228" s="952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 x14ac:dyDescent="0.2">
      <c r="A229" s="1018"/>
      <c r="B229" s="968" t="s">
        <v>2290</v>
      </c>
      <c r="C229" s="955" t="s">
        <v>2398</v>
      </c>
      <c r="D229" s="952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 x14ac:dyDescent="0.2">
      <c r="A230" s="1018"/>
      <c r="B230" s="968" t="s">
        <v>2238</v>
      </c>
      <c r="C230" s="955" t="s">
        <v>2399</v>
      </c>
      <c r="D230" s="952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 x14ac:dyDescent="0.2">
      <c r="A231" s="1018"/>
      <c r="B231" s="968" t="s">
        <v>2027</v>
      </c>
      <c r="C231" s="955" t="s">
        <v>2400</v>
      </c>
      <c r="D231" s="952">
        <v>45681</v>
      </c>
      <c r="E231" s="873" t="s">
        <v>409</v>
      </c>
      <c r="F231" s="873" t="s">
        <v>409</v>
      </c>
      <c r="G231" s="873" t="s">
        <v>409</v>
      </c>
      <c r="H231" s="821">
        <f t="shared" si="58"/>
        <v>45695</v>
      </c>
      <c r="I231" s="873" t="s">
        <v>409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 x14ac:dyDescent="0.2">
      <c r="A232" s="1018"/>
      <c r="B232" s="968" t="s">
        <v>1707</v>
      </c>
      <c r="C232" s="955" t="s">
        <v>2401</v>
      </c>
      <c r="D232" s="952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409</v>
      </c>
      <c r="I232" s="821">
        <f>D232+15</f>
        <v>45697</v>
      </c>
      <c r="J232" s="821">
        <f t="shared" si="59"/>
        <v>45698</v>
      </c>
      <c r="K232" s="873" t="s">
        <v>409</v>
      </c>
      <c r="L232" s="195"/>
      <c r="M232" s="758">
        <f t="shared" ref="M232:M233" si="62">M231+7</f>
        <v>45680</v>
      </c>
    </row>
    <row r="233" spans="1:13" s="146" customFormat="1" ht="20.100000000000001" hidden="1" customHeight="1" x14ac:dyDescent="0.2">
      <c r="A233" s="1018"/>
      <c r="B233" s="968" t="s">
        <v>2211</v>
      </c>
      <c r="C233" s="955" t="s">
        <v>2402</v>
      </c>
      <c r="D233" s="952">
        <v>45688</v>
      </c>
      <c r="E233" s="873" t="s">
        <v>409</v>
      </c>
      <c r="F233" s="873" t="s">
        <v>409</v>
      </c>
      <c r="G233" s="873" t="s">
        <v>409</v>
      </c>
      <c r="H233" s="873" t="s">
        <v>409</v>
      </c>
      <c r="I233" s="873" t="s">
        <v>409</v>
      </c>
      <c r="J233" s="873" t="s">
        <v>409</v>
      </c>
      <c r="K233" s="873" t="s">
        <v>409</v>
      </c>
      <c r="L233" s="195"/>
      <c r="M233" s="758">
        <f t="shared" si="62"/>
        <v>45687</v>
      </c>
    </row>
    <row r="234" spans="1:13" s="146" customFormat="1" ht="20.100000000000001" hidden="1" customHeight="1" x14ac:dyDescent="0.2">
      <c r="A234" s="1018"/>
      <c r="B234" s="968" t="s">
        <v>2290</v>
      </c>
      <c r="C234" s="955" t="s">
        <v>2403</v>
      </c>
      <c r="D234" s="873" t="s">
        <v>409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 x14ac:dyDescent="0.2">
      <c r="A235" s="1018"/>
      <c r="B235" s="968" t="s">
        <v>2238</v>
      </c>
      <c r="C235" s="955" t="s">
        <v>2404</v>
      </c>
      <c r="D235" s="873" t="s">
        <v>409</v>
      </c>
      <c r="E235" s="873" t="s">
        <v>409</v>
      </c>
      <c r="F235" s="873" t="s">
        <v>409</v>
      </c>
      <c r="G235" s="873" t="s">
        <v>409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 x14ac:dyDescent="0.2">
      <c r="A236" s="1018"/>
      <c r="B236" s="968" t="s">
        <v>2027</v>
      </c>
      <c r="C236" s="955" t="s">
        <v>2405</v>
      </c>
      <c r="D236" s="952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 x14ac:dyDescent="0.2">
      <c r="A237" s="1018"/>
      <c r="B237" s="968" t="s">
        <v>1707</v>
      </c>
      <c r="C237" s="955" t="s">
        <v>2406</v>
      </c>
      <c r="D237" s="952">
        <v>45721</v>
      </c>
      <c r="E237" s="963" t="s">
        <v>409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 x14ac:dyDescent="0.2">
      <c r="A238" s="1018" t="s">
        <v>2211</v>
      </c>
      <c r="B238" s="968" t="s">
        <v>1980</v>
      </c>
      <c r="C238" s="955" t="s">
        <v>2407</v>
      </c>
      <c r="D238" s="952">
        <v>45725</v>
      </c>
      <c r="E238" s="873" t="s">
        <v>409</v>
      </c>
      <c r="F238" s="873" t="s">
        <v>409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 x14ac:dyDescent="0.2">
      <c r="A239" s="1018"/>
      <c r="B239" s="968" t="s">
        <v>2290</v>
      </c>
      <c r="C239" s="955" t="s">
        <v>2408</v>
      </c>
      <c r="D239" s="952">
        <v>45735</v>
      </c>
      <c r="E239" s="963" t="s">
        <v>409</v>
      </c>
      <c r="F239" s="963" t="s">
        <v>409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 x14ac:dyDescent="0.2">
      <c r="A240" s="1018"/>
      <c r="B240" s="968" t="s">
        <v>2238</v>
      </c>
      <c r="C240" s="955" t="s">
        <v>2409</v>
      </c>
      <c r="D240" s="952">
        <v>45742</v>
      </c>
      <c r="E240" s="963" t="s">
        <v>409</v>
      </c>
      <c r="F240" s="963" t="s">
        <v>409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 x14ac:dyDescent="0.2">
      <c r="A241" s="1018"/>
      <c r="B241" s="968" t="s">
        <v>2326</v>
      </c>
      <c r="C241" s="1095" t="s">
        <v>2410</v>
      </c>
      <c r="D241" s="952">
        <v>45756</v>
      </c>
      <c r="E241" s="963" t="s">
        <v>409</v>
      </c>
      <c r="F241" s="963" t="s">
        <v>409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 x14ac:dyDescent="0.2">
      <c r="A242" s="1018"/>
      <c r="B242" s="1094" t="s">
        <v>433</v>
      </c>
      <c r="C242" s="955" t="s">
        <v>2411</v>
      </c>
      <c r="D242" s="952">
        <v>45751</v>
      </c>
      <c r="E242" s="1096"/>
      <c r="F242" s="1096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 x14ac:dyDescent="0.2">
      <c r="A243" s="1018"/>
      <c r="B243" s="968" t="s">
        <v>1707</v>
      </c>
      <c r="C243" s="955" t="s">
        <v>2412</v>
      </c>
      <c r="D243" s="952">
        <v>45760</v>
      </c>
      <c r="E243" s="963" t="s">
        <v>409</v>
      </c>
      <c r="F243" s="963" t="s">
        <v>409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 x14ac:dyDescent="0.2">
      <c r="A244" s="1018"/>
      <c r="B244" s="968" t="s">
        <v>1980</v>
      </c>
      <c r="C244" s="955" t="s">
        <v>2413</v>
      </c>
      <c r="D244" s="952">
        <v>45765</v>
      </c>
      <c r="E244" s="963" t="s">
        <v>409</v>
      </c>
      <c r="F244" s="963" t="s">
        <v>409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 x14ac:dyDescent="0.2">
      <c r="A245" s="1018"/>
      <c r="B245" s="968" t="s">
        <v>2290</v>
      </c>
      <c r="C245" s="955" t="s">
        <v>2414</v>
      </c>
      <c r="D245" s="952">
        <v>45772</v>
      </c>
      <c r="E245" s="963" t="s">
        <v>409</v>
      </c>
      <c r="F245" s="963" t="s">
        <v>409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 x14ac:dyDescent="0.2">
      <c r="A246" s="1018"/>
      <c r="B246" s="147" t="s">
        <v>589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 x14ac:dyDescent="0.2">
      <c r="A247" s="1018"/>
      <c r="B247" s="1512"/>
      <c r="C247" s="1512"/>
      <c r="D247" s="1512"/>
      <c r="E247" s="1512"/>
      <c r="F247" s="1512"/>
      <c r="G247" s="1512"/>
      <c r="H247" s="1023"/>
      <c r="I247" s="1023"/>
      <c r="J247" s="801"/>
      <c r="K247" s="801"/>
      <c r="L247" s="818"/>
      <c r="M247" s="768"/>
      <c r="N247" s="193"/>
    </row>
    <row r="248" spans="1:14" s="146" customFormat="1" ht="18" customHeight="1" x14ac:dyDescent="0.2">
      <c r="A248" s="1018"/>
      <c r="B248" s="948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 x14ac:dyDescent="0.2">
      <c r="A249" s="1018"/>
      <c r="B249" s="1504" t="s">
        <v>122</v>
      </c>
      <c r="C249" s="1514"/>
      <c r="D249" s="1496" t="s">
        <v>373</v>
      </c>
      <c r="E249" s="1216" t="s">
        <v>275</v>
      </c>
      <c r="F249" s="1216" t="s">
        <v>211</v>
      </c>
      <c r="G249" s="1216" t="s">
        <v>204</v>
      </c>
      <c r="H249" s="1216" t="s">
        <v>288</v>
      </c>
      <c r="I249" s="1216" t="s">
        <v>292</v>
      </c>
      <c r="J249" s="1216" t="s">
        <v>328</v>
      </c>
      <c r="K249" s="1206"/>
      <c r="L249" s="1173"/>
      <c r="M249" s="1217"/>
      <c r="N249" s="1217"/>
    </row>
    <row r="250" spans="1:14" s="146" customFormat="1" ht="18" hidden="1" customHeight="1" x14ac:dyDescent="0.2">
      <c r="A250" s="1018"/>
      <c r="B250" s="1158" t="s">
        <v>375</v>
      </c>
      <c r="C250" s="1158" t="s">
        <v>376</v>
      </c>
      <c r="D250" s="1554"/>
      <c r="E250" s="1218" t="s">
        <v>263</v>
      </c>
      <c r="F250" s="1219" t="s">
        <v>198</v>
      </c>
      <c r="G250" s="1219" t="s">
        <v>290</v>
      </c>
      <c r="H250" s="1219" t="s">
        <v>178</v>
      </c>
      <c r="I250" s="1219" t="s">
        <v>723</v>
      </c>
      <c r="J250" s="1219" t="s">
        <v>723</v>
      </c>
      <c r="K250" s="1206"/>
      <c r="L250" s="1220" t="s">
        <v>377</v>
      </c>
      <c r="M250" s="1217"/>
      <c r="N250" s="1217"/>
    </row>
    <row r="251" spans="1:14" s="146" customFormat="1" ht="24.6" hidden="1" customHeight="1" x14ac:dyDescent="0.2">
      <c r="A251" s="1018"/>
      <c r="B251" s="1221"/>
      <c r="C251" s="1221"/>
      <c r="D251" s="1554"/>
      <c r="E251" s="1222">
        <f>D251+12</f>
        <v>12</v>
      </c>
      <c r="F251" s="1223">
        <f>D251+14</f>
        <v>14</v>
      </c>
      <c r="G251" s="1223" t="e">
        <f>#REF!+14</f>
        <v>#REF!</v>
      </c>
      <c r="H251" s="1223" t="e">
        <f>#REF!+14</f>
        <v>#REF!</v>
      </c>
      <c r="I251" s="1224"/>
      <c r="J251" s="1224"/>
      <c r="K251" s="1206"/>
      <c r="L251" s="1225">
        <v>45099</v>
      </c>
      <c r="M251" s="1217"/>
      <c r="N251" s="1217"/>
    </row>
    <row r="252" spans="1:14" s="146" customFormat="1" ht="18" hidden="1" customHeight="1" x14ac:dyDescent="0.2">
      <c r="A252" s="1018"/>
      <c r="B252" s="1221"/>
      <c r="C252" s="1221"/>
      <c r="D252" s="1554"/>
      <c r="E252" s="1222">
        <v>45119</v>
      </c>
      <c r="F252" s="1226">
        <v>45127</v>
      </c>
      <c r="G252" s="1226">
        <v>45128</v>
      </c>
      <c r="H252" s="1226">
        <v>45128</v>
      </c>
      <c r="I252" s="1224"/>
      <c r="J252" s="1224"/>
      <c r="K252" s="1206"/>
      <c r="L252" s="1225" t="e">
        <v>#VALUE!</v>
      </c>
      <c r="M252" s="1217"/>
      <c r="N252" s="1217"/>
    </row>
    <row r="253" spans="1:14" s="146" customFormat="1" ht="18" hidden="1" customHeight="1" x14ac:dyDescent="0.2">
      <c r="A253" s="1018" t="s">
        <v>2370</v>
      </c>
      <c r="B253" s="1221"/>
      <c r="C253" s="1221"/>
      <c r="D253" s="1554"/>
      <c r="E253" s="1227">
        <f>D253+12</f>
        <v>12</v>
      </c>
      <c r="F253" s="1223">
        <f>D253+14</f>
        <v>14</v>
      </c>
      <c r="G253" s="1223" t="e">
        <f>#REF!+14</f>
        <v>#REF!</v>
      </c>
      <c r="H253" s="1223" t="e">
        <f>#REF!+14</f>
        <v>#REF!</v>
      </c>
      <c r="I253" s="1224"/>
      <c r="J253" s="1224"/>
      <c r="K253" s="1206"/>
      <c r="L253" s="1225"/>
      <c r="M253" s="1217"/>
      <c r="N253" s="1217"/>
    </row>
    <row r="254" spans="1:14" s="146" customFormat="1" ht="18" hidden="1" customHeight="1" x14ac:dyDescent="0.2">
      <c r="A254" s="1018"/>
      <c r="B254" s="1221"/>
      <c r="C254" s="1221"/>
      <c r="D254" s="1554"/>
      <c r="E254" s="1222">
        <f>D254+12</f>
        <v>12</v>
      </c>
      <c r="F254" s="1226">
        <f>D254+14</f>
        <v>14</v>
      </c>
      <c r="G254" s="1226" t="e">
        <f>#REF!+14</f>
        <v>#REF!</v>
      </c>
      <c r="H254" s="1226" t="e">
        <f>#REF!+14</f>
        <v>#REF!</v>
      </c>
      <c r="I254" s="1224"/>
      <c r="J254" s="1224"/>
      <c r="K254" s="1206"/>
      <c r="L254" s="1225"/>
      <c r="M254" s="1217"/>
      <c r="N254" s="1217"/>
    </row>
    <row r="255" spans="1:14" s="146" customFormat="1" ht="18" hidden="1" customHeight="1" x14ac:dyDescent="0.2">
      <c r="A255" s="1018" t="s">
        <v>2371</v>
      </c>
      <c r="B255" s="1221"/>
      <c r="C255" s="1221"/>
      <c r="D255" s="1554"/>
      <c r="E255" s="1222">
        <f>D255+12</f>
        <v>12</v>
      </c>
      <c r="F255" s="1226">
        <f>D255+14</f>
        <v>14</v>
      </c>
      <c r="G255" s="1226" t="e">
        <f>#REF!+14</f>
        <v>#REF!</v>
      </c>
      <c r="H255" s="1226" t="e">
        <f>#REF!+14</f>
        <v>#REF!</v>
      </c>
      <c r="I255" s="1224"/>
      <c r="J255" s="1224"/>
      <c r="K255" s="1206"/>
      <c r="L255" s="1225">
        <v>45127</v>
      </c>
      <c r="M255" s="1217"/>
      <c r="N255" s="1217"/>
    </row>
    <row r="256" spans="1:14" s="146" customFormat="1" ht="17.45" hidden="1" customHeight="1" x14ac:dyDescent="0.2">
      <c r="A256" s="1018" t="s">
        <v>1654</v>
      </c>
      <c r="B256" s="1221"/>
      <c r="C256" s="1221"/>
      <c r="D256" s="1554"/>
      <c r="E256" s="1227">
        <f>D256+12</f>
        <v>12</v>
      </c>
      <c r="F256" s="1223">
        <f>D256+14</f>
        <v>14</v>
      </c>
      <c r="G256" s="1223" t="e">
        <f>#REF!+14</f>
        <v>#REF!</v>
      </c>
      <c r="H256" s="1223" t="e">
        <f>#REF!+14</f>
        <v>#REF!</v>
      </c>
      <c r="I256" s="1224"/>
      <c r="J256" s="1224"/>
      <c r="K256" s="1206"/>
      <c r="L256" s="1225">
        <f>L255+7</f>
        <v>45134</v>
      </c>
      <c r="M256" s="1217"/>
      <c r="N256" s="1217"/>
    </row>
    <row r="257" spans="1:14" s="146" customFormat="1" ht="25.9" hidden="1" customHeight="1" x14ac:dyDescent="0.2">
      <c r="A257" s="1018" t="s">
        <v>2372</v>
      </c>
      <c r="B257" s="1221"/>
      <c r="C257" s="1221"/>
      <c r="D257" s="1554"/>
      <c r="E257" s="1227">
        <f>D257+12</f>
        <v>12</v>
      </c>
      <c r="F257" s="1223">
        <f>D257+14</f>
        <v>14</v>
      </c>
      <c r="G257" s="1223" t="e">
        <f>#REF!+14</f>
        <v>#REF!</v>
      </c>
      <c r="H257" s="1223" t="e">
        <f>#REF!+14</f>
        <v>#REF!</v>
      </c>
      <c r="I257" s="1224"/>
      <c r="J257" s="1224"/>
      <c r="K257" s="1206"/>
      <c r="L257" s="1225">
        <f t="shared" ref="L257:L260" si="72">L256+7</f>
        <v>45141</v>
      </c>
      <c r="M257" s="1217"/>
      <c r="N257" s="1217"/>
    </row>
    <row r="258" spans="1:14" s="146" customFormat="1" ht="17.45" hidden="1" customHeight="1" x14ac:dyDescent="0.2">
      <c r="A258" s="1018"/>
      <c r="B258" s="1221"/>
      <c r="C258" s="1221"/>
      <c r="D258" s="1554"/>
      <c r="E258" s="1228">
        <v>45157</v>
      </c>
      <c r="F258" s="1229">
        <v>45155</v>
      </c>
      <c r="G258" s="1229">
        <v>45156</v>
      </c>
      <c r="H258" s="1229">
        <v>45156</v>
      </c>
      <c r="I258" s="1224"/>
      <c r="J258" s="1224"/>
      <c r="K258" s="1206"/>
      <c r="L258" s="1225">
        <f t="shared" si="72"/>
        <v>45148</v>
      </c>
      <c r="M258" s="1217"/>
      <c r="N258" s="1217"/>
    </row>
    <row r="259" spans="1:14" s="146" customFormat="1" ht="27" hidden="1" customHeight="1" x14ac:dyDescent="0.2">
      <c r="A259" s="1018" t="s">
        <v>2373</v>
      </c>
      <c r="B259" s="1221"/>
      <c r="C259" s="1221"/>
      <c r="D259" s="1554"/>
      <c r="E259" s="1227">
        <f t="shared" ref="E259:E268" si="73">D259+12</f>
        <v>12</v>
      </c>
      <c r="F259" s="1223">
        <f t="shared" ref="F259:F268" si="74">D259+14</f>
        <v>14</v>
      </c>
      <c r="G259" s="1226" t="e">
        <f>#REF!+14</f>
        <v>#REF!</v>
      </c>
      <c r="H259" s="1226" t="e">
        <f>#REF!+14</f>
        <v>#REF!</v>
      </c>
      <c r="I259" s="1224"/>
      <c r="J259" s="1224"/>
      <c r="K259" s="1206"/>
      <c r="L259" s="1225">
        <f t="shared" si="72"/>
        <v>45155</v>
      </c>
      <c r="M259" s="1217"/>
      <c r="N259" s="1217"/>
    </row>
    <row r="260" spans="1:14" s="146" customFormat="1" ht="17.45" hidden="1" customHeight="1" x14ac:dyDescent="0.2">
      <c r="A260" s="1018"/>
      <c r="B260" s="1221"/>
      <c r="C260" s="1221"/>
      <c r="D260" s="1554"/>
      <c r="E260" s="1222">
        <f t="shared" si="73"/>
        <v>12</v>
      </c>
      <c r="F260" s="1226">
        <f t="shared" si="74"/>
        <v>14</v>
      </c>
      <c r="G260" s="1226" t="e">
        <f>#REF!+14</f>
        <v>#REF!</v>
      </c>
      <c r="H260" s="1226" t="e">
        <f>#REF!+14</f>
        <v>#REF!</v>
      </c>
      <c r="I260" s="1224"/>
      <c r="J260" s="1224"/>
      <c r="K260" s="1206"/>
      <c r="L260" s="1225">
        <f t="shared" si="72"/>
        <v>45162</v>
      </c>
      <c r="M260" s="1217"/>
      <c r="N260" s="1217"/>
    </row>
    <row r="261" spans="1:14" s="146" customFormat="1" ht="21.6" hidden="1" customHeight="1" x14ac:dyDescent="0.2">
      <c r="A261" s="1018" t="s">
        <v>2213</v>
      </c>
      <c r="B261" s="1221"/>
      <c r="C261" s="1221"/>
      <c r="D261" s="1554"/>
      <c r="E261" s="1222">
        <f t="shared" si="73"/>
        <v>12</v>
      </c>
      <c r="F261" s="1226">
        <f t="shared" si="74"/>
        <v>14</v>
      </c>
      <c r="G261" s="1226" t="e">
        <f>#REF!+14</f>
        <v>#REF!</v>
      </c>
      <c r="H261" s="1226" t="e">
        <f>#REF!+14</f>
        <v>#REF!</v>
      </c>
      <c r="I261" s="1224"/>
      <c r="J261" s="1224"/>
      <c r="K261" s="1206"/>
      <c r="L261" s="1225">
        <v>45162</v>
      </c>
      <c r="M261" s="1217"/>
      <c r="N261" s="1217"/>
    </row>
    <row r="262" spans="1:14" s="146" customFormat="1" ht="21.6" hidden="1" customHeight="1" x14ac:dyDescent="0.2">
      <c r="A262" s="1018" t="s">
        <v>2374</v>
      </c>
      <c r="B262" s="1221"/>
      <c r="C262" s="1221"/>
      <c r="D262" s="1554"/>
      <c r="E262" s="1227">
        <f t="shared" si="73"/>
        <v>12</v>
      </c>
      <c r="F262" s="1226">
        <f t="shared" si="74"/>
        <v>14</v>
      </c>
      <c r="G262" s="1226" t="e">
        <f>#REF!+14</f>
        <v>#REF!</v>
      </c>
      <c r="H262" s="1226" t="e">
        <f>#REF!+14</f>
        <v>#REF!</v>
      </c>
      <c r="I262" s="1224"/>
      <c r="J262" s="1224"/>
      <c r="K262" s="1206"/>
      <c r="L262" s="1225">
        <v>45169</v>
      </c>
      <c r="M262" s="1217"/>
      <c r="N262" s="1217"/>
    </row>
    <row r="263" spans="1:14" s="146" customFormat="1" ht="21.6" hidden="1" customHeight="1" x14ac:dyDescent="0.2">
      <c r="A263" s="1018" t="s">
        <v>2375</v>
      </c>
      <c r="B263" s="1221"/>
      <c r="C263" s="1221"/>
      <c r="D263" s="1554"/>
      <c r="E263" s="1227">
        <f t="shared" si="73"/>
        <v>12</v>
      </c>
      <c r="F263" s="1223">
        <f t="shared" si="74"/>
        <v>14</v>
      </c>
      <c r="G263" s="1223" t="e">
        <f>#REF!+14</f>
        <v>#REF!</v>
      </c>
      <c r="H263" s="1223" t="e">
        <f>#REF!+14</f>
        <v>#REF!</v>
      </c>
      <c r="I263" s="1224"/>
      <c r="J263" s="1224"/>
      <c r="K263" s="1206"/>
      <c r="L263" s="1225">
        <v>45176</v>
      </c>
      <c r="M263" s="1217"/>
      <c r="N263" s="1217"/>
    </row>
    <row r="264" spans="1:14" s="146" customFormat="1" ht="21.6" hidden="1" customHeight="1" x14ac:dyDescent="0.2">
      <c r="A264" s="1018"/>
      <c r="B264" s="1221"/>
      <c r="C264" s="1221"/>
      <c r="D264" s="1554"/>
      <c r="E264" s="1222">
        <f t="shared" si="73"/>
        <v>12</v>
      </c>
      <c r="F264" s="1226">
        <f t="shared" si="74"/>
        <v>14</v>
      </c>
      <c r="G264" s="1226" t="e">
        <f>#REF!+14</f>
        <v>#REF!</v>
      </c>
      <c r="H264" s="1226" t="e">
        <f>#REF!+14</f>
        <v>#REF!</v>
      </c>
      <c r="I264" s="1224"/>
      <c r="J264" s="1224"/>
      <c r="K264" s="1206"/>
      <c r="L264" s="1225">
        <v>45183</v>
      </c>
      <c r="M264" s="1217"/>
      <c r="N264" s="1217"/>
    </row>
    <row r="265" spans="1:14" s="146" customFormat="1" ht="21.6" hidden="1" customHeight="1" x14ac:dyDescent="0.2">
      <c r="A265" s="1018"/>
      <c r="B265" s="1221"/>
      <c r="C265" s="1221"/>
      <c r="D265" s="1554"/>
      <c r="E265" s="1227">
        <f t="shared" si="73"/>
        <v>12</v>
      </c>
      <c r="F265" s="1223">
        <f t="shared" si="74"/>
        <v>14</v>
      </c>
      <c r="G265" s="1223" t="e">
        <f>#REF!+14</f>
        <v>#REF!</v>
      </c>
      <c r="H265" s="1223" t="e">
        <f>#REF!+14</f>
        <v>#REF!</v>
      </c>
      <c r="I265" s="1224"/>
      <c r="J265" s="1224"/>
      <c r="K265" s="1206"/>
      <c r="L265" s="1225">
        <v>45190</v>
      </c>
      <c r="M265" s="1217"/>
      <c r="N265" s="1217"/>
    </row>
    <row r="266" spans="1:14" s="146" customFormat="1" ht="21.6" hidden="1" customHeight="1" x14ac:dyDescent="0.2">
      <c r="A266" s="1018"/>
      <c r="B266" s="1221"/>
      <c r="C266" s="1221"/>
      <c r="D266" s="1554"/>
      <c r="E266" s="1227">
        <f t="shared" si="73"/>
        <v>12</v>
      </c>
      <c r="F266" s="1223">
        <f t="shared" si="74"/>
        <v>14</v>
      </c>
      <c r="G266" s="1223" t="e">
        <f>#REF!+14</f>
        <v>#REF!</v>
      </c>
      <c r="H266" s="1223" t="e">
        <f>#REF!+14</f>
        <v>#REF!</v>
      </c>
      <c r="I266" s="1224"/>
      <c r="J266" s="1224"/>
      <c r="K266" s="1206"/>
      <c r="L266" s="1225">
        <v>45197</v>
      </c>
      <c r="M266" s="1217"/>
      <c r="N266" s="1217"/>
    </row>
    <row r="267" spans="1:14" s="146" customFormat="1" ht="21.6" hidden="1" customHeight="1" x14ac:dyDescent="0.2">
      <c r="A267" s="1018"/>
      <c r="B267" s="1221"/>
      <c r="C267" s="1221"/>
      <c r="D267" s="1554"/>
      <c r="E267" s="1230">
        <f t="shared" si="73"/>
        <v>12</v>
      </c>
      <c r="F267" s="1231">
        <f t="shared" si="74"/>
        <v>14</v>
      </c>
      <c r="G267" s="1226" t="e">
        <f>#REF!+14</f>
        <v>#REF!</v>
      </c>
      <c r="H267" s="1226" t="e">
        <f>#REF!+14</f>
        <v>#REF!</v>
      </c>
      <c r="I267" s="1224"/>
      <c r="J267" s="1224"/>
      <c r="K267" s="1206"/>
      <c r="L267" s="1225">
        <f>L266+7</f>
        <v>45204</v>
      </c>
      <c r="M267" s="1217"/>
      <c r="N267" s="1217"/>
    </row>
    <row r="268" spans="1:14" s="146" customFormat="1" ht="21.6" hidden="1" customHeight="1" x14ac:dyDescent="0.2">
      <c r="A268" s="1018"/>
      <c r="B268" s="1221"/>
      <c r="C268" s="1221"/>
      <c r="D268" s="1554"/>
      <c r="E268" s="1222">
        <f t="shared" si="73"/>
        <v>12</v>
      </c>
      <c r="F268" s="1226">
        <f t="shared" si="74"/>
        <v>14</v>
      </c>
      <c r="G268" s="1226" t="e">
        <f>#REF!+14</f>
        <v>#REF!</v>
      </c>
      <c r="H268" s="1226" t="e">
        <f>#REF!+14</f>
        <v>#REF!</v>
      </c>
      <c r="I268" s="1224"/>
      <c r="J268" s="1224"/>
      <c r="K268" s="1206"/>
      <c r="L268" s="1225">
        <f t="shared" ref="L268:L313" si="75">L267+7</f>
        <v>45211</v>
      </c>
      <c r="M268" s="1217"/>
      <c r="N268" s="1217"/>
    </row>
    <row r="269" spans="1:14" s="146" customFormat="1" ht="21.6" hidden="1" customHeight="1" x14ac:dyDescent="0.2">
      <c r="A269" s="1018"/>
      <c r="B269" s="1221"/>
      <c r="C269" s="1221"/>
      <c r="D269" s="1554"/>
      <c r="E269" s="1227"/>
      <c r="F269" s="1223"/>
      <c r="G269" s="1223" t="e">
        <f>#REF!+14</f>
        <v>#REF!</v>
      </c>
      <c r="H269" s="1223" t="e">
        <f>#REF!+14</f>
        <v>#REF!</v>
      </c>
      <c r="I269" s="1224"/>
      <c r="J269" s="1224"/>
      <c r="K269" s="1206"/>
      <c r="L269" s="1232">
        <f>L268+7</f>
        <v>45218</v>
      </c>
      <c r="M269" s="1217"/>
      <c r="N269" s="1217"/>
    </row>
    <row r="270" spans="1:14" s="146" customFormat="1" ht="21" hidden="1" customHeight="1" x14ac:dyDescent="0.2">
      <c r="A270" s="1018"/>
      <c r="B270" s="1221"/>
      <c r="C270" s="1221"/>
      <c r="D270" s="1554"/>
      <c r="E270" s="1227">
        <f>D270+12</f>
        <v>12</v>
      </c>
      <c r="F270" s="1226">
        <f>D270+14</f>
        <v>14</v>
      </c>
      <c r="G270" s="1226" t="e">
        <f>#REF!+14</f>
        <v>#REF!</v>
      </c>
      <c r="H270" s="1226" t="e">
        <f>#REF!+14</f>
        <v>#REF!</v>
      </c>
      <c r="I270" s="1224"/>
      <c r="J270" s="1224"/>
      <c r="K270" s="1206"/>
      <c r="L270" s="1225">
        <v>45226</v>
      </c>
      <c r="M270" s="1217"/>
      <c r="N270" s="1217"/>
    </row>
    <row r="271" spans="1:14" s="146" customFormat="1" ht="21.6" hidden="1" customHeight="1" x14ac:dyDescent="0.2">
      <c r="A271" s="1018"/>
      <c r="B271" s="1221"/>
      <c r="C271" s="1221"/>
      <c r="D271" s="1554"/>
      <c r="E271" s="1227">
        <f>D271+12</f>
        <v>12</v>
      </c>
      <c r="F271" s="1226">
        <f>D271+14</f>
        <v>14</v>
      </c>
      <c r="G271" s="1226" t="e">
        <f>#REF!+14</f>
        <v>#REF!</v>
      </c>
      <c r="H271" s="1226" t="e">
        <f>#REF!+14</f>
        <v>#REF!</v>
      </c>
      <c r="I271" s="1224"/>
      <c r="J271" s="1224"/>
      <c r="K271" s="1206"/>
      <c r="L271" s="1225">
        <v>45225</v>
      </c>
      <c r="M271" s="1217"/>
      <c r="N271" s="1217"/>
    </row>
    <row r="272" spans="1:14" s="146" customFormat="1" ht="21" hidden="1" customHeight="1" x14ac:dyDescent="0.2">
      <c r="A272" s="1018"/>
      <c r="B272" s="1221"/>
      <c r="C272" s="1221"/>
      <c r="D272" s="1554"/>
      <c r="E272" s="1227">
        <f>D272+12</f>
        <v>12</v>
      </c>
      <c r="F272" s="1223">
        <f>D272+14</f>
        <v>14</v>
      </c>
      <c r="G272" s="1223" t="e">
        <f>#REF!+14</f>
        <v>#REF!</v>
      </c>
      <c r="H272" s="1223" t="e">
        <f>#REF!+14</f>
        <v>#REF!</v>
      </c>
      <c r="I272" s="1224"/>
      <c r="J272" s="1224"/>
      <c r="K272" s="1206"/>
      <c r="L272" s="1225">
        <v>45232</v>
      </c>
      <c r="M272" s="1217"/>
      <c r="N272" s="1217"/>
    </row>
    <row r="273" spans="1:14" s="146" customFormat="1" ht="20.25" hidden="1" customHeight="1" x14ac:dyDescent="0.2">
      <c r="A273" s="1018" t="s">
        <v>2376</v>
      </c>
      <c r="B273" s="1221"/>
      <c r="C273" s="1221"/>
      <c r="D273" s="1554"/>
      <c r="E273" s="1233">
        <v>45246</v>
      </c>
      <c r="F273" s="1234">
        <v>45248</v>
      </c>
      <c r="G273" s="1234">
        <v>45249</v>
      </c>
      <c r="H273" s="1234">
        <v>45249</v>
      </c>
      <c r="I273" s="1224"/>
      <c r="J273" s="1224"/>
      <c r="K273" s="1206"/>
      <c r="L273" s="1225">
        <f>L271+7</f>
        <v>45232</v>
      </c>
      <c r="M273" s="1217"/>
      <c r="N273" s="1217"/>
    </row>
    <row r="274" spans="1:14" s="146" customFormat="1" ht="21.6" hidden="1" customHeight="1" x14ac:dyDescent="0.2">
      <c r="A274" s="1018" t="s">
        <v>2261</v>
      </c>
      <c r="B274" s="1221"/>
      <c r="C274" s="1221"/>
      <c r="D274" s="1554"/>
      <c r="E274" s="1227">
        <f t="shared" ref="E274:E284" si="76">D274+12</f>
        <v>12</v>
      </c>
      <c r="F274" s="1226">
        <f t="shared" ref="F274:F284" si="77">D274+14</f>
        <v>14</v>
      </c>
      <c r="G274" s="1226" t="e">
        <f>#REF!+14</f>
        <v>#REF!</v>
      </c>
      <c r="H274" s="1226" t="e">
        <f>#REF!+14</f>
        <v>#REF!</v>
      </c>
      <c r="I274" s="1224"/>
      <c r="J274" s="1224"/>
      <c r="K274" s="1206"/>
      <c r="L274" s="1225">
        <f t="shared" si="75"/>
        <v>45239</v>
      </c>
      <c r="M274" s="1217"/>
      <c r="N274" s="1217"/>
    </row>
    <row r="275" spans="1:14" s="146" customFormat="1" ht="21.6" hidden="1" customHeight="1" x14ac:dyDescent="0.2">
      <c r="A275" s="1018"/>
      <c r="B275" s="1221"/>
      <c r="C275" s="1221"/>
      <c r="D275" s="1554"/>
      <c r="E275" s="1222">
        <f t="shared" si="76"/>
        <v>12</v>
      </c>
      <c r="F275" s="1226">
        <f t="shared" si="77"/>
        <v>14</v>
      </c>
      <c r="G275" s="1226" t="e">
        <f>#REF!+14</f>
        <v>#REF!</v>
      </c>
      <c r="H275" s="1226" t="e">
        <f>#REF!+14</f>
        <v>#REF!</v>
      </c>
      <c r="I275" s="1224"/>
      <c r="J275" s="1224"/>
      <c r="K275" s="1206"/>
      <c r="L275" s="1225">
        <f t="shared" si="75"/>
        <v>45246</v>
      </c>
      <c r="M275" s="1217"/>
      <c r="N275" s="1217"/>
    </row>
    <row r="276" spans="1:14" s="146" customFormat="1" ht="21.6" hidden="1" customHeight="1" x14ac:dyDescent="0.2">
      <c r="A276" s="1018"/>
      <c r="B276" s="1221"/>
      <c r="C276" s="1221"/>
      <c r="D276" s="1554"/>
      <c r="E276" s="1227">
        <f t="shared" si="76"/>
        <v>12</v>
      </c>
      <c r="F276" s="1226">
        <f t="shared" si="77"/>
        <v>14</v>
      </c>
      <c r="G276" s="1226" t="e">
        <f>#REF!+14</f>
        <v>#REF!</v>
      </c>
      <c r="H276" s="1226" t="e">
        <f>#REF!+14</f>
        <v>#REF!</v>
      </c>
      <c r="I276" s="1224"/>
      <c r="J276" s="1224"/>
      <c r="K276" s="1206"/>
      <c r="L276" s="1225">
        <f t="shared" si="75"/>
        <v>45253</v>
      </c>
      <c r="M276" s="1217"/>
      <c r="N276" s="1217"/>
    </row>
    <row r="277" spans="1:14" s="146" customFormat="1" ht="21.6" hidden="1" customHeight="1" x14ac:dyDescent="0.2">
      <c r="A277" s="1018"/>
      <c r="B277" s="1221"/>
      <c r="C277" s="1221"/>
      <c r="D277" s="1554"/>
      <c r="E277" s="1222">
        <f t="shared" si="76"/>
        <v>12</v>
      </c>
      <c r="F277" s="1226">
        <f t="shared" si="77"/>
        <v>14</v>
      </c>
      <c r="G277" s="1226" t="e">
        <f>#REF!+14</f>
        <v>#REF!</v>
      </c>
      <c r="H277" s="1226" t="e">
        <f>#REF!+14</f>
        <v>#REF!</v>
      </c>
      <c r="I277" s="1224"/>
      <c r="J277" s="1224"/>
      <c r="K277" s="1206"/>
      <c r="L277" s="1225">
        <f t="shared" si="75"/>
        <v>45260</v>
      </c>
      <c r="M277" s="1217"/>
      <c r="N277" s="1217"/>
    </row>
    <row r="278" spans="1:14" s="146" customFormat="1" ht="21.6" hidden="1" customHeight="1" x14ac:dyDescent="0.2">
      <c r="A278" s="1018"/>
      <c r="B278" s="1221"/>
      <c r="C278" s="1221"/>
      <c r="D278" s="1554"/>
      <c r="E278" s="1222">
        <f t="shared" si="76"/>
        <v>12</v>
      </c>
      <c r="F278" s="1226">
        <f t="shared" si="77"/>
        <v>14</v>
      </c>
      <c r="G278" s="1226" t="e">
        <f>#REF!+14</f>
        <v>#REF!</v>
      </c>
      <c r="H278" s="1226" t="e">
        <f>#REF!+14</f>
        <v>#REF!</v>
      </c>
      <c r="I278" s="1224"/>
      <c r="J278" s="1224"/>
      <c r="K278" s="1206"/>
      <c r="L278" s="1225">
        <f t="shared" si="75"/>
        <v>45267</v>
      </c>
      <c r="M278" s="1217"/>
      <c r="N278" s="1217"/>
    </row>
    <row r="279" spans="1:14" s="146" customFormat="1" ht="21.6" hidden="1" customHeight="1" x14ac:dyDescent="0.2">
      <c r="A279" s="1018"/>
      <c r="B279" s="1221"/>
      <c r="C279" s="1221"/>
      <c r="D279" s="1554"/>
      <c r="E279" s="1235">
        <f t="shared" si="76"/>
        <v>12</v>
      </c>
      <c r="F279" s="1226">
        <f t="shared" si="77"/>
        <v>14</v>
      </c>
      <c r="G279" s="1226" t="e">
        <f>#REF!+14</f>
        <v>#REF!</v>
      </c>
      <c r="H279" s="1226" t="e">
        <f>#REF!+14</f>
        <v>#REF!</v>
      </c>
      <c r="I279" s="1224"/>
      <c r="J279" s="1224"/>
      <c r="K279" s="1206"/>
      <c r="L279" s="1225">
        <f t="shared" si="75"/>
        <v>45274</v>
      </c>
      <c r="M279" s="1217"/>
      <c r="N279" s="1217"/>
    </row>
    <row r="280" spans="1:14" s="146" customFormat="1" ht="21.6" hidden="1" customHeight="1" x14ac:dyDescent="0.2">
      <c r="A280" s="1018"/>
      <c r="B280" s="1221"/>
      <c r="C280" s="1221"/>
      <c r="D280" s="1554"/>
      <c r="E280" s="1222">
        <f t="shared" si="76"/>
        <v>12</v>
      </c>
      <c r="F280" s="1226">
        <f t="shared" si="77"/>
        <v>14</v>
      </c>
      <c r="G280" s="1226" t="e">
        <f>#REF!+14</f>
        <v>#REF!</v>
      </c>
      <c r="H280" s="1226" t="e">
        <f>#REF!+14</f>
        <v>#REF!</v>
      </c>
      <c r="I280" s="1224"/>
      <c r="J280" s="1224"/>
      <c r="K280" s="1206"/>
      <c r="L280" s="1225">
        <f t="shared" si="75"/>
        <v>45281</v>
      </c>
      <c r="M280" s="1217"/>
      <c r="N280" s="1217"/>
    </row>
    <row r="281" spans="1:14" s="146" customFormat="1" ht="21.6" hidden="1" customHeight="1" x14ac:dyDescent="0.2">
      <c r="A281" s="1018"/>
      <c r="B281" s="1221"/>
      <c r="C281" s="1221"/>
      <c r="D281" s="1554"/>
      <c r="E281" s="1236">
        <f t="shared" si="76"/>
        <v>12</v>
      </c>
      <c r="F281" s="1237">
        <f t="shared" si="77"/>
        <v>14</v>
      </c>
      <c r="G281" s="1237" t="e">
        <f>#REF!+14</f>
        <v>#REF!</v>
      </c>
      <c r="H281" s="1237" t="e">
        <f>#REF!+14</f>
        <v>#REF!</v>
      </c>
      <c r="I281" s="1224"/>
      <c r="J281" s="1224"/>
      <c r="K281" s="1206"/>
      <c r="L281" s="1225">
        <f t="shared" si="75"/>
        <v>45288</v>
      </c>
      <c r="M281" s="1217"/>
      <c r="N281" s="1217"/>
    </row>
    <row r="282" spans="1:14" s="146" customFormat="1" ht="21.6" hidden="1" customHeight="1" x14ac:dyDescent="0.2">
      <c r="A282" s="1018"/>
      <c r="B282" s="1221"/>
      <c r="C282" s="1221"/>
      <c r="D282" s="1554"/>
      <c r="E282" s="1226">
        <f t="shared" si="76"/>
        <v>12</v>
      </c>
      <c r="F282" s="1226">
        <f t="shared" si="77"/>
        <v>14</v>
      </c>
      <c r="G282" s="1226">
        <f>D282+15</f>
        <v>15</v>
      </c>
      <c r="H282" s="1226">
        <f>D282+16</f>
        <v>16</v>
      </c>
      <c r="I282" s="1226">
        <f t="shared" ref="I282:J284" si="78">E282+17</f>
        <v>29</v>
      </c>
      <c r="J282" s="1226">
        <f t="shared" si="78"/>
        <v>31</v>
      </c>
      <c r="K282" s="1206"/>
      <c r="L282" s="1225">
        <f t="shared" si="75"/>
        <v>45295</v>
      </c>
      <c r="M282" s="1217"/>
      <c r="N282" s="1217"/>
    </row>
    <row r="283" spans="1:14" s="146" customFormat="1" ht="21.6" hidden="1" customHeight="1" x14ac:dyDescent="0.2">
      <c r="A283" s="1018"/>
      <c r="B283" s="1221"/>
      <c r="C283" s="1221"/>
      <c r="D283" s="1554"/>
      <c r="E283" s="1226">
        <f t="shared" si="76"/>
        <v>12</v>
      </c>
      <c r="F283" s="1226">
        <f t="shared" si="77"/>
        <v>14</v>
      </c>
      <c r="G283" s="1226">
        <f>D283+15</f>
        <v>15</v>
      </c>
      <c r="H283" s="1226">
        <f>D283+16</f>
        <v>16</v>
      </c>
      <c r="I283" s="1226">
        <f t="shared" si="78"/>
        <v>29</v>
      </c>
      <c r="J283" s="1226">
        <f t="shared" si="78"/>
        <v>31</v>
      </c>
      <c r="K283" s="1206"/>
      <c r="L283" s="1225">
        <f t="shared" si="75"/>
        <v>45302</v>
      </c>
      <c r="M283" s="1217"/>
      <c r="N283" s="1217"/>
    </row>
    <row r="284" spans="1:14" s="146" customFormat="1" ht="21.6" hidden="1" customHeight="1" x14ac:dyDescent="0.2">
      <c r="A284" s="1018"/>
      <c r="B284" s="1221"/>
      <c r="C284" s="1221"/>
      <c r="D284" s="1554"/>
      <c r="E284" s="1226">
        <f t="shared" si="76"/>
        <v>12</v>
      </c>
      <c r="F284" s="1226">
        <f t="shared" si="77"/>
        <v>14</v>
      </c>
      <c r="G284" s="1226">
        <f>D284+15</f>
        <v>15</v>
      </c>
      <c r="H284" s="1226">
        <f>D284+16</f>
        <v>16</v>
      </c>
      <c r="I284" s="1226">
        <f t="shared" si="78"/>
        <v>29</v>
      </c>
      <c r="J284" s="1226">
        <f t="shared" si="78"/>
        <v>31</v>
      </c>
      <c r="K284" s="1206"/>
      <c r="L284" s="1225">
        <f t="shared" si="75"/>
        <v>45309</v>
      </c>
      <c r="M284" s="1217"/>
      <c r="N284" s="1217"/>
    </row>
    <row r="285" spans="1:14" s="146" customFormat="1" ht="21.6" hidden="1" customHeight="1" x14ac:dyDescent="0.2">
      <c r="A285" s="1018"/>
      <c r="B285" s="1221"/>
      <c r="C285" s="1221"/>
      <c r="D285" s="1554"/>
      <c r="E285" s="1238">
        <v>45329</v>
      </c>
      <c r="F285" s="1239">
        <v>45331</v>
      </c>
      <c r="G285" s="1239">
        <v>45332</v>
      </c>
      <c r="H285" s="1239">
        <v>45333</v>
      </c>
      <c r="I285" s="1239">
        <v>45334</v>
      </c>
      <c r="J285" s="1239">
        <v>45334</v>
      </c>
      <c r="K285" s="1206"/>
      <c r="L285" s="1225">
        <f t="shared" si="75"/>
        <v>45316</v>
      </c>
      <c r="M285" s="1217"/>
      <c r="N285" s="1217"/>
    </row>
    <row r="286" spans="1:14" s="146" customFormat="1" ht="21.6" hidden="1" customHeight="1" x14ac:dyDescent="0.2">
      <c r="A286" s="1018"/>
      <c r="B286" s="1221"/>
      <c r="C286" s="1221"/>
      <c r="D286" s="1554"/>
      <c r="E286" s="1223">
        <f>D286+12</f>
        <v>12</v>
      </c>
      <c r="F286" s="1223">
        <f>D286+14</f>
        <v>14</v>
      </c>
      <c r="G286" s="1223" t="e">
        <f>#REF!+14</f>
        <v>#REF!</v>
      </c>
      <c r="H286" s="1223">
        <f t="shared" ref="H286:J287" si="79">H285+7</f>
        <v>45340</v>
      </c>
      <c r="I286" s="1223">
        <f t="shared" si="79"/>
        <v>45341</v>
      </c>
      <c r="J286" s="1223">
        <f t="shared" si="79"/>
        <v>45341</v>
      </c>
      <c r="K286" s="1206"/>
      <c r="L286" s="1225">
        <f t="shared" si="75"/>
        <v>45323</v>
      </c>
      <c r="M286" s="1217"/>
      <c r="N286" s="1217"/>
    </row>
    <row r="287" spans="1:14" s="146" customFormat="1" ht="20.25" hidden="1" customHeight="1" x14ac:dyDescent="0.2">
      <c r="A287" s="1018"/>
      <c r="B287" s="1221"/>
      <c r="C287" s="1221"/>
      <c r="D287" s="1554"/>
      <c r="E287" s="1223">
        <f>D287+12</f>
        <v>12</v>
      </c>
      <c r="F287" s="1223">
        <f>D287+14</f>
        <v>14</v>
      </c>
      <c r="G287" s="1223" t="e">
        <f>#REF!+14</f>
        <v>#REF!</v>
      </c>
      <c r="H287" s="1223">
        <f t="shared" si="79"/>
        <v>45347</v>
      </c>
      <c r="I287" s="1223">
        <f t="shared" si="79"/>
        <v>45348</v>
      </c>
      <c r="J287" s="1223">
        <f t="shared" si="79"/>
        <v>45348</v>
      </c>
      <c r="K287" s="1206"/>
      <c r="L287" s="1225">
        <v>45330</v>
      </c>
      <c r="M287" s="1217"/>
      <c r="N287" s="1217"/>
    </row>
    <row r="288" spans="1:14" s="146" customFormat="1" ht="20.25" hidden="1" customHeight="1" x14ac:dyDescent="0.2">
      <c r="A288" s="1018"/>
      <c r="B288" s="1221"/>
      <c r="C288" s="1221"/>
      <c r="D288" s="1554"/>
      <c r="E288" s="1240"/>
      <c r="F288" s="1240"/>
      <c r="G288" s="1240"/>
      <c r="H288" s="1240"/>
      <c r="I288" s="1240"/>
      <c r="J288" s="1240"/>
      <c r="K288" s="1206"/>
      <c r="L288" s="1225">
        <f t="shared" si="75"/>
        <v>45337</v>
      </c>
      <c r="M288" s="1217"/>
      <c r="N288" s="1217"/>
    </row>
    <row r="289" spans="1:14" s="146" customFormat="1" ht="20.25" hidden="1" customHeight="1" x14ac:dyDescent="0.2">
      <c r="A289" s="1018"/>
      <c r="B289" s="1221"/>
      <c r="C289" s="1221"/>
      <c r="D289" s="1554"/>
      <c r="E289" s="1226">
        <f t="shared" ref="E289:E298" si="80">D289+12</f>
        <v>12</v>
      </c>
      <c r="F289" s="1226">
        <f t="shared" ref="F289:F298" si="81">D289+14</f>
        <v>14</v>
      </c>
      <c r="G289" s="1226">
        <f t="shared" ref="G289:G306" si="82">D289+15</f>
        <v>15</v>
      </c>
      <c r="H289" s="1226">
        <f t="shared" ref="H289:H306" si="83">D289+16</f>
        <v>16</v>
      </c>
      <c r="I289" s="1226">
        <f t="shared" ref="I289:J306" si="84">E289+17</f>
        <v>29</v>
      </c>
      <c r="J289" s="1226">
        <f t="shared" si="84"/>
        <v>31</v>
      </c>
      <c r="K289" s="1206"/>
      <c r="L289" s="1225">
        <f t="shared" si="75"/>
        <v>45344</v>
      </c>
      <c r="M289" s="1217"/>
      <c r="N289" s="1217"/>
    </row>
    <row r="290" spans="1:14" s="146" customFormat="1" ht="20.25" hidden="1" customHeight="1" x14ac:dyDescent="0.2">
      <c r="A290" s="1018"/>
      <c r="B290" s="1221"/>
      <c r="C290" s="1221"/>
      <c r="D290" s="1554"/>
      <c r="E290" s="1226">
        <f t="shared" si="80"/>
        <v>12</v>
      </c>
      <c r="F290" s="1226">
        <f t="shared" si="81"/>
        <v>14</v>
      </c>
      <c r="G290" s="1226">
        <f t="shared" si="82"/>
        <v>15</v>
      </c>
      <c r="H290" s="1226">
        <f t="shared" si="83"/>
        <v>16</v>
      </c>
      <c r="I290" s="1226">
        <f t="shared" si="84"/>
        <v>29</v>
      </c>
      <c r="J290" s="1226">
        <f t="shared" si="84"/>
        <v>31</v>
      </c>
      <c r="K290" s="1206"/>
      <c r="L290" s="1225">
        <f t="shared" si="75"/>
        <v>45351</v>
      </c>
      <c r="M290" s="1217"/>
      <c r="N290" s="1217"/>
    </row>
    <row r="291" spans="1:14" s="146" customFormat="1" ht="20.25" hidden="1" customHeight="1" x14ac:dyDescent="0.2">
      <c r="A291" s="1018"/>
      <c r="B291" s="1221"/>
      <c r="C291" s="1221"/>
      <c r="D291" s="1554"/>
      <c r="E291" s="1226">
        <f t="shared" si="80"/>
        <v>12</v>
      </c>
      <c r="F291" s="1226">
        <f t="shared" si="81"/>
        <v>14</v>
      </c>
      <c r="G291" s="1226">
        <f t="shared" si="82"/>
        <v>15</v>
      </c>
      <c r="H291" s="1226">
        <f t="shared" si="83"/>
        <v>16</v>
      </c>
      <c r="I291" s="1226">
        <f t="shared" si="84"/>
        <v>29</v>
      </c>
      <c r="J291" s="1226">
        <f t="shared" si="84"/>
        <v>31</v>
      </c>
      <c r="K291" s="1206"/>
      <c r="L291" s="1161">
        <v>45358</v>
      </c>
      <c r="M291" s="1217"/>
      <c r="N291" s="1217"/>
    </row>
    <row r="292" spans="1:14" s="146" customFormat="1" ht="20.25" hidden="1" customHeight="1" x14ac:dyDescent="0.2">
      <c r="A292" s="1018"/>
      <c r="B292" s="1221"/>
      <c r="C292" s="1221"/>
      <c r="D292" s="1554"/>
      <c r="E292" s="1226">
        <f t="shared" si="80"/>
        <v>12</v>
      </c>
      <c r="F292" s="1226">
        <f t="shared" si="81"/>
        <v>14</v>
      </c>
      <c r="G292" s="1226">
        <f t="shared" si="82"/>
        <v>15</v>
      </c>
      <c r="H292" s="1226">
        <f t="shared" si="83"/>
        <v>16</v>
      </c>
      <c r="I292" s="1226">
        <f t="shared" si="84"/>
        <v>29</v>
      </c>
      <c r="J292" s="1226">
        <f t="shared" si="84"/>
        <v>31</v>
      </c>
      <c r="K292" s="1206"/>
      <c r="L292" s="1161">
        <f t="shared" si="75"/>
        <v>45365</v>
      </c>
      <c r="M292" s="1217"/>
      <c r="N292" s="1217"/>
    </row>
    <row r="293" spans="1:14" s="146" customFormat="1" ht="20.25" hidden="1" customHeight="1" x14ac:dyDescent="0.2">
      <c r="A293" s="1018" t="s">
        <v>2261</v>
      </c>
      <c r="B293" s="1221"/>
      <c r="C293" s="1221"/>
      <c r="D293" s="1554"/>
      <c r="E293" s="1226">
        <f t="shared" si="80"/>
        <v>12</v>
      </c>
      <c r="F293" s="1226">
        <f t="shared" si="81"/>
        <v>14</v>
      </c>
      <c r="G293" s="1226">
        <f t="shared" si="82"/>
        <v>15</v>
      </c>
      <c r="H293" s="1226">
        <f t="shared" si="83"/>
        <v>16</v>
      </c>
      <c r="I293" s="1226">
        <f t="shared" si="84"/>
        <v>29</v>
      </c>
      <c r="J293" s="1226">
        <f t="shared" si="84"/>
        <v>31</v>
      </c>
      <c r="K293" s="1206"/>
      <c r="L293" s="1161">
        <f t="shared" si="75"/>
        <v>45372</v>
      </c>
      <c r="M293" s="1217"/>
      <c r="N293" s="1217"/>
    </row>
    <row r="294" spans="1:14" s="146" customFormat="1" ht="20.25" hidden="1" customHeight="1" x14ac:dyDescent="0.2">
      <c r="A294" s="1018"/>
      <c r="B294" s="1221"/>
      <c r="C294" s="1221"/>
      <c r="D294" s="1554"/>
      <c r="E294" s="1226">
        <f t="shared" si="80"/>
        <v>12</v>
      </c>
      <c r="F294" s="1226">
        <f t="shared" si="81"/>
        <v>14</v>
      </c>
      <c r="G294" s="1226">
        <f t="shared" si="82"/>
        <v>15</v>
      </c>
      <c r="H294" s="1226">
        <f t="shared" si="83"/>
        <v>16</v>
      </c>
      <c r="I294" s="1226">
        <f t="shared" si="84"/>
        <v>29</v>
      </c>
      <c r="J294" s="1226">
        <f t="shared" si="84"/>
        <v>31</v>
      </c>
      <c r="K294" s="1206"/>
      <c r="L294" s="1161">
        <f t="shared" si="75"/>
        <v>45379</v>
      </c>
      <c r="M294" s="1217"/>
      <c r="N294" s="1217"/>
    </row>
    <row r="295" spans="1:14" s="146" customFormat="1" ht="20.25" hidden="1" customHeight="1" x14ac:dyDescent="0.2">
      <c r="A295" s="1018"/>
      <c r="B295" s="1221"/>
      <c r="C295" s="1221"/>
      <c r="D295" s="1554"/>
      <c r="E295" s="1226">
        <f t="shared" si="80"/>
        <v>12</v>
      </c>
      <c r="F295" s="1226">
        <f t="shared" si="81"/>
        <v>14</v>
      </c>
      <c r="G295" s="1226">
        <f t="shared" si="82"/>
        <v>15</v>
      </c>
      <c r="H295" s="1226">
        <f t="shared" si="83"/>
        <v>16</v>
      </c>
      <c r="I295" s="1226">
        <f t="shared" si="84"/>
        <v>29</v>
      </c>
      <c r="J295" s="1226">
        <f t="shared" si="84"/>
        <v>31</v>
      </c>
      <c r="K295" s="1206"/>
      <c r="L295" s="1161">
        <f t="shared" si="75"/>
        <v>45386</v>
      </c>
      <c r="M295" s="1217"/>
      <c r="N295" s="1217"/>
    </row>
    <row r="296" spans="1:14" s="146" customFormat="1" ht="20.25" hidden="1" customHeight="1" x14ac:dyDescent="0.2">
      <c r="A296" s="1018"/>
      <c r="B296" s="1221"/>
      <c r="C296" s="1221"/>
      <c r="D296" s="1554"/>
      <c r="E296" s="1226">
        <f t="shared" si="80"/>
        <v>12</v>
      </c>
      <c r="F296" s="1226">
        <f t="shared" si="81"/>
        <v>14</v>
      </c>
      <c r="G296" s="1226">
        <f t="shared" si="82"/>
        <v>15</v>
      </c>
      <c r="H296" s="1226">
        <f t="shared" si="83"/>
        <v>16</v>
      </c>
      <c r="I296" s="1226">
        <f t="shared" si="84"/>
        <v>29</v>
      </c>
      <c r="J296" s="1226">
        <f t="shared" si="84"/>
        <v>31</v>
      </c>
      <c r="K296" s="1206"/>
      <c r="L296" s="1161">
        <f t="shared" si="75"/>
        <v>45393</v>
      </c>
      <c r="M296" s="1217"/>
      <c r="N296" s="1217"/>
    </row>
    <row r="297" spans="1:14" s="146" customFormat="1" ht="20.25" hidden="1" customHeight="1" x14ac:dyDescent="0.2">
      <c r="A297" s="1018"/>
      <c r="B297" s="1221"/>
      <c r="C297" s="1221"/>
      <c r="D297" s="1554"/>
      <c r="E297" s="1226">
        <f t="shared" si="80"/>
        <v>12</v>
      </c>
      <c r="F297" s="1226">
        <f t="shared" si="81"/>
        <v>14</v>
      </c>
      <c r="G297" s="1226">
        <f t="shared" si="82"/>
        <v>15</v>
      </c>
      <c r="H297" s="1226">
        <f t="shared" si="83"/>
        <v>16</v>
      </c>
      <c r="I297" s="1226">
        <f t="shared" si="84"/>
        <v>29</v>
      </c>
      <c r="J297" s="1226">
        <f t="shared" si="84"/>
        <v>31</v>
      </c>
      <c r="K297" s="1206"/>
      <c r="L297" s="1161">
        <f t="shared" si="75"/>
        <v>45400</v>
      </c>
      <c r="M297" s="1217"/>
      <c r="N297" s="1217"/>
    </row>
    <row r="298" spans="1:14" s="146" customFormat="1" ht="20.25" hidden="1" customHeight="1" x14ac:dyDescent="0.2">
      <c r="A298" s="1018"/>
      <c r="B298" s="1221"/>
      <c r="C298" s="1221"/>
      <c r="D298" s="1554"/>
      <c r="E298" s="1226">
        <f t="shared" si="80"/>
        <v>12</v>
      </c>
      <c r="F298" s="1226">
        <f t="shared" si="81"/>
        <v>14</v>
      </c>
      <c r="G298" s="1226">
        <f t="shared" si="82"/>
        <v>15</v>
      </c>
      <c r="H298" s="1226">
        <f t="shared" si="83"/>
        <v>16</v>
      </c>
      <c r="I298" s="1226">
        <f t="shared" si="84"/>
        <v>29</v>
      </c>
      <c r="J298" s="1226">
        <f t="shared" si="84"/>
        <v>31</v>
      </c>
      <c r="K298" s="1206"/>
      <c r="L298" s="1161">
        <f t="shared" si="75"/>
        <v>45407</v>
      </c>
      <c r="M298" s="1217"/>
      <c r="N298" s="1217"/>
    </row>
    <row r="299" spans="1:14" s="146" customFormat="1" ht="20.25" hidden="1" customHeight="1" x14ac:dyDescent="0.2">
      <c r="A299" s="1018"/>
      <c r="B299" s="1221"/>
      <c r="C299" s="1221"/>
      <c r="D299" s="1554"/>
      <c r="E299" s="1241" t="s">
        <v>409</v>
      </c>
      <c r="F299" s="1241" t="s">
        <v>409</v>
      </c>
      <c r="G299" s="1226">
        <f t="shared" si="82"/>
        <v>15</v>
      </c>
      <c r="H299" s="1226">
        <f t="shared" si="83"/>
        <v>16</v>
      </c>
      <c r="I299" s="1226" t="e">
        <f t="shared" si="84"/>
        <v>#VALUE!</v>
      </c>
      <c r="J299" s="1226" t="e">
        <f t="shared" si="84"/>
        <v>#VALUE!</v>
      </c>
      <c r="K299" s="1206"/>
      <c r="L299" s="1161">
        <f t="shared" si="75"/>
        <v>45414</v>
      </c>
      <c r="M299" s="1217"/>
      <c r="N299" s="1217"/>
    </row>
    <row r="300" spans="1:14" s="146" customFormat="1" ht="20.25" hidden="1" customHeight="1" x14ac:dyDescent="0.2">
      <c r="A300" s="1018" t="s">
        <v>2231</v>
      </c>
      <c r="B300" s="1221"/>
      <c r="C300" s="1221"/>
      <c r="D300" s="1554"/>
      <c r="E300" s="1226">
        <f>D300+12</f>
        <v>12</v>
      </c>
      <c r="F300" s="1226">
        <f t="shared" ref="F300:F306" si="85">D300+14</f>
        <v>14</v>
      </c>
      <c r="G300" s="1226">
        <f t="shared" si="82"/>
        <v>15</v>
      </c>
      <c r="H300" s="1226">
        <f t="shared" si="83"/>
        <v>16</v>
      </c>
      <c r="I300" s="1226">
        <f t="shared" si="84"/>
        <v>29</v>
      </c>
      <c r="J300" s="1226">
        <f t="shared" si="84"/>
        <v>31</v>
      </c>
      <c r="K300" s="1206"/>
      <c r="L300" s="1161">
        <f>L299+7</f>
        <v>45421</v>
      </c>
      <c r="M300" s="1217"/>
      <c r="N300" s="1217"/>
    </row>
    <row r="301" spans="1:14" s="146" customFormat="1" ht="20.25" hidden="1" customHeight="1" x14ac:dyDescent="0.2">
      <c r="A301" s="1018" t="s">
        <v>2271</v>
      </c>
      <c r="B301" s="1221"/>
      <c r="C301" s="1221"/>
      <c r="D301" s="1554"/>
      <c r="E301" s="1226">
        <f>D301+12</f>
        <v>12</v>
      </c>
      <c r="F301" s="1226">
        <f t="shared" si="85"/>
        <v>14</v>
      </c>
      <c r="G301" s="1226">
        <f t="shared" si="82"/>
        <v>15</v>
      </c>
      <c r="H301" s="1226">
        <f t="shared" si="83"/>
        <v>16</v>
      </c>
      <c r="I301" s="1226">
        <f t="shared" si="84"/>
        <v>29</v>
      </c>
      <c r="J301" s="1226">
        <f t="shared" si="84"/>
        <v>31</v>
      </c>
      <c r="K301" s="1206"/>
      <c r="L301" s="1161">
        <f t="shared" si="75"/>
        <v>45428</v>
      </c>
      <c r="M301" s="1217"/>
      <c r="N301" s="1217"/>
    </row>
    <row r="302" spans="1:14" s="146" customFormat="1" ht="20.25" hidden="1" customHeight="1" x14ac:dyDescent="0.2">
      <c r="A302" s="1018"/>
      <c r="B302" s="1221"/>
      <c r="C302" s="1221"/>
      <c r="D302" s="1554"/>
      <c r="E302" s="1226">
        <f>D302+12</f>
        <v>12</v>
      </c>
      <c r="F302" s="1226">
        <f t="shared" si="85"/>
        <v>14</v>
      </c>
      <c r="G302" s="1226">
        <f t="shared" si="82"/>
        <v>15</v>
      </c>
      <c r="H302" s="1226">
        <f t="shared" si="83"/>
        <v>16</v>
      </c>
      <c r="I302" s="1226">
        <f t="shared" si="84"/>
        <v>29</v>
      </c>
      <c r="J302" s="1226">
        <f t="shared" si="84"/>
        <v>31</v>
      </c>
      <c r="K302" s="1206"/>
      <c r="L302" s="1161">
        <f t="shared" si="75"/>
        <v>45435</v>
      </c>
      <c r="M302" s="1217"/>
      <c r="N302" s="1217"/>
    </row>
    <row r="303" spans="1:14" s="146" customFormat="1" ht="20.25" hidden="1" customHeight="1" x14ac:dyDescent="0.2">
      <c r="A303" s="1018" t="s">
        <v>2274</v>
      </c>
      <c r="B303" s="1221"/>
      <c r="C303" s="1221"/>
      <c r="D303" s="1554"/>
      <c r="E303" s="1226">
        <f>D303+12</f>
        <v>12</v>
      </c>
      <c r="F303" s="1226">
        <f t="shared" si="85"/>
        <v>14</v>
      </c>
      <c r="G303" s="1226">
        <f t="shared" si="82"/>
        <v>15</v>
      </c>
      <c r="H303" s="1226">
        <f t="shared" si="83"/>
        <v>16</v>
      </c>
      <c r="I303" s="1226">
        <f t="shared" si="84"/>
        <v>29</v>
      </c>
      <c r="J303" s="1226">
        <f t="shared" si="84"/>
        <v>31</v>
      </c>
      <c r="K303" s="1206"/>
      <c r="L303" s="1161">
        <f t="shared" si="75"/>
        <v>45442</v>
      </c>
      <c r="M303" s="1217"/>
      <c r="N303" s="1217"/>
    </row>
    <row r="304" spans="1:14" s="146" customFormat="1" ht="20.25" hidden="1" customHeight="1" x14ac:dyDescent="0.2">
      <c r="A304" s="1018" t="s">
        <v>2377</v>
      </c>
      <c r="B304" s="1221"/>
      <c r="C304" s="1221"/>
      <c r="D304" s="1554"/>
      <c r="E304" s="1241" t="s">
        <v>409</v>
      </c>
      <c r="F304" s="1226">
        <f t="shared" si="85"/>
        <v>14</v>
      </c>
      <c r="G304" s="1226">
        <f t="shared" si="82"/>
        <v>15</v>
      </c>
      <c r="H304" s="1226">
        <f t="shared" si="83"/>
        <v>16</v>
      </c>
      <c r="I304" s="1226" t="e">
        <f t="shared" si="84"/>
        <v>#VALUE!</v>
      </c>
      <c r="J304" s="1226">
        <f t="shared" si="84"/>
        <v>31</v>
      </c>
      <c r="K304" s="1206"/>
      <c r="L304" s="1161">
        <f t="shared" si="75"/>
        <v>45449</v>
      </c>
      <c r="M304" s="1217"/>
      <c r="N304" s="1217"/>
    </row>
    <row r="305" spans="1:14" s="146" customFormat="1" ht="20.25" hidden="1" customHeight="1" x14ac:dyDescent="0.2">
      <c r="A305" s="1018" t="s">
        <v>2231</v>
      </c>
      <c r="B305" s="1221"/>
      <c r="C305" s="1221"/>
      <c r="D305" s="1554"/>
      <c r="E305" s="1226">
        <f>D305+12</f>
        <v>12</v>
      </c>
      <c r="F305" s="1226">
        <f t="shared" si="85"/>
        <v>14</v>
      </c>
      <c r="G305" s="1226">
        <f t="shared" si="82"/>
        <v>15</v>
      </c>
      <c r="H305" s="1226">
        <f t="shared" si="83"/>
        <v>16</v>
      </c>
      <c r="I305" s="1226">
        <f t="shared" si="84"/>
        <v>29</v>
      </c>
      <c r="J305" s="1226">
        <f t="shared" si="84"/>
        <v>31</v>
      </c>
      <c r="K305" s="1206"/>
      <c r="L305" s="1161">
        <f>L304+7</f>
        <v>45456</v>
      </c>
      <c r="M305" s="1217"/>
      <c r="N305" s="1217"/>
    </row>
    <row r="306" spans="1:14" s="146" customFormat="1" ht="20.25" hidden="1" customHeight="1" x14ac:dyDescent="0.2">
      <c r="A306" s="1018" t="s">
        <v>2378</v>
      </c>
      <c r="B306" s="1221"/>
      <c r="C306" s="1221"/>
      <c r="D306" s="1554"/>
      <c r="E306" s="1242" t="s">
        <v>409</v>
      </c>
      <c r="F306" s="1243">
        <f t="shared" si="85"/>
        <v>14</v>
      </c>
      <c r="G306" s="1243">
        <f t="shared" si="82"/>
        <v>15</v>
      </c>
      <c r="H306" s="1243">
        <f t="shared" si="83"/>
        <v>16</v>
      </c>
      <c r="I306" s="1243" t="e">
        <f t="shared" si="84"/>
        <v>#VALUE!</v>
      </c>
      <c r="J306" s="1243">
        <f t="shared" si="84"/>
        <v>31</v>
      </c>
      <c r="K306" s="1206"/>
      <c r="L306" s="1161">
        <f t="shared" si="75"/>
        <v>45463</v>
      </c>
      <c r="M306" s="1217"/>
      <c r="N306" s="1217"/>
    </row>
    <row r="307" spans="1:14" s="146" customFormat="1" ht="20.25" hidden="1" customHeight="1" x14ac:dyDescent="0.2">
      <c r="A307" s="1018" t="s">
        <v>2211</v>
      </c>
      <c r="B307" s="1221"/>
      <c r="C307" s="1221"/>
      <c r="D307" s="1554"/>
      <c r="E307" s="1226">
        <f>D307+12</f>
        <v>12</v>
      </c>
      <c r="F307" s="1165" t="s">
        <v>409</v>
      </c>
      <c r="G307" s="1165" t="s">
        <v>409</v>
      </c>
      <c r="H307" s="1165" t="s">
        <v>409</v>
      </c>
      <c r="I307" s="1165" t="s">
        <v>409</v>
      </c>
      <c r="J307" s="1165" t="s">
        <v>409</v>
      </c>
      <c r="K307" s="1206"/>
      <c r="L307" s="1161">
        <f t="shared" si="75"/>
        <v>45470</v>
      </c>
      <c r="M307" s="1217"/>
      <c r="N307" s="1217"/>
    </row>
    <row r="308" spans="1:14" s="146" customFormat="1" ht="20.25" hidden="1" customHeight="1" x14ac:dyDescent="0.2">
      <c r="A308" s="1018" t="s">
        <v>2238</v>
      </c>
      <c r="B308" s="1221"/>
      <c r="C308" s="1221"/>
      <c r="D308" s="1554"/>
      <c r="E308" s="1226">
        <f>D308+12</f>
        <v>12</v>
      </c>
      <c r="F308" s="1226">
        <f>D308+14</f>
        <v>14</v>
      </c>
      <c r="G308" s="1226">
        <f>D308+15</f>
        <v>15</v>
      </c>
      <c r="H308" s="1226">
        <f>D308+16</f>
        <v>16</v>
      </c>
      <c r="I308" s="1226">
        <f t="shared" ref="I308:J311" si="86">E308+17</f>
        <v>29</v>
      </c>
      <c r="J308" s="1226">
        <f t="shared" si="86"/>
        <v>31</v>
      </c>
      <c r="K308" s="1206"/>
      <c r="L308" s="1161">
        <f t="shared" si="75"/>
        <v>45477</v>
      </c>
      <c r="M308" s="1217"/>
      <c r="N308" s="1217"/>
    </row>
    <row r="309" spans="1:14" s="146" customFormat="1" ht="20.25" hidden="1" customHeight="1" x14ac:dyDescent="0.2">
      <c r="A309" s="1018" t="s">
        <v>1707</v>
      </c>
      <c r="B309" s="1221"/>
      <c r="C309" s="1221"/>
      <c r="D309" s="1554"/>
      <c r="E309" s="1226">
        <f>D309+12</f>
        <v>12</v>
      </c>
      <c r="F309" s="1226">
        <f>D309+14</f>
        <v>14</v>
      </c>
      <c r="G309" s="1226">
        <f>D309+15</f>
        <v>15</v>
      </c>
      <c r="H309" s="1226">
        <f>D309+16</f>
        <v>16</v>
      </c>
      <c r="I309" s="1226">
        <f t="shared" si="86"/>
        <v>29</v>
      </c>
      <c r="J309" s="1226">
        <f t="shared" si="86"/>
        <v>31</v>
      </c>
      <c r="K309" s="1206"/>
      <c r="L309" s="1161">
        <f>L308+7</f>
        <v>45484</v>
      </c>
      <c r="M309" s="1217"/>
      <c r="N309" s="1217"/>
    </row>
    <row r="310" spans="1:14" s="146" customFormat="1" ht="20.25" hidden="1" customHeight="1" x14ac:dyDescent="0.2">
      <c r="A310" s="1018"/>
      <c r="B310" s="1221"/>
      <c r="C310" s="1221"/>
      <c r="D310" s="1554"/>
      <c r="E310" s="1240">
        <f>D310+12</f>
        <v>12</v>
      </c>
      <c r="F310" s="1240">
        <f>D310+14</f>
        <v>14</v>
      </c>
      <c r="G310" s="1240">
        <f>D310+15</f>
        <v>15</v>
      </c>
      <c r="H310" s="1240">
        <f>D310+16</f>
        <v>16</v>
      </c>
      <c r="I310" s="1240">
        <f t="shared" si="86"/>
        <v>29</v>
      </c>
      <c r="J310" s="1240">
        <f t="shared" si="86"/>
        <v>31</v>
      </c>
      <c r="K310" s="1206"/>
      <c r="L310" s="1161">
        <f t="shared" si="75"/>
        <v>45491</v>
      </c>
      <c r="M310" s="1217"/>
      <c r="N310" s="1217"/>
    </row>
    <row r="311" spans="1:14" s="146" customFormat="1" ht="20.25" hidden="1" customHeight="1" x14ac:dyDescent="0.2">
      <c r="A311" s="1018"/>
      <c r="B311" s="1221"/>
      <c r="C311" s="1221"/>
      <c r="D311" s="1554"/>
      <c r="E311" s="1240">
        <f>D311+12</f>
        <v>12</v>
      </c>
      <c r="F311" s="1240">
        <f>D311+14</f>
        <v>14</v>
      </c>
      <c r="G311" s="1240">
        <f>D311+15</f>
        <v>15</v>
      </c>
      <c r="H311" s="1240">
        <f>D311+16</f>
        <v>16</v>
      </c>
      <c r="I311" s="1240">
        <f t="shared" si="86"/>
        <v>29</v>
      </c>
      <c r="J311" s="1240">
        <f t="shared" si="86"/>
        <v>31</v>
      </c>
      <c r="K311" s="1206"/>
      <c r="L311" s="1161">
        <f t="shared" si="75"/>
        <v>45498</v>
      </c>
      <c r="M311" s="1217"/>
      <c r="N311" s="1217"/>
    </row>
    <row r="312" spans="1:14" s="146" customFormat="1" ht="20.25" hidden="1" customHeight="1" x14ac:dyDescent="0.2">
      <c r="A312" s="1018" t="s">
        <v>2211</v>
      </c>
      <c r="B312" s="1221"/>
      <c r="C312" s="1221"/>
      <c r="D312" s="1554"/>
      <c r="E312" s="1226" t="e">
        <f>#REF!+1</f>
        <v>#REF!</v>
      </c>
      <c r="F312" s="1226" t="e">
        <f>E312+2</f>
        <v>#REF!</v>
      </c>
      <c r="G312" s="1226" t="e">
        <f t="shared" ref="G312:H313" si="87">F312+1</f>
        <v>#REF!</v>
      </c>
      <c r="H312" s="1226" t="e">
        <f t="shared" si="87"/>
        <v>#REF!</v>
      </c>
      <c r="I312" s="1226" t="e">
        <f>#REF!+1</f>
        <v>#REF!</v>
      </c>
      <c r="J312" s="1226" t="e">
        <f>#REF!+1</f>
        <v>#REF!</v>
      </c>
      <c r="K312" s="1206"/>
      <c r="L312" s="1161">
        <f t="shared" si="75"/>
        <v>45505</v>
      </c>
      <c r="M312" s="1217"/>
      <c r="N312" s="1217"/>
    </row>
    <row r="313" spans="1:14" s="146" customFormat="1" ht="20.25" hidden="1" customHeight="1" x14ac:dyDescent="0.2">
      <c r="A313" s="1018" t="s">
        <v>2238</v>
      </c>
      <c r="B313" s="1221"/>
      <c r="C313" s="1221"/>
      <c r="D313" s="1554"/>
      <c r="E313" s="1226" t="e">
        <f>#REF!+1</f>
        <v>#REF!</v>
      </c>
      <c r="F313" s="1226" t="e">
        <f>E313+2</f>
        <v>#REF!</v>
      </c>
      <c r="G313" s="1226" t="e">
        <f t="shared" si="87"/>
        <v>#REF!</v>
      </c>
      <c r="H313" s="1226" t="e">
        <f t="shared" si="87"/>
        <v>#REF!</v>
      </c>
      <c r="I313" s="1226" t="e">
        <f>#REF!+1</f>
        <v>#REF!</v>
      </c>
      <c r="J313" s="1226" t="e">
        <f>#REF!+1</f>
        <v>#REF!</v>
      </c>
      <c r="K313" s="1206"/>
      <c r="L313" s="1161">
        <f t="shared" si="75"/>
        <v>45512</v>
      </c>
      <c r="M313" s="1217"/>
      <c r="N313" s="1217"/>
    </row>
    <row r="314" spans="1:14" s="146" customFormat="1" ht="20.25" hidden="1" customHeight="1" x14ac:dyDescent="0.2">
      <c r="A314" s="1018" t="s">
        <v>1707</v>
      </c>
      <c r="B314" s="1221"/>
      <c r="C314" s="1221"/>
      <c r="D314" s="1554"/>
      <c r="E314" s="1226">
        <f>D314+12</f>
        <v>12</v>
      </c>
      <c r="F314" s="1226">
        <f>D314+14</f>
        <v>14</v>
      </c>
      <c r="G314" s="1226">
        <f>D314+15</f>
        <v>15</v>
      </c>
      <c r="H314" s="1226">
        <f>D314+16</f>
        <v>16</v>
      </c>
      <c r="I314" s="1226">
        <f>E314+17</f>
        <v>29</v>
      </c>
      <c r="J314" s="1226">
        <f>F314+17</f>
        <v>31</v>
      </c>
      <c r="K314" s="1206"/>
      <c r="L314" s="1161">
        <f>L313+7</f>
        <v>45519</v>
      </c>
      <c r="M314" s="1217"/>
      <c r="N314" s="1217"/>
    </row>
    <row r="315" spans="1:14" s="146" customFormat="1" ht="18.75" customHeight="1" x14ac:dyDescent="0.2">
      <c r="A315" s="1018"/>
      <c r="B315" s="1158" t="s">
        <v>375</v>
      </c>
      <c r="C315" s="1158" t="s">
        <v>376</v>
      </c>
      <c r="D315" s="1497"/>
      <c r="E315" s="1244" t="s">
        <v>277</v>
      </c>
      <c r="F315" s="1244" t="s">
        <v>188</v>
      </c>
      <c r="G315" s="1244" t="s">
        <v>198</v>
      </c>
      <c r="H315" s="1244" t="s">
        <v>290</v>
      </c>
      <c r="I315" s="1244" t="s">
        <v>179</v>
      </c>
      <c r="J315" s="1244" t="s">
        <v>285</v>
      </c>
      <c r="K315" s="1206"/>
      <c r="L315" s="1220" t="s">
        <v>513</v>
      </c>
      <c r="M315" s="1220" t="s">
        <v>377</v>
      </c>
      <c r="N315" s="1193" t="s">
        <v>378</v>
      </c>
    </row>
    <row r="316" spans="1:14" s="146" customFormat="1" ht="20.100000000000001" hidden="1" customHeight="1" x14ac:dyDescent="0.2">
      <c r="A316" s="1018"/>
      <c r="B316" s="1201" t="s">
        <v>2238</v>
      </c>
      <c r="C316" s="1245" t="s">
        <v>2415</v>
      </c>
      <c r="D316" s="1246">
        <v>45779</v>
      </c>
      <c r="E316" s="1226">
        <f>D316+6</f>
        <v>45785</v>
      </c>
      <c r="F316" s="1226">
        <f>E316+2</f>
        <v>45787</v>
      </c>
      <c r="G316" s="1226">
        <f>F316+4</f>
        <v>45791</v>
      </c>
      <c r="H316" s="1226">
        <f>G316+1</f>
        <v>45792</v>
      </c>
      <c r="I316" s="1226">
        <f>H316+3</f>
        <v>45795</v>
      </c>
      <c r="J316" s="1226">
        <f>I316+3</f>
        <v>45798</v>
      </c>
      <c r="K316" s="1206"/>
      <c r="L316" s="1161">
        <v>45780</v>
      </c>
      <c r="M316" s="1161">
        <v>45780</v>
      </c>
      <c r="N316" s="1217"/>
    </row>
    <row r="317" spans="1:14" s="146" customFormat="1" ht="20.100000000000001" hidden="1" customHeight="1" x14ac:dyDescent="0.2">
      <c r="A317" s="1018"/>
      <c r="B317" s="1201" t="s">
        <v>2326</v>
      </c>
      <c r="C317" s="1245" t="s">
        <v>2416</v>
      </c>
      <c r="D317" s="1246">
        <v>45789</v>
      </c>
      <c r="E317" s="1226">
        <f t="shared" ref="E317:E325" si="88">D317+6</f>
        <v>45795</v>
      </c>
      <c r="F317" s="1226">
        <f t="shared" ref="F317:F325" si="89">E317+2</f>
        <v>45797</v>
      </c>
      <c r="G317" s="1226">
        <f t="shared" ref="G317:G325" si="90">F317+4</f>
        <v>45801</v>
      </c>
      <c r="H317" s="1226">
        <f t="shared" ref="H317:H325" si="91">G317+1</f>
        <v>45802</v>
      </c>
      <c r="I317" s="1226">
        <f t="shared" ref="I317:I324" si="92">H317+3</f>
        <v>45805</v>
      </c>
      <c r="J317" s="1226">
        <f>I317+1</f>
        <v>45806</v>
      </c>
      <c r="K317" s="1206"/>
      <c r="L317" s="1161">
        <f>L316+7</f>
        <v>45787</v>
      </c>
      <c r="M317" s="1161">
        <f>M316+7</f>
        <v>45787</v>
      </c>
      <c r="N317" s="1217"/>
    </row>
    <row r="318" spans="1:14" s="146" customFormat="1" ht="20.100000000000001" hidden="1" customHeight="1" x14ac:dyDescent="0.2">
      <c r="A318" s="1018" t="s">
        <v>1707</v>
      </c>
      <c r="B318" s="1201" t="s">
        <v>2340</v>
      </c>
      <c r="C318" s="1245" t="s">
        <v>2417</v>
      </c>
      <c r="D318" s="1246">
        <v>45796</v>
      </c>
      <c r="E318" s="1226">
        <f t="shared" si="88"/>
        <v>45802</v>
      </c>
      <c r="F318" s="1226">
        <f t="shared" si="89"/>
        <v>45804</v>
      </c>
      <c r="G318" s="1226">
        <f t="shared" si="90"/>
        <v>45808</v>
      </c>
      <c r="H318" s="1226">
        <f t="shared" si="91"/>
        <v>45809</v>
      </c>
      <c r="I318" s="1226">
        <f t="shared" si="92"/>
        <v>45812</v>
      </c>
      <c r="J318" s="1226">
        <f t="shared" ref="J318:J350" si="93">I318+1</f>
        <v>45813</v>
      </c>
      <c r="K318" s="1206"/>
      <c r="L318" s="1161">
        <f t="shared" ref="L318:M372" si="94">L317+7</f>
        <v>45794</v>
      </c>
      <c r="M318" s="1161">
        <f t="shared" si="94"/>
        <v>45794</v>
      </c>
      <c r="N318" s="1217"/>
    </row>
    <row r="319" spans="1:14" s="146" customFormat="1" ht="20.100000000000001" hidden="1" customHeight="1" x14ac:dyDescent="0.2">
      <c r="A319" s="1018"/>
      <c r="B319" s="1201" t="s">
        <v>1980</v>
      </c>
      <c r="C319" s="1245" t="s">
        <v>2418</v>
      </c>
      <c r="D319" s="1246">
        <v>45803</v>
      </c>
      <c r="E319" s="1226">
        <f t="shared" si="88"/>
        <v>45809</v>
      </c>
      <c r="F319" s="1226">
        <f t="shared" si="89"/>
        <v>45811</v>
      </c>
      <c r="G319" s="1226">
        <f t="shared" si="90"/>
        <v>45815</v>
      </c>
      <c r="H319" s="1226">
        <f t="shared" si="91"/>
        <v>45816</v>
      </c>
      <c r="I319" s="1226">
        <f t="shared" si="92"/>
        <v>45819</v>
      </c>
      <c r="J319" s="1226">
        <f t="shared" si="93"/>
        <v>45820</v>
      </c>
      <c r="K319" s="1206"/>
      <c r="L319" s="1161">
        <f t="shared" si="94"/>
        <v>45801</v>
      </c>
      <c r="M319" s="1161">
        <f t="shared" si="94"/>
        <v>45801</v>
      </c>
      <c r="N319" s="1217"/>
    </row>
    <row r="320" spans="1:14" s="146" customFormat="1" ht="20.100000000000001" hidden="1" customHeight="1" x14ac:dyDescent="0.2">
      <c r="A320" s="1018"/>
      <c r="B320" s="1201" t="s">
        <v>2290</v>
      </c>
      <c r="C320" s="1245" t="s">
        <v>2419</v>
      </c>
      <c r="D320" s="1246">
        <v>45811</v>
      </c>
      <c r="E320" s="1226">
        <f t="shared" si="88"/>
        <v>45817</v>
      </c>
      <c r="F320" s="1226">
        <f t="shared" si="89"/>
        <v>45819</v>
      </c>
      <c r="G320" s="1226">
        <f t="shared" si="90"/>
        <v>45823</v>
      </c>
      <c r="H320" s="1226">
        <f t="shared" si="91"/>
        <v>45824</v>
      </c>
      <c r="I320" s="1226">
        <f t="shared" si="92"/>
        <v>45827</v>
      </c>
      <c r="J320" s="1226">
        <f t="shared" si="93"/>
        <v>45828</v>
      </c>
      <c r="K320" s="1206"/>
      <c r="L320" s="1161">
        <f t="shared" si="94"/>
        <v>45808</v>
      </c>
      <c r="M320" s="1161">
        <f t="shared" si="94"/>
        <v>45808</v>
      </c>
      <c r="N320" s="1217"/>
    </row>
    <row r="321" spans="1:14" s="146" customFormat="1" ht="20.100000000000001" hidden="1" customHeight="1" x14ac:dyDescent="0.2">
      <c r="A321" s="1018"/>
      <c r="B321" s="1201" t="s">
        <v>2238</v>
      </c>
      <c r="C321" s="1245" t="s">
        <v>2420</v>
      </c>
      <c r="D321" s="1246">
        <v>45815</v>
      </c>
      <c r="E321" s="1226">
        <f>D321+6</f>
        <v>45821</v>
      </c>
      <c r="F321" s="1226">
        <f>E321+2</f>
        <v>45823</v>
      </c>
      <c r="G321" s="1226">
        <f>F321+4</f>
        <v>45827</v>
      </c>
      <c r="H321" s="1226">
        <f>G321+1</f>
        <v>45828</v>
      </c>
      <c r="I321" s="1226">
        <f>H321+3</f>
        <v>45831</v>
      </c>
      <c r="J321" s="1226">
        <f t="shared" si="93"/>
        <v>45832</v>
      </c>
      <c r="K321" s="1206"/>
      <c r="L321" s="1161">
        <f t="shared" si="94"/>
        <v>45815</v>
      </c>
      <c r="M321" s="1161">
        <f t="shared" si="94"/>
        <v>45815</v>
      </c>
      <c r="N321" s="1217"/>
    </row>
    <row r="322" spans="1:14" s="146" customFormat="1" ht="20.100000000000001" hidden="1" customHeight="1" x14ac:dyDescent="0.2">
      <c r="A322" s="1018"/>
      <c r="B322" s="1201" t="s">
        <v>2326</v>
      </c>
      <c r="C322" s="1245" t="s">
        <v>2421</v>
      </c>
      <c r="D322" s="1246">
        <v>45821</v>
      </c>
      <c r="E322" s="1226">
        <f t="shared" si="88"/>
        <v>45827</v>
      </c>
      <c r="F322" s="1226">
        <f t="shared" si="89"/>
        <v>45829</v>
      </c>
      <c r="G322" s="1226">
        <f t="shared" si="90"/>
        <v>45833</v>
      </c>
      <c r="H322" s="1226">
        <f t="shared" si="91"/>
        <v>45834</v>
      </c>
      <c r="I322" s="1226">
        <f t="shared" si="92"/>
        <v>45837</v>
      </c>
      <c r="J322" s="1226">
        <f t="shared" si="93"/>
        <v>45838</v>
      </c>
      <c r="K322" s="1206"/>
      <c r="L322" s="1161">
        <f t="shared" si="94"/>
        <v>45822</v>
      </c>
      <c r="M322" s="1161">
        <f t="shared" si="94"/>
        <v>45822</v>
      </c>
      <c r="N322" s="1217"/>
    </row>
    <row r="323" spans="1:14" s="146" customFormat="1" ht="20.100000000000001" hidden="1" customHeight="1" x14ac:dyDescent="0.2">
      <c r="A323" s="1018"/>
      <c r="B323" s="1201" t="s">
        <v>2340</v>
      </c>
      <c r="C323" s="1245" t="s">
        <v>2422</v>
      </c>
      <c r="D323" s="1246">
        <v>45828</v>
      </c>
      <c r="E323" s="1226">
        <f t="shared" si="88"/>
        <v>45834</v>
      </c>
      <c r="F323" s="1226">
        <f t="shared" si="89"/>
        <v>45836</v>
      </c>
      <c r="G323" s="1226">
        <f t="shared" si="90"/>
        <v>45840</v>
      </c>
      <c r="H323" s="1226">
        <f t="shared" si="91"/>
        <v>45841</v>
      </c>
      <c r="I323" s="1226">
        <f t="shared" si="92"/>
        <v>45844</v>
      </c>
      <c r="J323" s="1226">
        <f t="shared" si="93"/>
        <v>45845</v>
      </c>
      <c r="K323" s="1206"/>
      <c r="L323" s="1161">
        <f t="shared" si="94"/>
        <v>45829</v>
      </c>
      <c r="M323" s="1161">
        <f t="shared" si="94"/>
        <v>45829</v>
      </c>
      <c r="N323" s="1217"/>
    </row>
    <row r="324" spans="1:14" s="146" customFormat="1" ht="20.100000000000001" hidden="1" customHeight="1" x14ac:dyDescent="0.2">
      <c r="A324" s="1018"/>
      <c r="B324" s="1201" t="s">
        <v>1980</v>
      </c>
      <c r="C324" s="1245" t="s">
        <v>2423</v>
      </c>
      <c r="D324" s="1246">
        <v>45837</v>
      </c>
      <c r="E324" s="1226">
        <f t="shared" si="88"/>
        <v>45843</v>
      </c>
      <c r="F324" s="1226">
        <f t="shared" si="89"/>
        <v>45845</v>
      </c>
      <c r="G324" s="1226">
        <f t="shared" si="90"/>
        <v>45849</v>
      </c>
      <c r="H324" s="1226">
        <f t="shared" si="91"/>
        <v>45850</v>
      </c>
      <c r="I324" s="1226">
        <f t="shared" si="92"/>
        <v>45853</v>
      </c>
      <c r="J324" s="1226">
        <f t="shared" si="93"/>
        <v>45854</v>
      </c>
      <c r="K324" s="1206"/>
      <c r="L324" s="1161">
        <f t="shared" si="94"/>
        <v>45836</v>
      </c>
      <c r="M324" s="1161">
        <f t="shared" si="94"/>
        <v>45836</v>
      </c>
      <c r="N324" s="1217"/>
    </row>
    <row r="325" spans="1:14" s="146" customFormat="1" ht="20.100000000000001" hidden="1" customHeight="1" x14ac:dyDescent="0.2">
      <c r="A325" s="1018"/>
      <c r="B325" s="1201" t="s">
        <v>2290</v>
      </c>
      <c r="C325" s="1245" t="s">
        <v>2424</v>
      </c>
      <c r="D325" s="1246">
        <v>45845</v>
      </c>
      <c r="E325" s="1226">
        <f t="shared" si="88"/>
        <v>45851</v>
      </c>
      <c r="F325" s="1226">
        <f t="shared" si="89"/>
        <v>45853</v>
      </c>
      <c r="G325" s="1226">
        <f t="shared" si="90"/>
        <v>45857</v>
      </c>
      <c r="H325" s="1226">
        <f t="shared" si="91"/>
        <v>45858</v>
      </c>
      <c r="I325" s="1226">
        <f>H325+3</f>
        <v>45861</v>
      </c>
      <c r="J325" s="1226">
        <f t="shared" si="93"/>
        <v>45862</v>
      </c>
      <c r="K325" s="1206"/>
      <c r="L325" s="1161">
        <f t="shared" si="94"/>
        <v>45843</v>
      </c>
      <c r="M325" s="1161">
        <f t="shared" si="94"/>
        <v>45843</v>
      </c>
      <c r="N325" s="1217"/>
    </row>
    <row r="326" spans="1:14" s="146" customFormat="1" ht="20.100000000000001" hidden="1" customHeight="1" x14ac:dyDescent="0.2">
      <c r="A326" s="1018"/>
      <c r="B326" s="1201" t="s">
        <v>2238</v>
      </c>
      <c r="C326" s="1245" t="s">
        <v>2425</v>
      </c>
      <c r="D326" s="1246">
        <v>45850</v>
      </c>
      <c r="E326" s="1226">
        <f>D326+6</f>
        <v>45856</v>
      </c>
      <c r="F326" s="1226">
        <f>E326+2</f>
        <v>45858</v>
      </c>
      <c r="G326" s="1226">
        <f>F326+4</f>
        <v>45862</v>
      </c>
      <c r="H326" s="1226">
        <f>G326+1</f>
        <v>45863</v>
      </c>
      <c r="I326" s="1226">
        <f>H326+3</f>
        <v>45866</v>
      </c>
      <c r="J326" s="1226">
        <f t="shared" si="93"/>
        <v>45867</v>
      </c>
      <c r="K326" s="1206"/>
      <c r="L326" s="1161">
        <f t="shared" si="94"/>
        <v>45850</v>
      </c>
      <c r="M326" s="1161">
        <f t="shared" si="94"/>
        <v>45850</v>
      </c>
      <c r="N326" s="1217"/>
    </row>
    <row r="327" spans="1:14" s="146" customFormat="1" ht="20.100000000000001" hidden="1" customHeight="1" x14ac:dyDescent="0.2">
      <c r="A327" s="1018"/>
      <c r="B327" s="1201" t="s">
        <v>2326</v>
      </c>
      <c r="C327" s="1245" t="s">
        <v>2426</v>
      </c>
      <c r="D327" s="1246">
        <v>45857</v>
      </c>
      <c r="E327" s="1226">
        <f t="shared" ref="E327:E330" si="95">D327+6</f>
        <v>45863</v>
      </c>
      <c r="F327" s="1226">
        <f t="shared" ref="F327:F330" si="96">E327+2</f>
        <v>45865</v>
      </c>
      <c r="G327" s="1226">
        <f t="shared" ref="G327:G330" si="97">F327+4</f>
        <v>45869</v>
      </c>
      <c r="H327" s="1226">
        <f t="shared" ref="H327:H330" si="98">G327+1</f>
        <v>45870</v>
      </c>
      <c r="I327" s="1226">
        <f t="shared" ref="I327:I329" si="99">H327+3</f>
        <v>45873</v>
      </c>
      <c r="J327" s="1226">
        <f t="shared" si="93"/>
        <v>45874</v>
      </c>
      <c r="K327" s="1206"/>
      <c r="L327" s="1161">
        <f t="shared" si="94"/>
        <v>45857</v>
      </c>
      <c r="M327" s="1161">
        <f t="shared" si="94"/>
        <v>45857</v>
      </c>
      <c r="N327" s="1217"/>
    </row>
    <row r="328" spans="1:14" s="146" customFormat="1" ht="20.100000000000001" hidden="1" customHeight="1" x14ac:dyDescent="0.2">
      <c r="A328" s="1018"/>
      <c r="B328" s="1201" t="s">
        <v>2340</v>
      </c>
      <c r="C328" s="1245" t="s">
        <v>2427</v>
      </c>
      <c r="D328" s="1246">
        <v>45865</v>
      </c>
      <c r="E328" s="1226">
        <f t="shared" si="95"/>
        <v>45871</v>
      </c>
      <c r="F328" s="1226">
        <f t="shared" si="96"/>
        <v>45873</v>
      </c>
      <c r="G328" s="1226">
        <f t="shared" si="97"/>
        <v>45877</v>
      </c>
      <c r="H328" s="1226">
        <f t="shared" si="98"/>
        <v>45878</v>
      </c>
      <c r="I328" s="1226">
        <f t="shared" si="99"/>
        <v>45881</v>
      </c>
      <c r="J328" s="1226">
        <f t="shared" si="93"/>
        <v>45882</v>
      </c>
      <c r="K328" s="1206"/>
      <c r="L328" s="1161">
        <f t="shared" si="94"/>
        <v>45864</v>
      </c>
      <c r="M328" s="1161">
        <f t="shared" si="94"/>
        <v>45864</v>
      </c>
      <c r="N328" s="1217"/>
    </row>
    <row r="329" spans="1:14" s="146" customFormat="1" ht="20.100000000000001" hidden="1" customHeight="1" x14ac:dyDescent="0.2">
      <c r="A329" s="1018" t="s">
        <v>2017</v>
      </c>
      <c r="B329" s="1201" t="s">
        <v>1980</v>
      </c>
      <c r="C329" s="1245" t="s">
        <v>2428</v>
      </c>
      <c r="D329" s="1246">
        <v>45871</v>
      </c>
      <c r="E329" s="1226">
        <f t="shared" si="95"/>
        <v>45877</v>
      </c>
      <c r="F329" s="1226">
        <f t="shared" si="96"/>
        <v>45879</v>
      </c>
      <c r="G329" s="1226">
        <f t="shared" si="97"/>
        <v>45883</v>
      </c>
      <c r="H329" s="1226">
        <f t="shared" si="98"/>
        <v>45884</v>
      </c>
      <c r="I329" s="1226">
        <f t="shared" si="99"/>
        <v>45887</v>
      </c>
      <c r="J329" s="1226">
        <f t="shared" si="93"/>
        <v>45888</v>
      </c>
      <c r="K329" s="1206"/>
      <c r="L329" s="1161">
        <f t="shared" si="94"/>
        <v>45871</v>
      </c>
      <c r="M329" s="1161">
        <f t="shared" si="94"/>
        <v>45871</v>
      </c>
      <c r="N329" s="1217"/>
    </row>
    <row r="330" spans="1:14" s="146" customFormat="1" ht="20.100000000000001" hidden="1" customHeight="1" x14ac:dyDescent="0.2">
      <c r="A330" s="1018"/>
      <c r="B330" s="1201" t="s">
        <v>2290</v>
      </c>
      <c r="C330" s="1245" t="s">
        <v>2429</v>
      </c>
      <c r="D330" s="1246">
        <v>45882</v>
      </c>
      <c r="E330" s="1226">
        <f t="shared" si="95"/>
        <v>45888</v>
      </c>
      <c r="F330" s="1226">
        <f t="shared" si="96"/>
        <v>45890</v>
      </c>
      <c r="G330" s="1226">
        <f t="shared" si="97"/>
        <v>45894</v>
      </c>
      <c r="H330" s="1226">
        <f t="shared" si="98"/>
        <v>45895</v>
      </c>
      <c r="I330" s="1226">
        <f>H330+3</f>
        <v>45898</v>
      </c>
      <c r="J330" s="1226">
        <f t="shared" si="93"/>
        <v>45899</v>
      </c>
      <c r="K330" s="1206"/>
      <c r="L330" s="1161">
        <f t="shared" si="94"/>
        <v>45878</v>
      </c>
      <c r="M330" s="1161">
        <f t="shared" si="94"/>
        <v>45878</v>
      </c>
      <c r="N330" s="1217"/>
    </row>
    <row r="331" spans="1:14" s="146" customFormat="1" ht="20.100000000000001" hidden="1" customHeight="1" x14ac:dyDescent="0.2">
      <c r="A331" s="1018"/>
      <c r="B331" s="1201" t="s">
        <v>2238</v>
      </c>
      <c r="C331" s="1245" t="s">
        <v>2430</v>
      </c>
      <c r="D331" s="1246">
        <v>45886</v>
      </c>
      <c r="E331" s="1226">
        <f>D331+6</f>
        <v>45892</v>
      </c>
      <c r="F331" s="1226">
        <f>E331+2</f>
        <v>45894</v>
      </c>
      <c r="G331" s="1226">
        <f>F331+4</f>
        <v>45898</v>
      </c>
      <c r="H331" s="1226">
        <f>G331+1</f>
        <v>45899</v>
      </c>
      <c r="I331" s="1226">
        <f>H331+3</f>
        <v>45902</v>
      </c>
      <c r="J331" s="1226">
        <f t="shared" si="93"/>
        <v>45903</v>
      </c>
      <c r="K331" s="1206"/>
      <c r="L331" s="1161">
        <f t="shared" si="94"/>
        <v>45885</v>
      </c>
      <c r="M331" s="1161">
        <f t="shared" si="94"/>
        <v>45885</v>
      </c>
      <c r="N331" s="1217"/>
    </row>
    <row r="332" spans="1:14" s="146" customFormat="1" ht="20.100000000000001" hidden="1" customHeight="1" x14ac:dyDescent="0.2">
      <c r="A332" s="1018"/>
      <c r="B332" s="1201" t="s">
        <v>2326</v>
      </c>
      <c r="C332" s="1245" t="s">
        <v>2431</v>
      </c>
      <c r="D332" s="1246">
        <v>45894</v>
      </c>
      <c r="E332" s="1226">
        <f t="shared" ref="E332:E334" si="100">D332+6</f>
        <v>45900</v>
      </c>
      <c r="F332" s="1226">
        <f t="shared" ref="F332:F334" si="101">E332+2</f>
        <v>45902</v>
      </c>
      <c r="G332" s="1226">
        <f t="shared" ref="G332:G334" si="102">F332+4</f>
        <v>45906</v>
      </c>
      <c r="H332" s="1226">
        <f t="shared" ref="H332:H335" si="103">G332+1</f>
        <v>45907</v>
      </c>
      <c r="I332" s="1226">
        <f t="shared" ref="I332:I334" si="104">H332+3</f>
        <v>45910</v>
      </c>
      <c r="J332" s="1226">
        <f t="shared" si="93"/>
        <v>45911</v>
      </c>
      <c r="K332" s="1206"/>
      <c r="L332" s="1161">
        <f t="shared" si="94"/>
        <v>45892</v>
      </c>
      <c r="M332" s="1161">
        <f t="shared" si="94"/>
        <v>45892</v>
      </c>
      <c r="N332" s="1217"/>
    </row>
    <row r="333" spans="1:14" s="146" customFormat="1" ht="20.100000000000001" hidden="1" customHeight="1" x14ac:dyDescent="0.2">
      <c r="A333" s="1018"/>
      <c r="B333" s="1201" t="s">
        <v>2340</v>
      </c>
      <c r="C333" s="1245" t="s">
        <v>2432</v>
      </c>
      <c r="D333" s="1246">
        <v>45899</v>
      </c>
      <c r="E333" s="1226">
        <f t="shared" si="100"/>
        <v>45905</v>
      </c>
      <c r="F333" s="1226">
        <f t="shared" si="101"/>
        <v>45907</v>
      </c>
      <c r="G333" s="1226">
        <f t="shared" si="102"/>
        <v>45911</v>
      </c>
      <c r="H333" s="1226">
        <f t="shared" si="103"/>
        <v>45912</v>
      </c>
      <c r="I333" s="1226">
        <f t="shared" si="104"/>
        <v>45915</v>
      </c>
      <c r="J333" s="1226">
        <f t="shared" si="93"/>
        <v>45916</v>
      </c>
      <c r="K333" s="1206"/>
      <c r="L333" s="1161">
        <f t="shared" si="94"/>
        <v>45899</v>
      </c>
      <c r="M333" s="1161">
        <f t="shared" si="94"/>
        <v>45899</v>
      </c>
      <c r="N333" s="1217"/>
    </row>
    <row r="334" spans="1:14" s="146" customFormat="1" ht="20.100000000000001" hidden="1" customHeight="1" x14ac:dyDescent="0.2">
      <c r="A334" s="1018" t="s">
        <v>2017</v>
      </c>
      <c r="B334" s="1201" t="s">
        <v>1980</v>
      </c>
      <c r="C334" s="1245" t="s">
        <v>2433</v>
      </c>
      <c r="D334" s="1246">
        <v>45908</v>
      </c>
      <c r="E334" s="1226">
        <f t="shared" si="100"/>
        <v>45914</v>
      </c>
      <c r="F334" s="1226">
        <f t="shared" si="101"/>
        <v>45916</v>
      </c>
      <c r="G334" s="1226">
        <f t="shared" si="102"/>
        <v>45920</v>
      </c>
      <c r="H334" s="1226">
        <f t="shared" si="103"/>
        <v>45921</v>
      </c>
      <c r="I334" s="1226">
        <f t="shared" si="104"/>
        <v>45924</v>
      </c>
      <c r="J334" s="1226">
        <f t="shared" si="93"/>
        <v>45925</v>
      </c>
      <c r="K334" s="1206"/>
      <c r="L334" s="1161">
        <f t="shared" si="94"/>
        <v>45906</v>
      </c>
      <c r="M334" s="1161">
        <f t="shared" si="94"/>
        <v>45906</v>
      </c>
      <c r="N334" s="1217"/>
    </row>
    <row r="335" spans="1:14" s="146" customFormat="1" ht="20.100000000000001" hidden="1" customHeight="1" x14ac:dyDescent="0.2">
      <c r="A335" s="1018"/>
      <c r="B335" s="1201" t="s">
        <v>2290</v>
      </c>
      <c r="C335" s="1245" t="s">
        <v>2434</v>
      </c>
      <c r="D335" s="1246">
        <v>45919</v>
      </c>
      <c r="E335" s="1187" t="s">
        <v>409</v>
      </c>
      <c r="F335" s="1187" t="s">
        <v>409</v>
      </c>
      <c r="G335" s="1226">
        <v>45925</v>
      </c>
      <c r="H335" s="1226">
        <f t="shared" si="103"/>
        <v>45926</v>
      </c>
      <c r="I335" s="1226">
        <f>H335+3</f>
        <v>45929</v>
      </c>
      <c r="J335" s="1226">
        <f t="shared" si="93"/>
        <v>45930</v>
      </c>
      <c r="K335" s="1206"/>
      <c r="L335" s="1161">
        <f t="shared" si="94"/>
        <v>45913</v>
      </c>
      <c r="M335" s="1161">
        <f t="shared" si="94"/>
        <v>45913</v>
      </c>
      <c r="N335" s="1217"/>
    </row>
    <row r="336" spans="1:14" s="146" customFormat="1" ht="20.100000000000001" hidden="1" customHeight="1" x14ac:dyDescent="0.2">
      <c r="A336" s="1018"/>
      <c r="B336" s="1201" t="s">
        <v>2238</v>
      </c>
      <c r="C336" s="1245" t="s">
        <v>2435</v>
      </c>
      <c r="D336" s="1246">
        <v>45920</v>
      </c>
      <c r="E336" s="1226">
        <f>D336+6</f>
        <v>45926</v>
      </c>
      <c r="F336" s="1226">
        <f>E336+2</f>
        <v>45928</v>
      </c>
      <c r="G336" s="1226">
        <f>F336+4</f>
        <v>45932</v>
      </c>
      <c r="H336" s="1226">
        <f>G336+1</f>
        <v>45933</v>
      </c>
      <c r="I336" s="1226">
        <f>H336+3</f>
        <v>45936</v>
      </c>
      <c r="J336" s="1226">
        <f t="shared" si="93"/>
        <v>45937</v>
      </c>
      <c r="K336" s="1206"/>
      <c r="L336" s="1161">
        <f t="shared" si="94"/>
        <v>45920</v>
      </c>
      <c r="M336" s="1161">
        <f t="shared" si="94"/>
        <v>45920</v>
      </c>
      <c r="N336" s="1217"/>
    </row>
    <row r="337" spans="1:14" s="146" customFormat="1" ht="20.100000000000001" hidden="1" customHeight="1" x14ac:dyDescent="0.2">
      <c r="A337" s="1018"/>
      <c r="B337" s="1201" t="s">
        <v>2326</v>
      </c>
      <c r="C337" s="1245" t="s">
        <v>2436</v>
      </c>
      <c r="D337" s="1246">
        <v>45926</v>
      </c>
      <c r="E337" s="1187" t="s">
        <v>409</v>
      </c>
      <c r="F337" s="1187" t="s">
        <v>409</v>
      </c>
      <c r="G337" s="1187" t="s">
        <v>409</v>
      </c>
      <c r="H337" s="1187" t="s">
        <v>409</v>
      </c>
      <c r="I337" s="1187" t="s">
        <v>409</v>
      </c>
      <c r="J337" s="1187" t="s">
        <v>409</v>
      </c>
      <c r="K337" s="1206"/>
      <c r="L337" s="1161">
        <f t="shared" si="94"/>
        <v>45927</v>
      </c>
      <c r="M337" s="1161">
        <f t="shared" si="94"/>
        <v>45927</v>
      </c>
      <c r="N337" s="1217"/>
    </row>
    <row r="338" spans="1:14" s="146" customFormat="1" ht="20.100000000000001" hidden="1" customHeight="1" x14ac:dyDescent="0.2">
      <c r="A338" s="1018"/>
      <c r="B338" s="1201" t="s">
        <v>2340</v>
      </c>
      <c r="C338" s="1245" t="s">
        <v>2437</v>
      </c>
      <c r="D338" s="1246">
        <v>45940</v>
      </c>
      <c r="E338" s="1226">
        <f t="shared" ref="E338:E340" si="105">D338+6</f>
        <v>45946</v>
      </c>
      <c r="F338" s="1226">
        <f t="shared" ref="F338:F340" si="106">E338+2</f>
        <v>45948</v>
      </c>
      <c r="G338" s="1226">
        <f t="shared" ref="G338:G340" si="107">F338+4</f>
        <v>45952</v>
      </c>
      <c r="H338" s="1226">
        <f t="shared" ref="H338:H340" si="108">G338+1</f>
        <v>45953</v>
      </c>
      <c r="I338" s="1226">
        <f t="shared" ref="I338:I339" si="109">H338+3</f>
        <v>45956</v>
      </c>
      <c r="J338" s="1226">
        <f t="shared" si="93"/>
        <v>45957</v>
      </c>
      <c r="K338" s="1206"/>
      <c r="L338" s="1161">
        <f t="shared" si="94"/>
        <v>45934</v>
      </c>
      <c r="M338" s="1161">
        <f t="shared" si="94"/>
        <v>45934</v>
      </c>
      <c r="N338" s="1217"/>
    </row>
    <row r="339" spans="1:14" s="146" customFormat="1" ht="20.100000000000001" hidden="1" customHeight="1" x14ac:dyDescent="0.2">
      <c r="A339" s="1018"/>
      <c r="B339" s="1201" t="s">
        <v>1980</v>
      </c>
      <c r="C339" s="1177" t="s">
        <v>2438</v>
      </c>
      <c r="D339" s="1187" t="s">
        <v>409</v>
      </c>
      <c r="E339" s="1226">
        <v>45946</v>
      </c>
      <c r="F339" s="1226">
        <f t="shared" si="106"/>
        <v>45948</v>
      </c>
      <c r="G339" s="1187" t="s">
        <v>409</v>
      </c>
      <c r="H339" s="1226">
        <v>45953</v>
      </c>
      <c r="I339" s="1226">
        <f t="shared" si="109"/>
        <v>45956</v>
      </c>
      <c r="J339" s="1226">
        <f t="shared" si="93"/>
        <v>45957</v>
      </c>
      <c r="K339" s="1206"/>
      <c r="L339" s="1161">
        <v>45940</v>
      </c>
      <c r="M339" s="1161">
        <f t="shared" si="94"/>
        <v>45941</v>
      </c>
      <c r="N339" s="1204">
        <f t="shared" ref="N339:N350" si="110">WEEKNUM(M339)</f>
        <v>41</v>
      </c>
    </row>
    <row r="340" spans="1:14" s="146" customFormat="1" ht="20.100000000000001" hidden="1" customHeight="1" x14ac:dyDescent="0.2">
      <c r="A340" s="1018"/>
      <c r="B340" s="1201" t="s">
        <v>2290</v>
      </c>
      <c r="C340" s="1245" t="s">
        <v>2439</v>
      </c>
      <c r="D340" s="1246">
        <v>45953</v>
      </c>
      <c r="E340" s="1226">
        <f t="shared" si="105"/>
        <v>45959</v>
      </c>
      <c r="F340" s="1226">
        <f t="shared" si="106"/>
        <v>45961</v>
      </c>
      <c r="G340" s="1226">
        <f t="shared" si="107"/>
        <v>45965</v>
      </c>
      <c r="H340" s="1226">
        <f t="shared" si="108"/>
        <v>45966</v>
      </c>
      <c r="I340" s="1226">
        <f>H340+3</f>
        <v>45969</v>
      </c>
      <c r="J340" s="1226">
        <f t="shared" si="93"/>
        <v>45970</v>
      </c>
      <c r="K340" s="1206"/>
      <c r="L340" s="1161">
        <f t="shared" si="94"/>
        <v>45947</v>
      </c>
      <c r="M340" s="1161">
        <f t="shared" si="94"/>
        <v>45948</v>
      </c>
      <c r="N340" s="1204">
        <f t="shared" si="110"/>
        <v>42</v>
      </c>
    </row>
    <row r="341" spans="1:14" s="146" customFormat="1" ht="20.100000000000001" hidden="1" customHeight="1" x14ac:dyDescent="0.2">
      <c r="A341" s="1018" t="s">
        <v>2238</v>
      </c>
      <c r="B341" s="1201" t="s">
        <v>2326</v>
      </c>
      <c r="C341" s="1245" t="s">
        <v>2440</v>
      </c>
      <c r="D341" s="1246">
        <v>45954</v>
      </c>
      <c r="E341" s="1226">
        <f>D341+6</f>
        <v>45960</v>
      </c>
      <c r="F341" s="1226">
        <f>E341+2</f>
        <v>45962</v>
      </c>
      <c r="G341" s="1226">
        <f>F341+4</f>
        <v>45966</v>
      </c>
      <c r="H341" s="1226">
        <f>G341+1</f>
        <v>45967</v>
      </c>
      <c r="I341" s="1226">
        <f>H341+3</f>
        <v>45970</v>
      </c>
      <c r="J341" s="1226">
        <f t="shared" si="93"/>
        <v>45971</v>
      </c>
      <c r="K341" s="1206"/>
      <c r="L341" s="1161">
        <f t="shared" si="94"/>
        <v>45954</v>
      </c>
      <c r="M341" s="1161">
        <f t="shared" si="94"/>
        <v>45955</v>
      </c>
      <c r="N341" s="1204">
        <f t="shared" si="110"/>
        <v>43</v>
      </c>
    </row>
    <row r="342" spans="1:14" s="146" customFormat="1" ht="20.100000000000001" hidden="1" customHeight="1" x14ac:dyDescent="0.2">
      <c r="A342" s="1018" t="s">
        <v>2326</v>
      </c>
      <c r="B342" s="1201" t="s">
        <v>2238</v>
      </c>
      <c r="C342" s="1245" t="s">
        <v>2441</v>
      </c>
      <c r="D342" s="1246">
        <v>45963</v>
      </c>
      <c r="E342" s="1226">
        <f t="shared" ref="E342" si="111">D342+8</f>
        <v>45971</v>
      </c>
      <c r="F342" s="1226">
        <f t="shared" ref="F342:F350" si="112">E342+2</f>
        <v>45973</v>
      </c>
      <c r="G342" s="1226">
        <f t="shared" ref="G342:G350" si="113">F342+4</f>
        <v>45977</v>
      </c>
      <c r="H342" s="1226">
        <f t="shared" ref="H342:H350" si="114">G342+1</f>
        <v>45978</v>
      </c>
      <c r="I342" s="1226">
        <f t="shared" ref="I342:I350" si="115">H342+3</f>
        <v>45981</v>
      </c>
      <c r="J342" s="1226">
        <f t="shared" si="93"/>
        <v>45982</v>
      </c>
      <c r="K342" s="1206"/>
      <c r="L342" s="1161">
        <f t="shared" si="94"/>
        <v>45961</v>
      </c>
      <c r="M342" s="1161">
        <f t="shared" si="94"/>
        <v>45962</v>
      </c>
      <c r="N342" s="1204">
        <f t="shared" si="110"/>
        <v>44</v>
      </c>
    </row>
    <row r="343" spans="1:14" s="146" customFormat="1" ht="20.100000000000001" hidden="1" customHeight="1" x14ac:dyDescent="0.2">
      <c r="A343" s="1018" t="s">
        <v>2340</v>
      </c>
      <c r="B343" s="1247" t="s">
        <v>433</v>
      </c>
      <c r="C343" s="1245" t="s">
        <v>2442</v>
      </c>
      <c r="D343" s="1223">
        <v>45968</v>
      </c>
      <c r="E343" s="1223">
        <f t="shared" ref="E343" si="116">D343+6</f>
        <v>45974</v>
      </c>
      <c r="F343" s="1223">
        <f t="shared" si="112"/>
        <v>45976</v>
      </c>
      <c r="G343" s="1223">
        <f t="shared" si="113"/>
        <v>45980</v>
      </c>
      <c r="H343" s="1223">
        <f t="shared" si="114"/>
        <v>45981</v>
      </c>
      <c r="I343" s="1223">
        <f t="shared" si="115"/>
        <v>45984</v>
      </c>
      <c r="J343" s="1223">
        <f t="shared" si="93"/>
        <v>45985</v>
      </c>
      <c r="K343" s="1206"/>
      <c r="L343" s="1161">
        <f t="shared" si="94"/>
        <v>45968</v>
      </c>
      <c r="M343" s="1161">
        <f t="shared" si="94"/>
        <v>45969</v>
      </c>
      <c r="N343" s="1204">
        <f t="shared" si="110"/>
        <v>45</v>
      </c>
    </row>
    <row r="344" spans="1:14" s="146" customFormat="1" ht="20.100000000000001" hidden="1" customHeight="1" x14ac:dyDescent="0.2">
      <c r="A344" s="1018" t="s">
        <v>2443</v>
      </c>
      <c r="B344" s="1248" t="s">
        <v>1980</v>
      </c>
      <c r="C344" s="1245" t="s">
        <v>2444</v>
      </c>
      <c r="D344" s="1246">
        <v>45979</v>
      </c>
      <c r="E344" s="1187" t="s">
        <v>409</v>
      </c>
      <c r="F344" s="1187" t="s">
        <v>409</v>
      </c>
      <c r="G344" s="1226">
        <v>45980</v>
      </c>
      <c r="H344" s="1226">
        <f t="shared" si="114"/>
        <v>45981</v>
      </c>
      <c r="I344" s="1226">
        <f t="shared" si="115"/>
        <v>45984</v>
      </c>
      <c r="J344" s="1226">
        <f t="shared" si="93"/>
        <v>45985</v>
      </c>
      <c r="K344" s="1206"/>
      <c r="L344" s="1161">
        <f t="shared" si="94"/>
        <v>45975</v>
      </c>
      <c r="M344" s="1161">
        <f t="shared" si="94"/>
        <v>45976</v>
      </c>
      <c r="N344" s="1204">
        <f t="shared" si="110"/>
        <v>46</v>
      </c>
    </row>
    <row r="345" spans="1:14" s="146" customFormat="1" ht="20.100000000000001" hidden="1" customHeight="1" x14ac:dyDescent="0.2">
      <c r="A345" s="1018" t="s">
        <v>2326</v>
      </c>
      <c r="B345" s="1248" t="s">
        <v>2290</v>
      </c>
      <c r="C345" s="1245" t="s">
        <v>2445</v>
      </c>
      <c r="D345" s="1246">
        <v>45987</v>
      </c>
      <c r="E345" s="1188" t="s">
        <v>409</v>
      </c>
      <c r="F345" s="1188" t="s">
        <v>409</v>
      </c>
      <c r="G345" s="1226">
        <v>45991</v>
      </c>
      <c r="H345" s="1226">
        <f t="shared" si="114"/>
        <v>45992</v>
      </c>
      <c r="I345" s="1226">
        <f t="shared" si="115"/>
        <v>45995</v>
      </c>
      <c r="J345" s="1226">
        <f t="shared" si="93"/>
        <v>45996</v>
      </c>
      <c r="K345" s="1206"/>
      <c r="L345" s="1161">
        <v>45982</v>
      </c>
      <c r="M345" s="1161">
        <v>45983</v>
      </c>
      <c r="N345" s="1204">
        <f t="shared" si="110"/>
        <v>47</v>
      </c>
    </row>
    <row r="346" spans="1:14" s="146" customFormat="1" ht="20.100000000000001" hidden="1" customHeight="1" x14ac:dyDescent="0.2">
      <c r="A346" s="1018"/>
      <c r="B346" s="1248" t="s">
        <v>2365</v>
      </c>
      <c r="C346" s="1245" t="s">
        <v>2446</v>
      </c>
      <c r="D346" s="1246">
        <v>45988</v>
      </c>
      <c r="E346" s="1226">
        <f t="shared" ref="E346:E355" si="117">D346+8</f>
        <v>45996</v>
      </c>
      <c r="F346" s="1226">
        <f t="shared" si="112"/>
        <v>45998</v>
      </c>
      <c r="G346" s="1188" t="s">
        <v>409</v>
      </c>
      <c r="H346" s="1188" t="s">
        <v>409</v>
      </c>
      <c r="I346" s="1226">
        <v>45999</v>
      </c>
      <c r="J346" s="1226">
        <f t="shared" si="93"/>
        <v>46000</v>
      </c>
      <c r="K346" s="1206"/>
      <c r="L346" s="1161">
        <v>45987</v>
      </c>
      <c r="M346" s="1161">
        <v>45988</v>
      </c>
      <c r="N346" s="1204">
        <f t="shared" si="110"/>
        <v>48</v>
      </c>
    </row>
    <row r="347" spans="1:14" s="146" customFormat="1" ht="20.100000000000001" hidden="1" customHeight="1" x14ac:dyDescent="0.2">
      <c r="A347" s="1018" t="s">
        <v>2447</v>
      </c>
      <c r="B347" s="1247" t="s">
        <v>433</v>
      </c>
      <c r="C347" s="1245" t="s">
        <v>2448</v>
      </c>
      <c r="D347" s="1223">
        <v>45997</v>
      </c>
      <c r="E347" s="1223">
        <f t="shared" si="117"/>
        <v>46005</v>
      </c>
      <c r="F347" s="1223">
        <f t="shared" si="112"/>
        <v>46007</v>
      </c>
      <c r="G347" s="1223">
        <f t="shared" si="113"/>
        <v>46011</v>
      </c>
      <c r="H347" s="1223">
        <f t="shared" si="114"/>
        <v>46012</v>
      </c>
      <c r="I347" s="1223">
        <f t="shared" si="115"/>
        <v>46015</v>
      </c>
      <c r="J347" s="1223">
        <f t="shared" si="93"/>
        <v>46016</v>
      </c>
      <c r="K347" s="1206"/>
      <c r="L347" s="1161">
        <f t="shared" si="94"/>
        <v>45994</v>
      </c>
      <c r="M347" s="1161">
        <f t="shared" si="94"/>
        <v>45995</v>
      </c>
      <c r="N347" s="1204">
        <f t="shared" si="110"/>
        <v>49</v>
      </c>
    </row>
    <row r="348" spans="1:14" s="146" customFormat="1" ht="20.100000000000001" hidden="1" customHeight="1" x14ac:dyDescent="0.2">
      <c r="A348" s="1018" t="s">
        <v>2449</v>
      </c>
      <c r="B348" s="1248" t="s">
        <v>2443</v>
      </c>
      <c r="C348" s="1245" t="s">
        <v>2450</v>
      </c>
      <c r="D348" s="1246">
        <v>46006</v>
      </c>
      <c r="E348" s="1226">
        <f t="shared" si="117"/>
        <v>46014</v>
      </c>
      <c r="F348" s="1226">
        <f t="shared" si="112"/>
        <v>46016</v>
      </c>
      <c r="G348" s="1226">
        <f t="shared" si="113"/>
        <v>46020</v>
      </c>
      <c r="H348" s="1226">
        <f t="shared" si="114"/>
        <v>46021</v>
      </c>
      <c r="I348" s="1226">
        <f t="shared" si="115"/>
        <v>46024</v>
      </c>
      <c r="J348" s="1226">
        <f t="shared" si="93"/>
        <v>46025</v>
      </c>
      <c r="K348" s="1206"/>
      <c r="L348" s="1161">
        <f t="shared" si="94"/>
        <v>46001</v>
      </c>
      <c r="M348" s="1161">
        <f t="shared" si="94"/>
        <v>46002</v>
      </c>
      <c r="N348" s="1204">
        <f t="shared" si="110"/>
        <v>50</v>
      </c>
    </row>
    <row r="349" spans="1:14" s="146" customFormat="1" ht="20.100000000000001" hidden="1" customHeight="1" x14ac:dyDescent="0.2">
      <c r="A349" s="1018" t="s">
        <v>2451</v>
      </c>
      <c r="B349" s="1248" t="s">
        <v>2238</v>
      </c>
      <c r="C349" s="1245" t="s">
        <v>2452</v>
      </c>
      <c r="D349" s="1246">
        <v>46008</v>
      </c>
      <c r="E349" s="1226">
        <f t="shared" si="117"/>
        <v>46016</v>
      </c>
      <c r="F349" s="1226">
        <f t="shared" si="112"/>
        <v>46018</v>
      </c>
      <c r="G349" s="1226">
        <f t="shared" si="113"/>
        <v>46022</v>
      </c>
      <c r="H349" s="1226">
        <f t="shared" si="114"/>
        <v>46023</v>
      </c>
      <c r="I349" s="1226">
        <f t="shared" si="115"/>
        <v>46026</v>
      </c>
      <c r="J349" s="1226">
        <f t="shared" si="93"/>
        <v>46027</v>
      </c>
      <c r="K349" s="1206"/>
      <c r="L349" s="1161">
        <f t="shared" si="94"/>
        <v>46008</v>
      </c>
      <c r="M349" s="1161">
        <f t="shared" si="94"/>
        <v>46009</v>
      </c>
      <c r="N349" s="1204">
        <f t="shared" si="110"/>
        <v>51</v>
      </c>
    </row>
    <row r="350" spans="1:14" s="146" customFormat="1" ht="20.100000000000001" hidden="1" customHeight="1" x14ac:dyDescent="0.2">
      <c r="A350" s="1018" t="s">
        <v>2453</v>
      </c>
      <c r="B350" s="1247" t="s">
        <v>433</v>
      </c>
      <c r="C350" s="1245" t="s">
        <v>2454</v>
      </c>
      <c r="D350" s="1223">
        <v>46025</v>
      </c>
      <c r="E350" s="1223">
        <f t="shared" si="117"/>
        <v>46033</v>
      </c>
      <c r="F350" s="1223">
        <f t="shared" si="112"/>
        <v>46035</v>
      </c>
      <c r="G350" s="1223">
        <f t="shared" si="113"/>
        <v>46039</v>
      </c>
      <c r="H350" s="1223">
        <f t="shared" si="114"/>
        <v>46040</v>
      </c>
      <c r="I350" s="1223">
        <f t="shared" si="115"/>
        <v>46043</v>
      </c>
      <c r="J350" s="1223">
        <f t="shared" si="93"/>
        <v>46044</v>
      </c>
      <c r="K350" s="1206"/>
      <c r="L350" s="1161">
        <f t="shared" si="94"/>
        <v>46015</v>
      </c>
      <c r="M350" s="1161">
        <f t="shared" si="94"/>
        <v>46016</v>
      </c>
      <c r="N350" s="1204">
        <f t="shared" si="110"/>
        <v>52</v>
      </c>
    </row>
    <row r="351" spans="1:14" s="146" customFormat="1" ht="20.100000000000001" hidden="1" customHeight="1" x14ac:dyDescent="0.2">
      <c r="A351" s="1018" t="s">
        <v>2455</v>
      </c>
      <c r="B351" s="1248" t="s">
        <v>2443</v>
      </c>
      <c r="C351" s="1245" t="s">
        <v>2456</v>
      </c>
      <c r="D351" s="1246">
        <v>46029</v>
      </c>
      <c r="E351" s="1226">
        <f t="shared" si="117"/>
        <v>46037</v>
      </c>
      <c r="F351" s="1226">
        <f t="shared" ref="F351" si="118">E351+2</f>
        <v>46039</v>
      </c>
      <c r="G351" s="1226">
        <f t="shared" ref="G351" si="119">F351+4</f>
        <v>46043</v>
      </c>
      <c r="H351" s="1226">
        <f t="shared" ref="H351" si="120">G351+1</f>
        <v>46044</v>
      </c>
      <c r="I351" s="1226">
        <f t="shared" ref="I351" si="121">H351+3</f>
        <v>46047</v>
      </c>
      <c r="J351" s="1226">
        <f t="shared" ref="J351" si="122">I351+1</f>
        <v>46048</v>
      </c>
      <c r="K351" s="1206"/>
      <c r="L351" s="1161">
        <f t="shared" si="94"/>
        <v>46022</v>
      </c>
      <c r="M351" s="1161">
        <f t="shared" si="94"/>
        <v>46023</v>
      </c>
      <c r="N351" s="1204">
        <f t="shared" ref="N351" si="123">WEEKNUM(M351)</f>
        <v>1</v>
      </c>
    </row>
    <row r="352" spans="1:14" s="146" customFormat="1" ht="20.100000000000001" hidden="1" customHeight="1" x14ac:dyDescent="0.2">
      <c r="A352" s="1018" t="s">
        <v>2457</v>
      </c>
      <c r="B352" s="1248" t="s">
        <v>2458</v>
      </c>
      <c r="C352" s="1245" t="s">
        <v>2459</v>
      </c>
      <c r="D352" s="1246">
        <v>46038</v>
      </c>
      <c r="E352" s="1188" t="s">
        <v>409</v>
      </c>
      <c r="F352" s="1188" t="s">
        <v>409</v>
      </c>
      <c r="G352" s="1226">
        <f>D352+14</f>
        <v>46052</v>
      </c>
      <c r="H352" s="1226">
        <f t="shared" ref="H352:H355" si="124">G352+1</f>
        <v>46053</v>
      </c>
      <c r="I352" s="1226">
        <f t="shared" ref="I352:I354" si="125">H352+3</f>
        <v>46056</v>
      </c>
      <c r="J352" s="1226">
        <f t="shared" ref="J352:J354" si="126">I352+1</f>
        <v>46057</v>
      </c>
      <c r="K352" s="1206"/>
      <c r="L352" s="1161">
        <v>46029</v>
      </c>
      <c r="M352" s="1161">
        <v>46030</v>
      </c>
      <c r="N352" s="1204">
        <f t="shared" ref="N352:N355" si="127">WEEKNUM(M352)</f>
        <v>2</v>
      </c>
    </row>
    <row r="353" spans="1:14" s="146" customFormat="1" ht="20.100000000000001" hidden="1" customHeight="1" x14ac:dyDescent="0.2">
      <c r="A353" s="1018" t="s">
        <v>2460</v>
      </c>
      <c r="B353" s="1248" t="s">
        <v>2238</v>
      </c>
      <c r="C353" s="1245" t="s">
        <v>2461</v>
      </c>
      <c r="D353" s="1246">
        <v>46036</v>
      </c>
      <c r="E353" s="1226">
        <f t="shared" si="117"/>
        <v>46044</v>
      </c>
      <c r="F353" s="1226">
        <f t="shared" ref="F353:F355" si="128">E353+2</f>
        <v>46046</v>
      </c>
      <c r="G353" s="1226">
        <f t="shared" ref="G353:G356" si="129">F353+4</f>
        <v>46050</v>
      </c>
      <c r="H353" s="1226">
        <f t="shared" si="124"/>
        <v>46051</v>
      </c>
      <c r="I353" s="1226">
        <f t="shared" si="125"/>
        <v>46054</v>
      </c>
      <c r="J353" s="1226">
        <f t="shared" si="126"/>
        <v>46055</v>
      </c>
      <c r="K353" s="1206"/>
      <c r="L353" s="1161">
        <f t="shared" si="94"/>
        <v>46036</v>
      </c>
      <c r="M353" s="1161">
        <f t="shared" si="94"/>
        <v>46037</v>
      </c>
      <c r="N353" s="1204">
        <f t="shared" si="127"/>
        <v>3</v>
      </c>
    </row>
    <row r="354" spans="1:14" s="146" customFormat="1" ht="20.100000000000001" hidden="1" customHeight="1" x14ac:dyDescent="0.2">
      <c r="A354" s="1018" t="s">
        <v>2462</v>
      </c>
      <c r="B354" s="1248" t="s">
        <v>2463</v>
      </c>
      <c r="C354" s="1245" t="s">
        <v>2464</v>
      </c>
      <c r="D354" s="1246">
        <v>46048</v>
      </c>
      <c r="E354" s="1226">
        <f t="shared" si="117"/>
        <v>46056</v>
      </c>
      <c r="F354" s="1226">
        <f t="shared" si="128"/>
        <v>46058</v>
      </c>
      <c r="G354" s="1226">
        <f t="shared" si="129"/>
        <v>46062</v>
      </c>
      <c r="H354" s="1226">
        <f t="shared" si="124"/>
        <v>46063</v>
      </c>
      <c r="I354" s="1226">
        <f t="shared" si="125"/>
        <v>46066</v>
      </c>
      <c r="J354" s="1226">
        <f t="shared" si="126"/>
        <v>46067</v>
      </c>
      <c r="K354" s="1206"/>
      <c r="L354" s="1161">
        <f t="shared" si="94"/>
        <v>46043</v>
      </c>
      <c r="M354" s="1161">
        <f t="shared" si="94"/>
        <v>46044</v>
      </c>
      <c r="N354" s="1204">
        <f t="shared" si="127"/>
        <v>4</v>
      </c>
    </row>
    <row r="355" spans="1:14" s="146" customFormat="1" ht="20.100000000000001" hidden="1" customHeight="1" x14ac:dyDescent="0.2">
      <c r="A355" s="1018" t="s">
        <v>2465</v>
      </c>
      <c r="B355" s="1248" t="s">
        <v>2443</v>
      </c>
      <c r="C355" s="1245" t="s">
        <v>2466</v>
      </c>
      <c r="D355" s="1246">
        <v>46053</v>
      </c>
      <c r="E355" s="1226">
        <f t="shared" si="117"/>
        <v>46061</v>
      </c>
      <c r="F355" s="1226">
        <f t="shared" si="128"/>
        <v>46063</v>
      </c>
      <c r="G355" s="1226">
        <f t="shared" si="129"/>
        <v>46067</v>
      </c>
      <c r="H355" s="1226">
        <f t="shared" si="124"/>
        <v>46068</v>
      </c>
      <c r="I355" s="1226">
        <f t="shared" ref="I355:I363" si="130">H355+3</f>
        <v>46071</v>
      </c>
      <c r="J355" s="1226">
        <f t="shared" ref="J355:J363" si="131">I355+1</f>
        <v>46072</v>
      </c>
      <c r="K355" s="1206"/>
      <c r="L355" s="1161">
        <f t="shared" si="94"/>
        <v>46050</v>
      </c>
      <c r="M355" s="1161">
        <f t="shared" si="94"/>
        <v>46051</v>
      </c>
      <c r="N355" s="1204">
        <f t="shared" si="127"/>
        <v>5</v>
      </c>
    </row>
    <row r="356" spans="1:14" s="146" customFormat="1" ht="20.100000000000001" hidden="1" customHeight="1" x14ac:dyDescent="0.2">
      <c r="A356" s="1018" t="s">
        <v>2467</v>
      </c>
      <c r="B356" s="1248" t="s">
        <v>2458</v>
      </c>
      <c r="C356" s="1245" t="s">
        <v>2468</v>
      </c>
      <c r="D356" s="1246">
        <v>46059</v>
      </c>
      <c r="E356" s="1226">
        <f t="shared" ref="E356" si="132">D356+8</f>
        <v>46067</v>
      </c>
      <c r="F356" s="1226">
        <f t="shared" ref="F356" si="133">E356+2</f>
        <v>46069</v>
      </c>
      <c r="G356" s="1226">
        <f t="shared" si="129"/>
        <v>46073</v>
      </c>
      <c r="H356" s="1188" t="s">
        <v>409</v>
      </c>
      <c r="I356" s="1226">
        <f>D356+18</f>
        <v>46077</v>
      </c>
      <c r="J356" s="1226">
        <f t="shared" ref="J356" si="134">I356+1</f>
        <v>46078</v>
      </c>
      <c r="K356" s="1206"/>
      <c r="L356" s="1161">
        <f t="shared" si="94"/>
        <v>46057</v>
      </c>
      <c r="M356" s="1161">
        <f t="shared" si="94"/>
        <v>46058</v>
      </c>
      <c r="N356" s="1204">
        <f t="shared" ref="N356:N357" si="135">WEEKNUM(M356)</f>
        <v>6</v>
      </c>
    </row>
    <row r="357" spans="1:14" s="146" customFormat="1" ht="20.100000000000001" hidden="1" customHeight="1" x14ac:dyDescent="0.2">
      <c r="A357" s="1018" t="s">
        <v>2469</v>
      </c>
      <c r="B357" s="1247" t="s">
        <v>433</v>
      </c>
      <c r="C357" s="1245" t="s">
        <v>2470</v>
      </c>
      <c r="D357" s="1223">
        <v>46064</v>
      </c>
      <c r="E357" s="1223">
        <f t="shared" ref="E357" si="136">D357+8</f>
        <v>46072</v>
      </c>
      <c r="F357" s="1223">
        <f t="shared" ref="F357" si="137">E357+2</f>
        <v>46074</v>
      </c>
      <c r="G357" s="1223">
        <f>D357+14</f>
        <v>46078</v>
      </c>
      <c r="H357" s="1223">
        <f t="shared" ref="H357" si="138">G357+1</f>
        <v>46079</v>
      </c>
      <c r="I357" s="1223">
        <f t="shared" si="130"/>
        <v>46082</v>
      </c>
      <c r="J357" s="1223">
        <f t="shared" si="131"/>
        <v>46083</v>
      </c>
      <c r="K357" s="1206"/>
      <c r="L357" s="1161">
        <f t="shared" si="94"/>
        <v>46064</v>
      </c>
      <c r="M357" s="1161">
        <f t="shared" si="94"/>
        <v>46065</v>
      </c>
      <c r="N357" s="1204">
        <f t="shared" si="135"/>
        <v>7</v>
      </c>
    </row>
    <row r="358" spans="1:14" s="146" customFormat="1" ht="20.100000000000001" hidden="1" customHeight="1" x14ac:dyDescent="0.2">
      <c r="A358" s="1018" t="s">
        <v>2460</v>
      </c>
      <c r="B358" s="1248" t="s">
        <v>2238</v>
      </c>
      <c r="C358" s="1245" t="s">
        <v>2471</v>
      </c>
      <c r="D358" s="1246">
        <v>46073</v>
      </c>
      <c r="E358" s="1226">
        <f t="shared" ref="E358" si="139">D358+8</f>
        <v>46081</v>
      </c>
      <c r="F358" s="1226">
        <f t="shared" ref="F358" si="140">E358+2</f>
        <v>46083</v>
      </c>
      <c r="G358" s="1226">
        <f t="shared" ref="G358" si="141">F358+4</f>
        <v>46087</v>
      </c>
      <c r="H358" s="1226">
        <f t="shared" ref="H358" si="142">G358+1</f>
        <v>46088</v>
      </c>
      <c r="I358" s="1226">
        <f t="shared" si="130"/>
        <v>46091</v>
      </c>
      <c r="J358" s="1226">
        <f t="shared" si="131"/>
        <v>46092</v>
      </c>
      <c r="K358" s="1206"/>
      <c r="L358" s="1161">
        <f t="shared" si="94"/>
        <v>46071</v>
      </c>
      <c r="M358" s="1161">
        <f t="shared" si="94"/>
        <v>46072</v>
      </c>
      <c r="N358" s="1204">
        <f t="shared" ref="N358" si="143">WEEKNUM(M358)</f>
        <v>8</v>
      </c>
    </row>
    <row r="359" spans="1:14" s="146" customFormat="1" ht="20.100000000000001" hidden="1" customHeight="1" x14ac:dyDescent="0.2">
      <c r="A359" s="1018" t="s">
        <v>2472</v>
      </c>
      <c r="B359" s="1248" t="s">
        <v>731</v>
      </c>
      <c r="C359" s="1245" t="s">
        <v>2473</v>
      </c>
      <c r="D359" s="1246">
        <v>46084</v>
      </c>
      <c r="E359" s="1226">
        <f t="shared" ref="E359" si="144">D359+8</f>
        <v>46092</v>
      </c>
      <c r="F359" s="1226">
        <f t="shared" ref="F359" si="145">E359+2</f>
        <v>46094</v>
      </c>
      <c r="G359" s="1226">
        <f t="shared" ref="G359" si="146">F359+4</f>
        <v>46098</v>
      </c>
      <c r="H359" s="1226">
        <f t="shared" ref="H359" si="147">G359+1</f>
        <v>46099</v>
      </c>
      <c r="I359" s="1226">
        <f t="shared" si="130"/>
        <v>46102</v>
      </c>
      <c r="J359" s="1226">
        <f t="shared" si="131"/>
        <v>46103</v>
      </c>
      <c r="K359" s="1206"/>
      <c r="L359" s="1161">
        <f t="shared" si="94"/>
        <v>46078</v>
      </c>
      <c r="M359" s="1161">
        <f t="shared" si="94"/>
        <v>46079</v>
      </c>
      <c r="N359" s="1204">
        <f t="shared" ref="N359" si="148">WEEKNUM(M359)</f>
        <v>9</v>
      </c>
    </row>
    <row r="360" spans="1:14" s="146" customFormat="1" ht="20.100000000000001" hidden="1" customHeight="1" x14ac:dyDescent="0.2">
      <c r="A360" s="1018" t="s">
        <v>2474</v>
      </c>
      <c r="B360" s="1248" t="s">
        <v>2290</v>
      </c>
      <c r="C360" s="1245" t="s">
        <v>2475</v>
      </c>
      <c r="D360" s="1246">
        <v>46086</v>
      </c>
      <c r="E360" s="1226">
        <f t="shared" ref="E360:E363" si="149">D360+8</f>
        <v>46094</v>
      </c>
      <c r="F360" s="1226">
        <f t="shared" ref="F360:F363" si="150">E360+2</f>
        <v>46096</v>
      </c>
      <c r="G360" s="1226">
        <f t="shared" ref="G360:G363" si="151">F360+4</f>
        <v>46100</v>
      </c>
      <c r="H360" s="1226">
        <f t="shared" ref="H360:H363" si="152">G360+1</f>
        <v>46101</v>
      </c>
      <c r="I360" s="1226">
        <f t="shared" si="130"/>
        <v>46104</v>
      </c>
      <c r="J360" s="1226">
        <f t="shared" si="131"/>
        <v>46105</v>
      </c>
      <c r="K360" s="1206"/>
      <c r="L360" s="1161">
        <f t="shared" si="94"/>
        <v>46085</v>
      </c>
      <c r="M360" s="1161">
        <f t="shared" si="94"/>
        <v>46086</v>
      </c>
      <c r="N360" s="1204">
        <f t="shared" ref="N360:N363" si="153">WEEKNUM(M360)</f>
        <v>10</v>
      </c>
    </row>
    <row r="361" spans="1:14" s="146" customFormat="1" ht="20.100000000000001" customHeight="1" x14ac:dyDescent="0.2">
      <c r="A361" s="1018" t="s">
        <v>2365</v>
      </c>
      <c r="B361" s="1248" t="s">
        <v>2474</v>
      </c>
      <c r="C361" s="1245" t="s">
        <v>2476</v>
      </c>
      <c r="D361" s="1246">
        <v>46094</v>
      </c>
      <c r="E361" s="1226">
        <f t="shared" si="149"/>
        <v>46102</v>
      </c>
      <c r="F361" s="1226">
        <f t="shared" si="150"/>
        <v>46104</v>
      </c>
      <c r="G361" s="1226">
        <f t="shared" si="151"/>
        <v>46108</v>
      </c>
      <c r="H361" s="1226">
        <f t="shared" si="152"/>
        <v>46109</v>
      </c>
      <c r="I361" s="1226">
        <f t="shared" si="130"/>
        <v>46112</v>
      </c>
      <c r="J361" s="1226">
        <f t="shared" si="131"/>
        <v>46113</v>
      </c>
      <c r="K361" s="1206"/>
      <c r="L361" s="1161">
        <f t="shared" si="94"/>
        <v>46092</v>
      </c>
      <c r="M361" s="1161">
        <f t="shared" si="94"/>
        <v>46093</v>
      </c>
      <c r="N361" s="1204">
        <f t="shared" si="153"/>
        <v>11</v>
      </c>
    </row>
    <row r="362" spans="1:14" s="146" customFormat="1" ht="20.100000000000001" customHeight="1" x14ac:dyDescent="0.2">
      <c r="A362" s="1018" t="s">
        <v>2477</v>
      </c>
      <c r="B362" s="1248" t="s">
        <v>2365</v>
      </c>
      <c r="C362" s="1245" t="s">
        <v>2478</v>
      </c>
      <c r="D362" s="1246">
        <v>46100</v>
      </c>
      <c r="E362" s="1226">
        <f t="shared" si="149"/>
        <v>46108</v>
      </c>
      <c r="F362" s="1226">
        <f t="shared" si="150"/>
        <v>46110</v>
      </c>
      <c r="G362" s="1226">
        <f t="shared" si="151"/>
        <v>46114</v>
      </c>
      <c r="H362" s="1226">
        <f t="shared" si="152"/>
        <v>46115</v>
      </c>
      <c r="I362" s="1226">
        <f t="shared" si="130"/>
        <v>46118</v>
      </c>
      <c r="J362" s="1226">
        <f t="shared" si="131"/>
        <v>46119</v>
      </c>
      <c r="K362" s="1206"/>
      <c r="L362" s="1161">
        <f t="shared" si="94"/>
        <v>46099</v>
      </c>
      <c r="M362" s="1161">
        <f t="shared" si="94"/>
        <v>46100</v>
      </c>
      <c r="N362" s="1204">
        <f t="shared" si="153"/>
        <v>12</v>
      </c>
    </row>
    <row r="363" spans="1:14" s="146" customFormat="1" ht="20.100000000000001" customHeight="1" x14ac:dyDescent="0.2">
      <c r="A363" s="1018" t="s">
        <v>2479</v>
      </c>
      <c r="B363" s="1248" t="s">
        <v>731</v>
      </c>
      <c r="C363" s="1245" t="s">
        <v>2480</v>
      </c>
      <c r="D363" s="1246">
        <v>46106</v>
      </c>
      <c r="E363" s="1226">
        <f t="shared" si="149"/>
        <v>46114</v>
      </c>
      <c r="F363" s="1226">
        <f t="shared" si="150"/>
        <v>46116</v>
      </c>
      <c r="G363" s="1226">
        <f t="shared" si="151"/>
        <v>46120</v>
      </c>
      <c r="H363" s="1226">
        <f t="shared" si="152"/>
        <v>46121</v>
      </c>
      <c r="I363" s="1226">
        <f t="shared" si="130"/>
        <v>46124</v>
      </c>
      <c r="J363" s="1226">
        <f t="shared" si="131"/>
        <v>46125</v>
      </c>
      <c r="K363" s="1206"/>
      <c r="L363" s="1161">
        <f t="shared" si="94"/>
        <v>46106</v>
      </c>
      <c r="M363" s="1161">
        <f t="shared" si="94"/>
        <v>46107</v>
      </c>
      <c r="N363" s="1204">
        <f t="shared" si="153"/>
        <v>13</v>
      </c>
    </row>
    <row r="364" spans="1:14" s="146" customFormat="1" ht="20.100000000000001" customHeight="1" x14ac:dyDescent="0.2">
      <c r="A364" s="1018" t="s">
        <v>2474</v>
      </c>
      <c r="B364" s="1248" t="s">
        <v>2443</v>
      </c>
      <c r="C364" s="1245" t="s">
        <v>2481</v>
      </c>
      <c r="D364" s="1246">
        <v>46113</v>
      </c>
      <c r="E364" s="1226">
        <f t="shared" ref="E364" si="154">D364+8</f>
        <v>46121</v>
      </c>
      <c r="F364" s="1226">
        <f t="shared" ref="F364" si="155">E364+2</f>
        <v>46123</v>
      </c>
      <c r="G364" s="1226">
        <f t="shared" ref="G364" si="156">F364+4</f>
        <v>46127</v>
      </c>
      <c r="H364" s="1226">
        <f t="shared" ref="H364" si="157">G364+1</f>
        <v>46128</v>
      </c>
      <c r="I364" s="1226">
        <f t="shared" ref="I364" si="158">H364+3</f>
        <v>46131</v>
      </c>
      <c r="J364" s="1226">
        <f t="shared" ref="J364" si="159">I364+1</f>
        <v>46132</v>
      </c>
      <c r="K364" s="1206"/>
      <c r="L364" s="1161">
        <f t="shared" si="94"/>
        <v>46113</v>
      </c>
      <c r="M364" s="1161">
        <f t="shared" si="94"/>
        <v>46114</v>
      </c>
      <c r="N364" s="1204">
        <f t="shared" ref="N364" si="160">WEEKNUM(M364)</f>
        <v>14</v>
      </c>
    </row>
    <row r="365" spans="1:14" s="146" customFormat="1" ht="20.100000000000001" customHeight="1" x14ac:dyDescent="0.2">
      <c r="A365" s="1018"/>
      <c r="B365" s="1248" t="s">
        <v>2474</v>
      </c>
      <c r="C365" s="1245" t="s">
        <v>2482</v>
      </c>
      <c r="D365" s="1246">
        <v>46120</v>
      </c>
      <c r="E365" s="1226">
        <f t="shared" ref="E365" si="161">D365+8</f>
        <v>46128</v>
      </c>
      <c r="F365" s="1226">
        <f t="shared" ref="F365" si="162">E365+2</f>
        <v>46130</v>
      </c>
      <c r="G365" s="1226">
        <f t="shared" ref="G365" si="163">F365+4</f>
        <v>46134</v>
      </c>
      <c r="H365" s="1226">
        <f t="shared" ref="H365" si="164">G365+1</f>
        <v>46135</v>
      </c>
      <c r="I365" s="1226">
        <f t="shared" ref="I365" si="165">H365+3</f>
        <v>46138</v>
      </c>
      <c r="J365" s="1226">
        <f t="shared" ref="J365" si="166">I365+1</f>
        <v>46139</v>
      </c>
      <c r="K365" s="1206"/>
      <c r="L365" s="1161">
        <f t="shared" si="94"/>
        <v>46120</v>
      </c>
      <c r="M365" s="1161">
        <f t="shared" si="94"/>
        <v>46121</v>
      </c>
      <c r="N365" s="1204">
        <f t="shared" ref="N365" si="167">WEEKNUM(M365)</f>
        <v>15</v>
      </c>
    </row>
    <row r="366" spans="1:14" s="146" customFormat="1" ht="20.100000000000001" customHeight="1" x14ac:dyDescent="0.2">
      <c r="A366" s="1018"/>
      <c r="B366" s="1248" t="s">
        <v>2365</v>
      </c>
      <c r="C366" s="1245" t="s">
        <v>2483</v>
      </c>
      <c r="D366" s="1246">
        <v>46127</v>
      </c>
      <c r="E366" s="1226">
        <f t="shared" ref="E366" si="168">D366+8</f>
        <v>46135</v>
      </c>
      <c r="F366" s="1226">
        <f t="shared" ref="F366" si="169">E366+2</f>
        <v>46137</v>
      </c>
      <c r="G366" s="1226">
        <f t="shared" ref="G366" si="170">F366+4</f>
        <v>46141</v>
      </c>
      <c r="H366" s="1226">
        <f t="shared" ref="H366" si="171">G366+1</f>
        <v>46142</v>
      </c>
      <c r="I366" s="1226">
        <f t="shared" ref="I366" si="172">H366+3</f>
        <v>46145</v>
      </c>
      <c r="J366" s="1226">
        <f t="shared" ref="J366" si="173">I366+1</f>
        <v>46146</v>
      </c>
      <c r="K366" s="1206"/>
      <c r="L366" s="1161">
        <f t="shared" si="94"/>
        <v>46127</v>
      </c>
      <c r="M366" s="1161">
        <f t="shared" si="94"/>
        <v>46128</v>
      </c>
      <c r="N366" s="1204">
        <f t="shared" ref="N366" si="174">WEEKNUM(M366)</f>
        <v>16</v>
      </c>
    </row>
    <row r="367" spans="1:14" s="146" customFormat="1" ht="20.100000000000001" customHeight="1" x14ac:dyDescent="0.2">
      <c r="A367" s="1018" t="s">
        <v>2484</v>
      </c>
      <c r="B367" s="1248" t="s">
        <v>731</v>
      </c>
      <c r="C367" s="1245" t="s">
        <v>2485</v>
      </c>
      <c r="D367" s="1246">
        <v>46134</v>
      </c>
      <c r="E367" s="1226">
        <f t="shared" ref="E367" si="175">D367+8</f>
        <v>46142</v>
      </c>
      <c r="F367" s="1226">
        <f t="shared" ref="F367" si="176">E367+2</f>
        <v>46144</v>
      </c>
      <c r="G367" s="1226">
        <f t="shared" ref="G367" si="177">F367+4</f>
        <v>46148</v>
      </c>
      <c r="H367" s="1226">
        <f t="shared" ref="H367" si="178">G367+1</f>
        <v>46149</v>
      </c>
      <c r="I367" s="1226">
        <f t="shared" ref="I367" si="179">H367+3</f>
        <v>46152</v>
      </c>
      <c r="J367" s="1226">
        <f t="shared" ref="J367" si="180">I367+1</f>
        <v>46153</v>
      </c>
      <c r="K367" s="1206"/>
      <c r="L367" s="1161">
        <f t="shared" si="94"/>
        <v>46134</v>
      </c>
      <c r="M367" s="1161">
        <f t="shared" si="94"/>
        <v>46135</v>
      </c>
      <c r="N367" s="1204">
        <f t="shared" ref="N367" si="181">WEEKNUM(M367)</f>
        <v>17</v>
      </c>
    </row>
    <row r="368" spans="1:14" s="146" customFormat="1" ht="20.100000000000001" customHeight="1" x14ac:dyDescent="0.2">
      <c r="A368" s="1018"/>
      <c r="B368" s="1248" t="s">
        <v>2443</v>
      </c>
      <c r="C368" s="1245" t="s">
        <v>2486</v>
      </c>
      <c r="D368" s="1246">
        <v>46141</v>
      </c>
      <c r="E368" s="1226">
        <f t="shared" ref="E368:E369" si="182">D368+8</f>
        <v>46149</v>
      </c>
      <c r="F368" s="1226">
        <f t="shared" ref="F368:F369" si="183">E368+2</f>
        <v>46151</v>
      </c>
      <c r="G368" s="1226">
        <f t="shared" ref="G368:G369" si="184">F368+4</f>
        <v>46155</v>
      </c>
      <c r="H368" s="1226">
        <f t="shared" ref="H368:H369" si="185">G368+1</f>
        <v>46156</v>
      </c>
      <c r="I368" s="1226">
        <f t="shared" ref="I368:I369" si="186">H368+3</f>
        <v>46159</v>
      </c>
      <c r="J368" s="1226">
        <f t="shared" ref="J368:J369" si="187">I368+1</f>
        <v>46160</v>
      </c>
      <c r="K368" s="1206"/>
      <c r="L368" s="1161">
        <f t="shared" si="94"/>
        <v>46141</v>
      </c>
      <c r="M368" s="1161">
        <f t="shared" si="94"/>
        <v>46142</v>
      </c>
      <c r="N368" s="1204">
        <f t="shared" ref="N368:N369" si="188">WEEKNUM(M368)</f>
        <v>18</v>
      </c>
    </row>
    <row r="369" spans="1:15" s="146" customFormat="1" ht="20.100000000000001" customHeight="1" x14ac:dyDescent="0.2">
      <c r="A369" s="1018"/>
      <c r="B369" s="1248" t="s">
        <v>2474</v>
      </c>
      <c r="C369" s="1245" t="s">
        <v>2487</v>
      </c>
      <c r="D369" s="1246">
        <v>46148</v>
      </c>
      <c r="E369" s="1226">
        <f t="shared" si="182"/>
        <v>46156</v>
      </c>
      <c r="F369" s="1226">
        <f t="shared" si="183"/>
        <v>46158</v>
      </c>
      <c r="G369" s="1226">
        <f t="shared" si="184"/>
        <v>46162</v>
      </c>
      <c r="H369" s="1226">
        <f t="shared" si="185"/>
        <v>46163</v>
      </c>
      <c r="I369" s="1226">
        <f t="shared" si="186"/>
        <v>46166</v>
      </c>
      <c r="J369" s="1226">
        <f t="shared" si="187"/>
        <v>46167</v>
      </c>
      <c r="K369" s="1206"/>
      <c r="L369" s="1161">
        <f t="shared" si="94"/>
        <v>46148</v>
      </c>
      <c r="M369" s="1161">
        <f t="shared" si="94"/>
        <v>46149</v>
      </c>
      <c r="N369" s="1204">
        <f t="shared" si="188"/>
        <v>19</v>
      </c>
    </row>
    <row r="370" spans="1:15" s="146" customFormat="1" ht="20.100000000000001" customHeight="1" x14ac:dyDescent="0.2">
      <c r="A370" s="1018"/>
      <c r="B370" s="1248" t="s">
        <v>2365</v>
      </c>
      <c r="C370" s="1245" t="s">
        <v>2488</v>
      </c>
      <c r="D370" s="1246">
        <v>46155</v>
      </c>
      <c r="E370" s="1226">
        <f t="shared" ref="E370" si="189">D370+8</f>
        <v>46163</v>
      </c>
      <c r="F370" s="1226">
        <f t="shared" ref="F370" si="190">E370+2</f>
        <v>46165</v>
      </c>
      <c r="G370" s="1226">
        <f t="shared" ref="G370" si="191">F370+4</f>
        <v>46169</v>
      </c>
      <c r="H370" s="1226">
        <f t="shared" ref="H370" si="192">G370+1</f>
        <v>46170</v>
      </c>
      <c r="I370" s="1226">
        <f t="shared" ref="I370" si="193">H370+3</f>
        <v>46173</v>
      </c>
      <c r="J370" s="1226">
        <f t="shared" ref="J370" si="194">I370+1</f>
        <v>46174</v>
      </c>
      <c r="K370" s="1206"/>
      <c r="L370" s="1161">
        <f t="shared" si="94"/>
        <v>46155</v>
      </c>
      <c r="M370" s="1161">
        <f t="shared" si="94"/>
        <v>46156</v>
      </c>
      <c r="N370" s="1204">
        <f t="shared" ref="N370" si="195">WEEKNUM(M370)</f>
        <v>20</v>
      </c>
    </row>
    <row r="371" spans="1:15" s="146" customFormat="1" ht="20.100000000000001" customHeight="1" x14ac:dyDescent="0.2">
      <c r="A371" s="1018"/>
      <c r="B371" s="1248" t="s">
        <v>2489</v>
      </c>
      <c r="C371" s="1245" t="s">
        <v>2490</v>
      </c>
      <c r="D371" s="1246">
        <v>46162</v>
      </c>
      <c r="E371" s="1226">
        <f t="shared" ref="E371" si="196">D371+8</f>
        <v>46170</v>
      </c>
      <c r="F371" s="1226">
        <f t="shared" ref="F371" si="197">E371+2</f>
        <v>46172</v>
      </c>
      <c r="G371" s="1226">
        <f t="shared" ref="G371" si="198">F371+4</f>
        <v>46176</v>
      </c>
      <c r="H371" s="1226">
        <f t="shared" ref="H371" si="199">G371+1</f>
        <v>46177</v>
      </c>
      <c r="I371" s="1226">
        <f t="shared" ref="I371" si="200">H371+3</f>
        <v>46180</v>
      </c>
      <c r="J371" s="1226">
        <f t="shared" ref="J371" si="201">I371+1</f>
        <v>46181</v>
      </c>
      <c r="K371" s="1206"/>
      <c r="L371" s="1161">
        <f t="shared" si="94"/>
        <v>46162</v>
      </c>
      <c r="M371" s="1161">
        <f t="shared" si="94"/>
        <v>46163</v>
      </c>
      <c r="N371" s="1204">
        <f t="shared" ref="N371" si="202">WEEKNUM(M371)</f>
        <v>21</v>
      </c>
    </row>
    <row r="372" spans="1:15" s="146" customFormat="1" ht="20.100000000000001" customHeight="1" x14ac:dyDescent="0.2">
      <c r="A372" s="1018"/>
      <c r="B372" s="1248" t="s">
        <v>2443</v>
      </c>
      <c r="C372" s="1245" t="s">
        <v>2491</v>
      </c>
      <c r="D372" s="1246">
        <v>46169</v>
      </c>
      <c r="E372" s="1226">
        <f t="shared" ref="E372" si="203">D372+8</f>
        <v>46177</v>
      </c>
      <c r="F372" s="1226">
        <f t="shared" ref="F372" si="204">E372+2</f>
        <v>46179</v>
      </c>
      <c r="G372" s="1226">
        <f t="shared" ref="G372" si="205">F372+4</f>
        <v>46183</v>
      </c>
      <c r="H372" s="1226">
        <f t="shared" ref="H372" si="206">G372+1</f>
        <v>46184</v>
      </c>
      <c r="I372" s="1226">
        <f t="shared" ref="I372" si="207">H372+3</f>
        <v>46187</v>
      </c>
      <c r="J372" s="1226">
        <f t="shared" ref="J372" si="208">I372+1</f>
        <v>46188</v>
      </c>
      <c r="K372" s="1206"/>
      <c r="L372" s="1161">
        <f t="shared" si="94"/>
        <v>46169</v>
      </c>
      <c r="M372" s="1161">
        <f t="shared" si="94"/>
        <v>46170</v>
      </c>
      <c r="N372" s="1204">
        <f t="shared" ref="N372" si="209">WEEKNUM(M372)</f>
        <v>22</v>
      </c>
    </row>
    <row r="373" spans="1:15" s="146" customFormat="1" ht="20.100000000000001" customHeight="1" x14ac:dyDescent="0.2">
      <c r="A373" s="1018"/>
      <c r="B373" s="147" t="s">
        <v>589</v>
      </c>
      <c r="C373" s="764"/>
      <c r="D373" s="801"/>
      <c r="E373" s="1082"/>
      <c r="F373" s="1082"/>
      <c r="G373" s="801"/>
      <c r="H373" s="801"/>
      <c r="I373" s="801"/>
      <c r="J373" s="801"/>
      <c r="K373" s="801"/>
      <c r="L373" s="195"/>
      <c r="M373" s="764"/>
    </row>
    <row r="374" spans="1:15" s="159" customFormat="1" ht="18" customHeight="1" x14ac:dyDescent="0.2">
      <c r="A374" s="1018"/>
      <c r="B374" s="192"/>
      <c r="C374" s="193"/>
      <c r="D374" s="193"/>
      <c r="E374" s="194"/>
      <c r="F374" s="195"/>
      <c r="G374" s="195"/>
      <c r="H374" s="193"/>
      <c r="I374" s="193"/>
      <c r="J374" s="195"/>
      <c r="K374" s="195"/>
      <c r="L374" s="195"/>
      <c r="M374" s="331"/>
      <c r="N374" s="196"/>
    </row>
    <row r="375" spans="1:15" s="159" customFormat="1" ht="18" customHeight="1" x14ac:dyDescent="0.2">
      <c r="A375" s="1018"/>
      <c r="B375" s="197"/>
      <c r="C375" s="193"/>
      <c r="D375" s="198"/>
      <c r="E375" s="199"/>
      <c r="F375" s="197"/>
      <c r="G375" s="193"/>
      <c r="H375" s="198"/>
      <c r="I375" s="193"/>
      <c r="J375" s="197"/>
      <c r="K375" s="193"/>
      <c r="L375" s="198"/>
      <c r="M375" s="331"/>
      <c r="N375" s="196"/>
    </row>
    <row r="376" spans="1:15" s="147" customFormat="1" ht="18.75" customHeight="1" x14ac:dyDescent="0.2">
      <c r="B376" s="889"/>
      <c r="C376" s="890"/>
      <c r="D376" s="891"/>
      <c r="E376" s="892"/>
      <c r="F376" s="893"/>
      <c r="G376" s="894"/>
      <c r="H376" s="895"/>
    </row>
    <row r="377" spans="1:15" s="147" customFormat="1" ht="18.75" customHeight="1" x14ac:dyDescent="0.2">
      <c r="B377" s="778" t="s">
        <v>590</v>
      </c>
      <c r="C377" s="145"/>
      <c r="D377" s="147" t="s">
        <v>591</v>
      </c>
      <c r="G377" s="147" t="s">
        <v>592</v>
      </c>
      <c r="H377" s="779"/>
    </row>
    <row r="378" spans="1:15" s="147" customFormat="1" ht="18.75" customHeight="1" x14ac:dyDescent="0.2">
      <c r="B378" s="780" t="s">
        <v>593</v>
      </c>
      <c r="C378" s="1085" t="s">
        <v>594</v>
      </c>
      <c r="D378" s="133" t="s">
        <v>595</v>
      </c>
      <c r="F378" s="1085" t="s">
        <v>596</v>
      </c>
      <c r="G378" s="145" t="s">
        <v>597</v>
      </c>
      <c r="H378" s="1086" t="s">
        <v>598</v>
      </c>
    </row>
    <row r="379" spans="1:15" s="147" customFormat="1" ht="18.75" customHeight="1" x14ac:dyDescent="0.2">
      <c r="B379" s="780" t="s">
        <v>599</v>
      </c>
      <c r="C379" s="1085" t="s">
        <v>600</v>
      </c>
      <c r="D379" s="133" t="s">
        <v>601</v>
      </c>
      <c r="E379" s="148" t="s">
        <v>602</v>
      </c>
      <c r="F379" s="1087" t="s">
        <v>603</v>
      </c>
      <c r="G379" s="145" t="s">
        <v>604</v>
      </c>
      <c r="H379" s="1086" t="s">
        <v>605</v>
      </c>
    </row>
    <row r="380" spans="1:15" s="147" customFormat="1" ht="18.75" customHeight="1" x14ac:dyDescent="0.2">
      <c r="B380" s="783" t="s">
        <v>606</v>
      </c>
      <c r="C380" s="1088" t="s">
        <v>607</v>
      </c>
      <c r="D380" s="133" t="s">
        <v>608</v>
      </c>
      <c r="E380" s="148" t="s">
        <v>609</v>
      </c>
      <c r="F380" s="1087" t="s">
        <v>610</v>
      </c>
      <c r="G380" s="588" t="s">
        <v>611</v>
      </c>
      <c r="H380" s="1089" t="s">
        <v>612</v>
      </c>
    </row>
    <row r="381" spans="1:15" s="147" customFormat="1" ht="18.75" customHeight="1" x14ac:dyDescent="0.2">
      <c r="B381" s="783" t="s">
        <v>613</v>
      </c>
      <c r="C381" s="1088" t="s">
        <v>614</v>
      </c>
      <c r="D381" s="133" t="s">
        <v>615</v>
      </c>
      <c r="E381" s="148" t="s">
        <v>616</v>
      </c>
      <c r="F381" s="1087" t="s">
        <v>617</v>
      </c>
      <c r="G381" s="588" t="s">
        <v>618</v>
      </c>
      <c r="H381" s="1089" t="s">
        <v>619</v>
      </c>
      <c r="N381" s="149"/>
      <c r="O381" s="149"/>
    </row>
    <row r="382" spans="1:15" s="147" customFormat="1" ht="18.75" customHeight="1" x14ac:dyDescent="0.2">
      <c r="B382" s="783" t="s">
        <v>894</v>
      </c>
      <c r="C382" s="1088" t="s">
        <v>621</v>
      </c>
      <c r="D382" s="133" t="s">
        <v>622</v>
      </c>
      <c r="E382" s="148" t="s">
        <v>623</v>
      </c>
      <c r="F382" s="1087" t="s">
        <v>624</v>
      </c>
      <c r="G382" s="588" t="s">
        <v>625</v>
      </c>
      <c r="H382" s="1089" t="s">
        <v>626</v>
      </c>
      <c r="N382" s="149"/>
      <c r="O382" s="149"/>
    </row>
    <row r="383" spans="1:15" s="147" customFormat="1" ht="18.75" customHeight="1" x14ac:dyDescent="0.2">
      <c r="B383" s="783" t="s">
        <v>627</v>
      </c>
      <c r="C383" s="1088" t="s">
        <v>628</v>
      </c>
      <c r="D383" s="133" t="s">
        <v>629</v>
      </c>
      <c r="E383" s="148" t="s">
        <v>630</v>
      </c>
      <c r="F383" s="1087" t="s">
        <v>631</v>
      </c>
      <c r="G383" s="588" t="s">
        <v>632</v>
      </c>
      <c r="H383" s="1089" t="s">
        <v>633</v>
      </c>
      <c r="N383" s="149"/>
      <c r="O383" s="149"/>
    </row>
    <row r="384" spans="1:15" s="147" customFormat="1" ht="18.75" customHeight="1" x14ac:dyDescent="0.2">
      <c r="B384" s="783" t="s">
        <v>634</v>
      </c>
      <c r="C384" s="1088" t="s">
        <v>635</v>
      </c>
      <c r="D384" s="133" t="s">
        <v>636</v>
      </c>
      <c r="E384" s="148" t="s">
        <v>637</v>
      </c>
      <c r="F384" s="1085" t="s">
        <v>638</v>
      </c>
      <c r="G384" s="588" t="s">
        <v>639</v>
      </c>
      <c r="H384" s="787" t="s">
        <v>640</v>
      </c>
      <c r="N384" s="149"/>
      <c r="O384" s="149"/>
    </row>
    <row r="385" spans="1:13" ht="18.75" customHeight="1" x14ac:dyDescent="0.2">
      <c r="A385" s="1022"/>
      <c r="B385" s="783" t="s">
        <v>641</v>
      </c>
      <c r="C385" s="1088" t="s">
        <v>642</v>
      </c>
      <c r="D385" s="133" t="s">
        <v>643</v>
      </c>
      <c r="E385" s="148" t="s">
        <v>644</v>
      </c>
      <c r="F385" s="739" t="s">
        <v>645</v>
      </c>
      <c r="G385" s="147"/>
      <c r="H385" s="788"/>
      <c r="L385" s="149"/>
      <c r="M385" s="149"/>
    </row>
    <row r="386" spans="1:13" ht="18" customHeight="1" x14ac:dyDescent="0.2">
      <c r="A386" s="1022"/>
      <c r="B386" s="1090"/>
      <c r="C386" s="791"/>
      <c r="D386" s="791"/>
      <c r="E386" s="791"/>
      <c r="F386" s="791"/>
      <c r="G386" s="791"/>
      <c r="H386" s="1091"/>
      <c r="L386" s="149"/>
      <c r="M386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78" r:id="rId1" xr:uid="{7C5D52B2-D0A4-4B33-AA0A-437C8119E90C}"/>
    <hyperlink ref="C378" r:id="rId2" xr:uid="{DA7791B7-A3D3-4958-BC53-1C7AF3436EF4}"/>
    <hyperlink ref="H383" r:id="rId3" xr:uid="{7926A36D-BACF-4B21-836E-0D19DF2269E1}"/>
    <hyperlink ref="H382" r:id="rId4" xr:uid="{F6B2DA88-F549-4A48-88C6-E0BA9FDE42C7}"/>
    <hyperlink ref="C381" r:id="rId5" xr:uid="{9AA533EC-9D72-40C5-9F80-0C332E73E299}"/>
    <hyperlink ref="C379" r:id="rId6" xr:uid="{25FE33F1-7042-4F4D-B912-C3F800A19A9B}"/>
    <hyperlink ref="C385" r:id="rId7" xr:uid="{140D853C-0648-477B-9404-FDC585C168E0}"/>
    <hyperlink ref="H381" r:id="rId8" xr:uid="{525E65B3-45E8-40A5-9ED4-F9495A3EFA6A}"/>
    <hyperlink ref="H384" r:id="rId9" xr:uid="{81505327-2F93-48D9-B879-F6A4FB9B93F8}"/>
    <hyperlink ref="F378" r:id="rId10" xr:uid="{15183594-9661-4D20-8164-80A5B86F9BE6}"/>
    <hyperlink ref="F383" r:id="rId11" xr:uid="{E2622EFF-E554-4ACF-B78B-2DAE3DC58B86}"/>
    <hyperlink ref="F379" r:id="rId12" xr:uid="{56945F7D-DDCF-47D3-AF20-B5C592CA5B92}"/>
    <hyperlink ref="F380" r:id="rId13" xr:uid="{D5977FCA-146C-4BA6-9EEF-FF2DC9D38A7D}"/>
    <hyperlink ref="F381" r:id="rId14" xr:uid="{2927B5BA-3DB4-4E97-9225-513DCE2DE5E3}"/>
    <hyperlink ref="F382" r:id="rId15" xr:uid="{FB9E2600-873D-4B5D-A736-673F92074512}"/>
    <hyperlink ref="H379" r:id="rId16" xr:uid="{40D05224-292A-4645-BFCD-95FCC5311993}"/>
    <hyperlink ref="H380" r:id="rId17" xr:uid="{8BDB82AB-06F7-4045-9E6E-45C2FF6EED09}"/>
    <hyperlink ref="F384" r:id="rId18" xr:uid="{B9C21DD5-C3AA-43F0-9764-D0F96B366245}"/>
    <hyperlink ref="C380" r:id="rId19" xr:uid="{E964FEE8-E0AB-47AA-B0DA-72CEF81E9A4B}"/>
    <hyperlink ref="C382" r:id="rId20" xr:uid="{8B9FAA90-9975-45BE-A52C-DB432E2C7E27}"/>
    <hyperlink ref="C383" r:id="rId21" xr:uid="{0F1F9B38-34B3-45E2-9A65-0EE554C1708B}"/>
    <hyperlink ref="C384" r:id="rId22" xr:uid="{0AED5F4E-FCF0-462B-8E9D-3220A8BB01CA}"/>
    <hyperlink ref="F385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39"/>
  <sheetViews>
    <sheetView showGridLines="0" zoomScale="85" zoomScaleNormal="85" zoomScaleSheetLayoutView="85" workbookViewId="0">
      <selection activeCell="H2" sqref="H2"/>
    </sheetView>
  </sheetViews>
  <sheetFormatPr defaultColWidth="9.140625" defaultRowHeight="17.25" customHeight="1" x14ac:dyDescent="0.2"/>
  <cols>
    <col min="1" max="1" width="16.7109375" style="875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 x14ac:dyDescent="0.25">
      <c r="B2" s="1528" t="s">
        <v>116</v>
      </c>
      <c r="C2" s="1528"/>
      <c r="D2" s="1528"/>
      <c r="E2" s="1528"/>
      <c r="F2" s="1528"/>
      <c r="H2" s="947" t="s">
        <v>368</v>
      </c>
    </row>
    <row r="3" spans="1:17" ht="17.25" customHeight="1" thickBot="1" x14ac:dyDescent="0.25">
      <c r="B3" s="165"/>
    </row>
    <row r="4" spans="1:17" ht="30" customHeight="1" thickBot="1" x14ac:dyDescent="0.25">
      <c r="B4" s="1522" t="s">
        <v>2492</v>
      </c>
      <c r="C4" s="1523"/>
      <c r="D4" s="1523"/>
      <c r="E4" s="1523"/>
      <c r="F4" s="1524"/>
      <c r="G4" s="147"/>
      <c r="H4" s="147"/>
      <c r="K4" s="601"/>
      <c r="L4" s="602"/>
      <c r="M4" s="602"/>
      <c r="N4" s="602"/>
      <c r="O4" s="602"/>
    </row>
    <row r="5" spans="1:17" ht="17.25" customHeight="1" x14ac:dyDescent="0.2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 x14ac:dyDescent="0.2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 x14ac:dyDescent="0.2">
      <c r="A7" s="1024"/>
      <c r="B7" s="1517" t="s">
        <v>2493</v>
      </c>
      <c r="C7" s="1518"/>
      <c r="D7" s="1558" t="s">
        <v>373</v>
      </c>
      <c r="E7" s="932" t="s">
        <v>2494</v>
      </c>
      <c r="F7" s="932" t="s">
        <v>2495</v>
      </c>
      <c r="G7" s="932" t="s">
        <v>2496</v>
      </c>
      <c r="H7" s="932" t="s">
        <v>173</v>
      </c>
      <c r="I7" s="932" t="s">
        <v>2497</v>
      </c>
      <c r="J7" s="932" t="s">
        <v>2498</v>
      </c>
      <c r="K7" s="932" t="s">
        <v>331</v>
      </c>
      <c r="L7" s="932" t="s">
        <v>249</v>
      </c>
      <c r="M7" s="331"/>
      <c r="N7" s="874"/>
      <c r="O7" s="146"/>
    </row>
    <row r="8" spans="1:17" ht="20.100000000000001" hidden="1" customHeight="1" x14ac:dyDescent="0.2">
      <c r="A8" s="1024"/>
      <c r="B8" s="935" t="s">
        <v>375</v>
      </c>
      <c r="C8" s="936" t="s">
        <v>376</v>
      </c>
      <c r="D8" s="1559"/>
      <c r="E8" s="931" t="s">
        <v>216</v>
      </c>
      <c r="F8" s="931" t="s">
        <v>244</v>
      </c>
      <c r="G8" s="931" t="s">
        <v>198</v>
      </c>
      <c r="H8" s="931" t="s">
        <v>285</v>
      </c>
      <c r="I8" s="931" t="s">
        <v>2203</v>
      </c>
      <c r="J8" s="931" t="s">
        <v>2499</v>
      </c>
      <c r="K8" s="931" t="s">
        <v>293</v>
      </c>
      <c r="L8" s="931" t="s">
        <v>2500</v>
      </c>
      <c r="M8" s="331"/>
      <c r="N8" s="1041" t="s">
        <v>377</v>
      </c>
      <c r="O8" s="1036" t="s">
        <v>461</v>
      </c>
    </row>
    <row r="9" spans="1:17" ht="16.5" hidden="1" customHeight="1" x14ac:dyDescent="0.2">
      <c r="A9" s="1024"/>
      <c r="B9" s="971" t="s">
        <v>2501</v>
      </c>
      <c r="C9" s="972" t="s">
        <v>2502</v>
      </c>
      <c r="D9" s="946">
        <v>45391</v>
      </c>
      <c r="E9" s="1515" t="s">
        <v>409</v>
      </c>
      <c r="F9" s="1516"/>
      <c r="G9" s="1521"/>
      <c r="H9" s="873" t="s">
        <v>409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 x14ac:dyDescent="0.2">
      <c r="A10" s="989" t="s">
        <v>2503</v>
      </c>
      <c r="B10" s="971" t="s">
        <v>2504</v>
      </c>
      <c r="C10" s="972" t="s">
        <v>2505</v>
      </c>
      <c r="D10" s="946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 x14ac:dyDescent="0.2">
      <c r="A11" s="1024" t="s">
        <v>2506</v>
      </c>
      <c r="B11" s="971" t="s">
        <v>2507</v>
      </c>
      <c r="C11" s="972" t="s">
        <v>2508</v>
      </c>
      <c r="D11" s="946">
        <v>45402</v>
      </c>
      <c r="E11" s="758">
        <v>45411</v>
      </c>
      <c r="F11" s="758">
        <v>45409</v>
      </c>
      <c r="G11" s="758">
        <v>45410</v>
      </c>
      <c r="H11" s="873" t="s">
        <v>409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 x14ac:dyDescent="0.2">
      <c r="A12" s="1024" t="s">
        <v>2509</v>
      </c>
      <c r="B12" s="971" t="s">
        <v>2510</v>
      </c>
      <c r="C12" s="972" t="s">
        <v>2511</v>
      </c>
      <c r="D12" s="946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 x14ac:dyDescent="0.2">
      <c r="A13" s="1024" t="s">
        <v>2506</v>
      </c>
      <c r="B13" s="971" t="s">
        <v>2512</v>
      </c>
      <c r="C13" s="972" t="s">
        <v>2513</v>
      </c>
      <c r="D13" s="946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 x14ac:dyDescent="0.2">
      <c r="A14" s="1024"/>
      <c r="B14" s="1019" t="s">
        <v>2514</v>
      </c>
      <c r="C14" s="972" t="s">
        <v>2515</v>
      </c>
      <c r="D14" s="946">
        <v>45425</v>
      </c>
      <c r="E14" s="873" t="s">
        <v>409</v>
      </c>
      <c r="F14" s="873" t="s">
        <v>409</v>
      </c>
      <c r="G14" s="873" t="s">
        <v>409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 x14ac:dyDescent="0.2">
      <c r="A15" s="1024" t="s">
        <v>2516</v>
      </c>
      <c r="B15" s="971" t="s">
        <v>2501</v>
      </c>
      <c r="C15" s="972" t="s">
        <v>2517</v>
      </c>
      <c r="D15" s="946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 x14ac:dyDescent="0.2">
      <c r="A16" s="989" t="s">
        <v>2504</v>
      </c>
      <c r="B16" s="971" t="s">
        <v>2507</v>
      </c>
      <c r="C16" s="972" t="s">
        <v>2518</v>
      </c>
      <c r="D16" s="946">
        <v>45451</v>
      </c>
      <c r="E16" s="873" t="s">
        <v>409</v>
      </c>
      <c r="F16" s="873" t="s">
        <v>409</v>
      </c>
      <c r="G16" s="873" t="s">
        <v>409</v>
      </c>
      <c r="H16" s="873" t="s">
        <v>409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 x14ac:dyDescent="0.2">
      <c r="A17" s="1024" t="s">
        <v>2519</v>
      </c>
      <c r="B17" s="971" t="s">
        <v>2504</v>
      </c>
      <c r="C17" s="972" t="s">
        <v>2520</v>
      </c>
      <c r="D17" s="946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 x14ac:dyDescent="0.2">
      <c r="A18" s="1024"/>
      <c r="B18" s="971" t="s">
        <v>2510</v>
      </c>
      <c r="C18" s="972" t="s">
        <v>2521</v>
      </c>
      <c r="D18" s="946">
        <v>45456</v>
      </c>
      <c r="E18" s="873" t="s">
        <v>409</v>
      </c>
      <c r="F18" s="873" t="s">
        <v>409</v>
      </c>
      <c r="G18" s="873" t="s">
        <v>409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 x14ac:dyDescent="0.2">
      <c r="A19" s="1024" t="s">
        <v>2522</v>
      </c>
      <c r="B19" s="971" t="s">
        <v>2512</v>
      </c>
      <c r="C19" s="972" t="s">
        <v>2523</v>
      </c>
      <c r="D19" s="946">
        <v>45462</v>
      </c>
      <c r="E19" s="758">
        <v>45471</v>
      </c>
      <c r="F19" s="758">
        <v>45467</v>
      </c>
      <c r="G19" s="758">
        <v>45470</v>
      </c>
      <c r="H19" s="873" t="s">
        <v>409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 x14ac:dyDescent="0.2">
      <c r="A20" s="1024"/>
      <c r="B20" s="971" t="s">
        <v>2514</v>
      </c>
      <c r="C20" s="972" t="s">
        <v>2524</v>
      </c>
      <c r="D20" s="946">
        <v>45465</v>
      </c>
      <c r="E20" s="873" t="s">
        <v>409</v>
      </c>
      <c r="F20" s="873" t="s">
        <v>409</v>
      </c>
      <c r="G20" s="873" t="s">
        <v>409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 x14ac:dyDescent="0.2">
      <c r="A21" s="1024" t="s">
        <v>2525</v>
      </c>
      <c r="B21" s="971" t="s">
        <v>1868</v>
      </c>
      <c r="C21" s="972" t="s">
        <v>2526</v>
      </c>
      <c r="D21" s="946">
        <v>45479</v>
      </c>
      <c r="E21" s="758">
        <v>45486</v>
      </c>
      <c r="F21" s="758">
        <v>45485</v>
      </c>
      <c r="G21" s="758">
        <v>45486</v>
      </c>
      <c r="H21" s="873" t="s">
        <v>409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4">
        <f>WEEKNUM(O21)</f>
        <v>26</v>
      </c>
    </row>
    <row r="22" spans="1:16" ht="16.5" hidden="1" customHeight="1" x14ac:dyDescent="0.2">
      <c r="A22" s="989"/>
      <c r="B22" s="971" t="s">
        <v>2507</v>
      </c>
      <c r="C22" s="972" t="s">
        <v>2527</v>
      </c>
      <c r="D22" s="946">
        <v>45491</v>
      </c>
      <c r="E22" s="873" t="s">
        <v>409</v>
      </c>
      <c r="F22" s="873" t="s">
        <v>409</v>
      </c>
      <c r="G22" s="873" t="s">
        <v>409</v>
      </c>
      <c r="H22" s="873" t="s">
        <v>409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4">
        <f t="shared" ref="P22:P29" si="6">WEEKNUM(O22)</f>
        <v>27</v>
      </c>
    </row>
    <row r="23" spans="1:16" ht="16.5" hidden="1" customHeight="1" x14ac:dyDescent="0.2">
      <c r="A23" s="1024" t="s">
        <v>2528</v>
      </c>
      <c r="B23" s="971" t="s">
        <v>2501</v>
      </c>
      <c r="C23" s="972" t="s">
        <v>2529</v>
      </c>
      <c r="D23" s="946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4">
        <f t="shared" si="6"/>
        <v>28</v>
      </c>
    </row>
    <row r="24" spans="1:16" ht="16.5" hidden="1" customHeight="1" x14ac:dyDescent="0.2">
      <c r="A24" s="1024"/>
      <c r="B24" s="971" t="s">
        <v>2510</v>
      </c>
      <c r="C24" s="972" t="s">
        <v>2530</v>
      </c>
      <c r="D24" s="946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409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4">
        <f t="shared" si="6"/>
        <v>29</v>
      </c>
    </row>
    <row r="25" spans="1:16" ht="16.5" hidden="1" customHeight="1" x14ac:dyDescent="0.2">
      <c r="A25" s="1024"/>
      <c r="B25" s="971" t="s">
        <v>2512</v>
      </c>
      <c r="C25" s="972" t="s">
        <v>2531</v>
      </c>
      <c r="D25" s="946">
        <v>45505</v>
      </c>
      <c r="E25" s="873" t="s">
        <v>409</v>
      </c>
      <c r="F25" s="873" t="s">
        <v>409</v>
      </c>
      <c r="G25" s="873" t="s">
        <v>409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4">
        <f t="shared" si="6"/>
        <v>30</v>
      </c>
    </row>
    <row r="26" spans="1:16" ht="16.5" hidden="1" customHeight="1" x14ac:dyDescent="0.2">
      <c r="A26" s="1024"/>
      <c r="B26" s="971" t="s">
        <v>2532</v>
      </c>
      <c r="C26" s="972" t="s">
        <v>2533</v>
      </c>
      <c r="D26" s="946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409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4">
        <f t="shared" si="6"/>
        <v>31</v>
      </c>
    </row>
    <row r="27" spans="1:16" ht="20.100000000000001" hidden="1" customHeight="1" x14ac:dyDescent="0.2">
      <c r="A27" s="1024" t="s">
        <v>2501</v>
      </c>
      <c r="B27" s="971" t="s">
        <v>1868</v>
      </c>
      <c r="C27" s="972" t="s">
        <v>2534</v>
      </c>
      <c r="D27" s="946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4">
        <f t="shared" si="6"/>
        <v>32</v>
      </c>
    </row>
    <row r="28" spans="1:16" ht="20.100000000000001" hidden="1" customHeight="1" x14ac:dyDescent="0.2">
      <c r="A28" s="989"/>
      <c r="B28" s="971" t="s">
        <v>2507</v>
      </c>
      <c r="C28" s="972" t="s">
        <v>2535</v>
      </c>
      <c r="D28" s="946">
        <v>45525</v>
      </c>
      <c r="E28" s="873" t="s">
        <v>409</v>
      </c>
      <c r="F28" s="873" t="s">
        <v>409</v>
      </c>
      <c r="G28" s="873" t="s">
        <v>409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4">
        <f t="shared" si="6"/>
        <v>33</v>
      </c>
    </row>
    <row r="29" spans="1:16" ht="20.100000000000001" hidden="1" customHeight="1" x14ac:dyDescent="0.2">
      <c r="A29" s="1024" t="s">
        <v>2504</v>
      </c>
      <c r="B29" s="971" t="s">
        <v>2501</v>
      </c>
      <c r="C29" s="972" t="s">
        <v>2536</v>
      </c>
      <c r="D29" s="946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409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4">
        <f t="shared" si="6"/>
        <v>34</v>
      </c>
    </row>
    <row r="30" spans="1:16" ht="20.100000000000001" hidden="1" customHeight="1" x14ac:dyDescent="0.2">
      <c r="A30" s="1024"/>
      <c r="B30" s="971" t="s">
        <v>2510</v>
      </c>
      <c r="C30" s="972" t="s">
        <v>2537</v>
      </c>
      <c r="D30" s="946">
        <v>45535</v>
      </c>
      <c r="E30" s="873" t="s">
        <v>409</v>
      </c>
      <c r="F30" s="873" t="s">
        <v>409</v>
      </c>
      <c r="G30" s="873" t="s">
        <v>409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4">
        <f t="shared" ref="P30:P35" si="23">WEEKNUM(O30)</f>
        <v>35</v>
      </c>
    </row>
    <row r="31" spans="1:16" ht="20.100000000000001" hidden="1" customHeight="1" x14ac:dyDescent="0.2">
      <c r="A31" s="1024"/>
      <c r="B31" s="971" t="s">
        <v>2512</v>
      </c>
      <c r="C31" s="972" t="s">
        <v>2538</v>
      </c>
      <c r="D31" s="946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409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4">
        <f t="shared" si="23"/>
        <v>36</v>
      </c>
    </row>
    <row r="32" spans="1:16" ht="20.100000000000001" hidden="1" customHeight="1" x14ac:dyDescent="0.2">
      <c r="A32" s="1024"/>
      <c r="B32" s="971" t="s">
        <v>2532</v>
      </c>
      <c r="C32" s="972" t="s">
        <v>2539</v>
      </c>
      <c r="D32" s="946">
        <v>45557</v>
      </c>
      <c r="E32" s="873" t="s">
        <v>409</v>
      </c>
      <c r="F32" s="873" t="s">
        <v>409</v>
      </c>
      <c r="G32" s="873" t="s">
        <v>409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4">
        <f t="shared" si="23"/>
        <v>37</v>
      </c>
    </row>
    <row r="33" spans="1:16" ht="20.100000000000001" hidden="1" customHeight="1" x14ac:dyDescent="0.2">
      <c r="A33" s="1024" t="s">
        <v>2540</v>
      </c>
      <c r="B33" s="971" t="s">
        <v>2541</v>
      </c>
      <c r="C33" s="972" t="s">
        <v>2542</v>
      </c>
      <c r="D33" s="946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409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4">
        <f t="shared" si="23"/>
        <v>38</v>
      </c>
    </row>
    <row r="34" spans="1:16" ht="20.100000000000001" hidden="1" customHeight="1" x14ac:dyDescent="0.2">
      <c r="A34" s="989"/>
      <c r="B34" s="971" t="s">
        <v>2507</v>
      </c>
      <c r="C34" s="972" t="s">
        <v>2543</v>
      </c>
      <c r="D34" s="946">
        <v>45564</v>
      </c>
      <c r="E34" s="873" t="s">
        <v>409</v>
      </c>
      <c r="F34" s="758">
        <f t="shared" si="20"/>
        <v>45573</v>
      </c>
      <c r="G34" s="758">
        <f t="shared" si="21"/>
        <v>45574</v>
      </c>
      <c r="H34" s="873" t="s">
        <v>409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4">
        <f t="shared" si="23"/>
        <v>39</v>
      </c>
    </row>
    <row r="35" spans="1:16" ht="20.100000000000001" hidden="1" customHeight="1" x14ac:dyDescent="0.2">
      <c r="A35" s="1024"/>
      <c r="B35" s="971" t="s">
        <v>2501</v>
      </c>
      <c r="C35" s="972" t="s">
        <v>2544</v>
      </c>
      <c r="D35" s="946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4">
        <f t="shared" si="23"/>
        <v>40</v>
      </c>
    </row>
    <row r="36" spans="1:16" ht="20.100000000000001" hidden="1" customHeight="1" x14ac:dyDescent="0.2">
      <c r="A36" s="1024"/>
      <c r="B36" s="971" t="s">
        <v>2510</v>
      </c>
      <c r="C36" s="972" t="s">
        <v>2545</v>
      </c>
      <c r="D36" s="946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4">
        <f t="shared" ref="P36:P41" si="36">WEEKNUM(O36)</f>
        <v>41</v>
      </c>
    </row>
    <row r="37" spans="1:16" ht="20.100000000000001" hidden="1" customHeight="1" x14ac:dyDescent="0.2">
      <c r="A37" s="1024"/>
      <c r="B37" s="971" t="s">
        <v>2512</v>
      </c>
      <c r="C37" s="972" t="s">
        <v>2546</v>
      </c>
      <c r="D37" s="946">
        <v>45598</v>
      </c>
      <c r="E37" s="1515" t="s">
        <v>409</v>
      </c>
      <c r="F37" s="1516"/>
      <c r="G37" s="1521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4">
        <f t="shared" si="36"/>
        <v>42</v>
      </c>
    </row>
    <row r="38" spans="1:16" ht="20.100000000000001" hidden="1" customHeight="1" x14ac:dyDescent="0.2">
      <c r="A38" s="1024" t="s">
        <v>2547</v>
      </c>
      <c r="B38" s="971" t="s">
        <v>2548</v>
      </c>
      <c r="C38" s="972" t="s">
        <v>2549</v>
      </c>
      <c r="D38" s="946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4">
        <f t="shared" si="36"/>
        <v>43</v>
      </c>
    </row>
    <row r="39" spans="1:16" ht="20.100000000000001" hidden="1" customHeight="1" x14ac:dyDescent="0.2">
      <c r="A39" s="1024"/>
      <c r="B39" s="971" t="s">
        <v>2541</v>
      </c>
      <c r="C39" s="972" t="s">
        <v>2550</v>
      </c>
      <c r="D39" s="946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409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4">
        <f t="shared" si="36"/>
        <v>44</v>
      </c>
    </row>
    <row r="40" spans="1:16" ht="20.100000000000001" hidden="1" customHeight="1" x14ac:dyDescent="0.2">
      <c r="A40" s="989"/>
      <c r="B40" s="971" t="s">
        <v>2507</v>
      </c>
      <c r="C40" s="972" t="s">
        <v>2551</v>
      </c>
      <c r="D40" s="946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409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4">
        <f t="shared" si="36"/>
        <v>45</v>
      </c>
    </row>
    <row r="41" spans="1:16" ht="20.100000000000001" hidden="1" customHeight="1" x14ac:dyDescent="0.2">
      <c r="A41" s="1024"/>
      <c r="B41" s="971" t="s">
        <v>2501</v>
      </c>
      <c r="C41" s="972" t="s">
        <v>2552</v>
      </c>
      <c r="D41" s="946">
        <v>45623</v>
      </c>
      <c r="E41" s="873" t="s">
        <v>409</v>
      </c>
      <c r="F41" s="873" t="s">
        <v>409</v>
      </c>
      <c r="G41" s="1066" t="s">
        <v>409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4">
        <f t="shared" si="36"/>
        <v>46</v>
      </c>
    </row>
    <row r="42" spans="1:16" ht="20.100000000000001" hidden="1" customHeight="1" x14ac:dyDescent="0.2">
      <c r="A42" s="1024" t="s">
        <v>2553</v>
      </c>
      <c r="B42" s="971" t="s">
        <v>2510</v>
      </c>
      <c r="C42" s="972" t="s">
        <v>2554</v>
      </c>
      <c r="D42" s="946">
        <v>45619</v>
      </c>
      <c r="E42" s="758">
        <v>45632</v>
      </c>
      <c r="F42" s="758">
        <v>45622</v>
      </c>
      <c r="G42" s="1066" t="s">
        <v>409</v>
      </c>
      <c r="H42" s="873" t="s">
        <v>409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4">
        <f t="shared" ref="P42:P43" si="43">WEEKNUM(O42)</f>
        <v>47</v>
      </c>
    </row>
    <row r="43" spans="1:16" ht="20.100000000000001" hidden="1" customHeight="1" x14ac:dyDescent="0.2">
      <c r="A43" s="1024"/>
      <c r="B43" s="971" t="s">
        <v>2512</v>
      </c>
      <c r="C43" s="972" t="s">
        <v>2555</v>
      </c>
      <c r="D43" s="946">
        <v>45635</v>
      </c>
      <c r="E43" s="758">
        <f t="shared" si="40"/>
        <v>45641</v>
      </c>
      <c r="F43" s="873" t="s">
        <v>409</v>
      </c>
      <c r="G43" s="1066" t="s">
        <v>409</v>
      </c>
      <c r="H43" s="873" t="s">
        <v>409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409</v>
      </c>
      <c r="M43" s="873" t="s">
        <v>409</v>
      </c>
      <c r="N43" s="331"/>
      <c r="O43" s="758">
        <f t="shared" si="35"/>
        <v>45623</v>
      </c>
      <c r="P43" s="994">
        <f t="shared" si="43"/>
        <v>48</v>
      </c>
    </row>
    <row r="44" spans="1:16" ht="20.100000000000001" hidden="1" customHeight="1" x14ac:dyDescent="0.2">
      <c r="A44" s="1024" t="s">
        <v>2548</v>
      </c>
      <c r="B44" s="971" t="s">
        <v>2556</v>
      </c>
      <c r="C44" s="972" t="s">
        <v>2557</v>
      </c>
      <c r="D44" s="946">
        <v>45631</v>
      </c>
      <c r="E44" s="873" t="s">
        <v>409</v>
      </c>
      <c r="F44" s="758">
        <f>D44+9</f>
        <v>45640</v>
      </c>
      <c r="G44" s="1066" t="s">
        <v>409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4">
        <f>WEEKNUM(O44)</f>
        <v>49</v>
      </c>
    </row>
    <row r="45" spans="1:16" ht="20.100000000000001" hidden="1" customHeight="1" x14ac:dyDescent="0.2">
      <c r="A45" s="1024"/>
      <c r="B45" s="971" t="s">
        <v>2541</v>
      </c>
      <c r="C45" s="972" t="s">
        <v>2558</v>
      </c>
      <c r="D45" s="946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4">
        <f>WEEKNUM(N45)</f>
        <v>50</v>
      </c>
    </row>
    <row r="46" spans="1:16" ht="20.100000000000001" hidden="1" customHeight="1" x14ac:dyDescent="0.2">
      <c r="A46" s="1024"/>
      <c r="B46" s="1019" t="s">
        <v>433</v>
      </c>
      <c r="C46" s="972" t="s">
        <v>2559</v>
      </c>
      <c r="D46" s="946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4">
        <f>WEEKNUM(N46)</f>
        <v>51</v>
      </c>
    </row>
    <row r="47" spans="1:16" ht="20.100000000000001" hidden="1" customHeight="1" x14ac:dyDescent="0.2">
      <c r="A47" s="1024"/>
      <c r="B47" s="971" t="s">
        <v>2560</v>
      </c>
      <c r="C47" s="972" t="s">
        <v>2561</v>
      </c>
      <c r="D47" s="946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4">
        <f>WEEKNUM(N47)</f>
        <v>52</v>
      </c>
    </row>
    <row r="48" spans="1:16" ht="20.100000000000001" hidden="1" customHeight="1" x14ac:dyDescent="0.2">
      <c r="A48" s="1024"/>
      <c r="B48" s="1019" t="s">
        <v>433</v>
      </c>
      <c r="C48" s="972" t="s">
        <v>2562</v>
      </c>
      <c r="D48" s="946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4">
        <f>WEEKNUM(N48)</f>
        <v>1</v>
      </c>
    </row>
    <row r="49" spans="1:17" ht="20.100000000000001" hidden="1" customHeight="1" x14ac:dyDescent="0.2">
      <c r="A49" s="1024" t="s">
        <v>2512</v>
      </c>
      <c r="B49" s="971" t="s">
        <v>2510</v>
      </c>
      <c r="C49" s="972" t="s">
        <v>2563</v>
      </c>
      <c r="D49" s="946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4">
        <f t="shared" ref="O49" si="47">WEEKNUM(N49)</f>
        <v>2</v>
      </c>
    </row>
    <row r="50" spans="1:17" ht="20.100000000000001" hidden="1" customHeight="1" x14ac:dyDescent="0.2">
      <c r="A50" s="1024"/>
      <c r="B50" s="971" t="s">
        <v>2512</v>
      </c>
      <c r="C50" s="972" t="s">
        <v>2564</v>
      </c>
      <c r="D50" s="946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4">
        <f>WEEKNUM(N50)</f>
        <v>3</v>
      </c>
    </row>
    <row r="51" spans="1:17" ht="20.100000000000001" hidden="1" customHeight="1" x14ac:dyDescent="0.2">
      <c r="A51" s="1024" t="s">
        <v>2565</v>
      </c>
      <c r="B51" s="971" t="s">
        <v>2541</v>
      </c>
      <c r="C51" s="972" t="s">
        <v>2566</v>
      </c>
      <c r="D51" s="946">
        <v>45683</v>
      </c>
      <c r="E51" s="758">
        <f>D51+6</f>
        <v>45689</v>
      </c>
      <c r="F51" s="758">
        <f>D51+9</f>
        <v>45692</v>
      </c>
      <c r="G51" s="873" t="s">
        <v>409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4">
        <f>WEEKNUM(N51)</f>
        <v>4</v>
      </c>
    </row>
    <row r="52" spans="1:17" ht="20.100000000000001" hidden="1" customHeight="1" x14ac:dyDescent="0.2">
      <c r="A52" s="1024" t="s">
        <v>2567</v>
      </c>
      <c r="B52" s="1019" t="s">
        <v>433</v>
      </c>
      <c r="C52" s="972" t="s">
        <v>2568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4">
        <f>WEEKNUM(N52)</f>
        <v>5</v>
      </c>
    </row>
    <row r="53" spans="1:17" ht="20.100000000000001" hidden="1" customHeight="1" x14ac:dyDescent="0.2">
      <c r="A53" s="1024" t="s">
        <v>2569</v>
      </c>
      <c r="B53" s="971" t="s">
        <v>2560</v>
      </c>
      <c r="C53" s="972" t="s">
        <v>2570</v>
      </c>
      <c r="D53" s="946">
        <v>45711</v>
      </c>
      <c r="E53" s="758">
        <v>45718</v>
      </c>
      <c r="F53" s="873" t="s">
        <v>409</v>
      </c>
      <c r="G53" s="873" t="s">
        <v>409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4">
        <f>WEEKNUM(N53)</f>
        <v>6</v>
      </c>
    </row>
    <row r="54" spans="1:17" ht="20.100000000000001" hidden="1" customHeight="1" x14ac:dyDescent="0.2">
      <c r="A54" s="1024" t="s">
        <v>2571</v>
      </c>
      <c r="B54" s="971" t="s">
        <v>2286</v>
      </c>
      <c r="C54" s="972" t="s">
        <v>2572</v>
      </c>
      <c r="D54" s="946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4">
        <f>WEEKNUM(N54)</f>
        <v>7</v>
      </c>
    </row>
    <row r="55" spans="1:17" ht="20.100000000000001" hidden="1" customHeight="1" x14ac:dyDescent="0.2">
      <c r="A55" s="1024" t="s">
        <v>2512</v>
      </c>
      <c r="B55" s="971" t="s">
        <v>2510</v>
      </c>
      <c r="C55" s="972" t="s">
        <v>2573</v>
      </c>
      <c r="D55" s="946">
        <v>45713</v>
      </c>
      <c r="E55" s="873" t="s">
        <v>409</v>
      </c>
      <c r="F55" s="873" t="s">
        <v>409</v>
      </c>
      <c r="G55" s="873" t="s">
        <v>409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4">
        <f t="shared" ref="O55" si="52">WEEKNUM(N55)</f>
        <v>8</v>
      </c>
    </row>
    <row r="56" spans="1:17" ht="20.100000000000001" hidden="1" customHeight="1" x14ac:dyDescent="0.2">
      <c r="A56" s="1024"/>
      <c r="B56" s="971" t="s">
        <v>2565</v>
      </c>
      <c r="C56" s="972" t="s">
        <v>2574</v>
      </c>
      <c r="D56" s="946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409</v>
      </c>
      <c r="J56" s="873" t="s">
        <v>409</v>
      </c>
      <c r="K56" s="873" t="s">
        <v>409</v>
      </c>
      <c r="L56" s="873" t="s">
        <v>409</v>
      </c>
      <c r="M56" s="331"/>
      <c r="N56" s="758">
        <f t="shared" si="51"/>
        <v>45714</v>
      </c>
      <c r="O56" s="994">
        <f>WEEKNUM(N56)</f>
        <v>9</v>
      </c>
    </row>
    <row r="57" spans="1:17" ht="20.100000000000001" hidden="1" customHeight="1" x14ac:dyDescent="0.2">
      <c r="A57" s="1024" t="s">
        <v>2512</v>
      </c>
      <c r="B57" s="1019" t="s">
        <v>433</v>
      </c>
      <c r="C57" s="972" t="s">
        <v>2575</v>
      </c>
      <c r="D57" s="800"/>
      <c r="E57" s="800"/>
      <c r="F57" s="800"/>
      <c r="G57" s="800"/>
      <c r="H57" s="974"/>
      <c r="I57" s="800"/>
      <c r="J57" s="800"/>
      <c r="K57" s="800"/>
      <c r="L57" s="800"/>
      <c r="M57" s="331"/>
      <c r="N57" s="758">
        <f t="shared" si="51"/>
        <v>45721</v>
      </c>
      <c r="O57" s="994">
        <f>WEEKNUM(N57)</f>
        <v>10</v>
      </c>
    </row>
    <row r="58" spans="1:17" ht="24.95" hidden="1" customHeight="1" x14ac:dyDescent="0.2">
      <c r="A58" s="1024"/>
      <c r="B58" s="147" t="s">
        <v>589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 x14ac:dyDescent="0.2">
      <c r="A59" s="1024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 x14ac:dyDescent="0.2">
      <c r="A60" s="1024"/>
      <c r="B60" s="1504" t="s">
        <v>2493</v>
      </c>
      <c r="C60" s="1514"/>
      <c r="D60" s="1499" t="s">
        <v>373</v>
      </c>
      <c r="E60" s="1157" t="s">
        <v>2496</v>
      </c>
      <c r="F60" s="1157" t="s">
        <v>2576</v>
      </c>
      <c r="G60" s="1157" t="s">
        <v>2497</v>
      </c>
      <c r="H60" s="1157" t="s">
        <v>2498</v>
      </c>
      <c r="I60" s="1157" t="s">
        <v>331</v>
      </c>
      <c r="J60" s="1157" t="s">
        <v>249</v>
      </c>
      <c r="K60" s="1184"/>
      <c r="L60" s="1190"/>
      <c r="M60" s="1217"/>
      <c r="N60" s="1174"/>
    </row>
    <row r="61" spans="1:17" ht="20.100000000000001" customHeight="1" x14ac:dyDescent="0.2">
      <c r="A61" s="1024"/>
      <c r="B61" s="1158" t="s">
        <v>375</v>
      </c>
      <c r="C61" s="1270" t="s">
        <v>376</v>
      </c>
      <c r="D61" s="1500"/>
      <c r="E61" s="1159" t="s">
        <v>216</v>
      </c>
      <c r="F61" s="1159" t="s">
        <v>164</v>
      </c>
      <c r="G61" s="1159" t="s">
        <v>179</v>
      </c>
      <c r="H61" s="1159" t="s">
        <v>285</v>
      </c>
      <c r="I61" s="1159" t="s">
        <v>266</v>
      </c>
      <c r="J61" s="1159" t="s">
        <v>251</v>
      </c>
      <c r="K61" s="1184"/>
      <c r="L61" s="1271" t="s">
        <v>513</v>
      </c>
      <c r="M61" s="1271" t="s">
        <v>377</v>
      </c>
      <c r="N61" s="1271" t="s">
        <v>461</v>
      </c>
    </row>
    <row r="62" spans="1:17" ht="20.100000000000001" hidden="1" customHeight="1" x14ac:dyDescent="0.2">
      <c r="A62" s="1024"/>
      <c r="B62" s="1272" t="s">
        <v>2571</v>
      </c>
      <c r="C62" s="1273" t="s">
        <v>2577</v>
      </c>
      <c r="D62" s="1164">
        <v>45731</v>
      </c>
      <c r="E62" s="1161">
        <f>D62+6</f>
        <v>45737</v>
      </c>
      <c r="F62" s="1161">
        <f>E62+5</f>
        <v>45742</v>
      </c>
      <c r="G62" s="1161">
        <f>F62+7</f>
        <v>45749</v>
      </c>
      <c r="H62" s="1161">
        <f>G62+1</f>
        <v>45750</v>
      </c>
      <c r="I62" s="1161">
        <f>H62+2</f>
        <v>45752</v>
      </c>
      <c r="J62" s="1161">
        <f>I62+1</f>
        <v>45753</v>
      </c>
      <c r="K62" s="1184"/>
      <c r="L62" s="1161">
        <v>45729</v>
      </c>
      <c r="M62" s="1161">
        <v>45729</v>
      </c>
      <c r="N62" s="1274">
        <f>WEEKNUM(M62)</f>
        <v>11</v>
      </c>
    </row>
    <row r="63" spans="1:17" ht="20.100000000000001" hidden="1" customHeight="1" x14ac:dyDescent="0.2">
      <c r="A63" s="1024" t="s">
        <v>2541</v>
      </c>
      <c r="B63" s="1272" t="s">
        <v>733</v>
      </c>
      <c r="C63" s="1273" t="s">
        <v>2578</v>
      </c>
      <c r="D63" s="1164">
        <v>45750</v>
      </c>
      <c r="E63" s="1165" t="s">
        <v>409</v>
      </c>
      <c r="F63" s="1165" t="s">
        <v>409</v>
      </c>
      <c r="G63" s="1161">
        <v>45762</v>
      </c>
      <c r="H63" s="1161">
        <f t="shared" ref="H63:H69" si="53">G63+1</f>
        <v>45763</v>
      </c>
      <c r="I63" s="1161">
        <f t="shared" ref="I63:I69" si="54">H63+2</f>
        <v>45765</v>
      </c>
      <c r="J63" s="1161">
        <f t="shared" ref="J63:J69" si="55">I63+1</f>
        <v>45766</v>
      </c>
      <c r="K63" s="1184"/>
      <c r="L63" s="1161">
        <f>L62+7</f>
        <v>45736</v>
      </c>
      <c r="M63" s="1161">
        <f>M62+7</f>
        <v>45736</v>
      </c>
      <c r="N63" s="1274">
        <f>WEEKNUM(M63)</f>
        <v>12</v>
      </c>
    </row>
    <row r="64" spans="1:17" ht="20.100000000000001" hidden="1" customHeight="1" x14ac:dyDescent="0.2">
      <c r="A64" s="1024"/>
      <c r="B64" s="1272" t="s">
        <v>2560</v>
      </c>
      <c r="C64" s="1273" t="s">
        <v>2579</v>
      </c>
      <c r="D64" s="1164">
        <v>45744</v>
      </c>
      <c r="E64" s="1161">
        <f t="shared" ref="E64:E69" si="56">D64+6</f>
        <v>45750</v>
      </c>
      <c r="F64" s="1165" t="s">
        <v>409</v>
      </c>
      <c r="G64" s="1161">
        <v>45753</v>
      </c>
      <c r="H64" s="1161">
        <f t="shared" si="53"/>
        <v>45754</v>
      </c>
      <c r="I64" s="1161">
        <f t="shared" si="54"/>
        <v>45756</v>
      </c>
      <c r="J64" s="1161">
        <f t="shared" si="55"/>
        <v>45757</v>
      </c>
      <c r="K64" s="1184"/>
      <c r="L64" s="1161">
        <f t="shared" ref="L64:M97" si="57">L63+7</f>
        <v>45743</v>
      </c>
      <c r="M64" s="1161">
        <f t="shared" si="57"/>
        <v>45743</v>
      </c>
      <c r="N64" s="1274">
        <f t="shared" ref="N64" si="58">WEEKNUM(M64)</f>
        <v>13</v>
      </c>
    </row>
    <row r="65" spans="1:14" ht="20.100000000000001" hidden="1" customHeight="1" x14ac:dyDescent="0.2">
      <c r="A65" s="1024" t="s">
        <v>2286</v>
      </c>
      <c r="B65" s="1272" t="s">
        <v>2580</v>
      </c>
      <c r="C65" s="1273" t="s">
        <v>2581</v>
      </c>
      <c r="D65" s="1164">
        <v>45756</v>
      </c>
      <c r="E65" s="1161">
        <f t="shared" si="56"/>
        <v>45762</v>
      </c>
      <c r="F65" s="1161">
        <f t="shared" ref="F65:F69" si="59">E65+5</f>
        <v>45767</v>
      </c>
      <c r="G65" s="1161">
        <f t="shared" ref="G65:G69" si="60">F65+7</f>
        <v>45774</v>
      </c>
      <c r="H65" s="1161">
        <f t="shared" si="53"/>
        <v>45775</v>
      </c>
      <c r="I65" s="1161">
        <f t="shared" si="54"/>
        <v>45777</v>
      </c>
      <c r="J65" s="1161">
        <f t="shared" si="55"/>
        <v>45778</v>
      </c>
      <c r="K65" s="1184"/>
      <c r="L65" s="1161">
        <f t="shared" si="57"/>
        <v>45750</v>
      </c>
      <c r="M65" s="1161">
        <f t="shared" si="57"/>
        <v>45750</v>
      </c>
      <c r="N65" s="1274">
        <f>WEEKNUM(M65)</f>
        <v>14</v>
      </c>
    </row>
    <row r="66" spans="1:14" ht="20.100000000000001" hidden="1" customHeight="1" x14ac:dyDescent="0.2">
      <c r="A66" s="1024"/>
      <c r="B66" s="1272" t="s">
        <v>2510</v>
      </c>
      <c r="C66" s="1273" t="s">
        <v>2582</v>
      </c>
      <c r="D66" s="1164">
        <v>45757</v>
      </c>
      <c r="E66" s="1165" t="s">
        <v>409</v>
      </c>
      <c r="F66" s="1161">
        <v>45767</v>
      </c>
      <c r="G66" s="1161">
        <f t="shared" si="60"/>
        <v>45774</v>
      </c>
      <c r="H66" s="1161">
        <f t="shared" si="53"/>
        <v>45775</v>
      </c>
      <c r="I66" s="1161">
        <f t="shared" si="54"/>
        <v>45777</v>
      </c>
      <c r="J66" s="1161">
        <f t="shared" si="55"/>
        <v>45778</v>
      </c>
      <c r="K66" s="1184"/>
      <c r="L66" s="1161">
        <f t="shared" si="57"/>
        <v>45757</v>
      </c>
      <c r="M66" s="1161">
        <f t="shared" si="57"/>
        <v>45757</v>
      </c>
      <c r="N66" s="1274">
        <f>WEEKNUM(M66)</f>
        <v>15</v>
      </c>
    </row>
    <row r="67" spans="1:14" ht="20.100000000000001" hidden="1" customHeight="1" x14ac:dyDescent="0.2">
      <c r="A67" s="1024"/>
      <c r="B67" s="1272" t="s">
        <v>2571</v>
      </c>
      <c r="C67" s="1273" t="s">
        <v>2583</v>
      </c>
      <c r="D67" s="1164">
        <v>45767</v>
      </c>
      <c r="E67" s="1161">
        <f t="shared" si="56"/>
        <v>45773</v>
      </c>
      <c r="F67" s="1161">
        <f t="shared" si="59"/>
        <v>45778</v>
      </c>
      <c r="G67" s="1161">
        <f t="shared" si="60"/>
        <v>45785</v>
      </c>
      <c r="H67" s="1161">
        <f t="shared" si="53"/>
        <v>45786</v>
      </c>
      <c r="I67" s="1161">
        <f t="shared" si="54"/>
        <v>45788</v>
      </c>
      <c r="J67" s="1161">
        <f t="shared" si="55"/>
        <v>45789</v>
      </c>
      <c r="K67" s="1184"/>
      <c r="L67" s="1161">
        <f t="shared" si="57"/>
        <v>45764</v>
      </c>
      <c r="M67" s="1161">
        <f t="shared" si="57"/>
        <v>45764</v>
      </c>
      <c r="N67" s="1274">
        <f t="shared" ref="N67" si="61">WEEKNUM(M67)</f>
        <v>16</v>
      </c>
    </row>
    <row r="68" spans="1:14" ht="20.100000000000001" hidden="1" customHeight="1" x14ac:dyDescent="0.2">
      <c r="A68" s="1024"/>
      <c r="B68" s="1272" t="s">
        <v>2560</v>
      </c>
      <c r="C68" s="1273" t="s">
        <v>2584</v>
      </c>
      <c r="D68" s="1164">
        <v>45770</v>
      </c>
      <c r="E68" s="1161">
        <f t="shared" si="56"/>
        <v>45776</v>
      </c>
      <c r="F68" s="1161">
        <f t="shared" si="59"/>
        <v>45781</v>
      </c>
      <c r="G68" s="1161">
        <f t="shared" si="60"/>
        <v>45788</v>
      </c>
      <c r="H68" s="1161">
        <f t="shared" si="53"/>
        <v>45789</v>
      </c>
      <c r="I68" s="1161">
        <f t="shared" si="54"/>
        <v>45791</v>
      </c>
      <c r="J68" s="1161">
        <f t="shared" si="55"/>
        <v>45792</v>
      </c>
      <c r="K68" s="1184"/>
      <c r="L68" s="1161">
        <f t="shared" si="57"/>
        <v>45771</v>
      </c>
      <c r="M68" s="1161">
        <f t="shared" si="57"/>
        <v>45771</v>
      </c>
      <c r="N68" s="1274">
        <f>WEEKNUM(M68)</f>
        <v>17</v>
      </c>
    </row>
    <row r="69" spans="1:14" ht="20.100000000000001" hidden="1" customHeight="1" x14ac:dyDescent="0.2">
      <c r="A69" s="1024"/>
      <c r="B69" s="1272" t="s">
        <v>733</v>
      </c>
      <c r="C69" s="1273" t="s">
        <v>2585</v>
      </c>
      <c r="D69" s="1164">
        <v>45779</v>
      </c>
      <c r="E69" s="1161">
        <f t="shared" si="56"/>
        <v>45785</v>
      </c>
      <c r="F69" s="1161">
        <f t="shared" si="59"/>
        <v>45790</v>
      </c>
      <c r="G69" s="1161">
        <f t="shared" si="60"/>
        <v>45797</v>
      </c>
      <c r="H69" s="1161">
        <f t="shared" si="53"/>
        <v>45798</v>
      </c>
      <c r="I69" s="1161">
        <f t="shared" si="54"/>
        <v>45800</v>
      </c>
      <c r="J69" s="1161">
        <f t="shared" si="55"/>
        <v>45801</v>
      </c>
      <c r="K69" s="1184"/>
      <c r="L69" s="1161">
        <f t="shared" si="57"/>
        <v>45778</v>
      </c>
      <c r="M69" s="1161">
        <f t="shared" si="57"/>
        <v>45778</v>
      </c>
      <c r="N69" s="1274">
        <f t="shared" ref="N69" si="62">WEEKNUM(M69)</f>
        <v>18</v>
      </c>
    </row>
    <row r="70" spans="1:14" ht="20.100000000000001" hidden="1" customHeight="1" x14ac:dyDescent="0.2">
      <c r="A70" s="1024" t="s">
        <v>2286</v>
      </c>
      <c r="B70" s="1272" t="s">
        <v>2580</v>
      </c>
      <c r="C70" s="1273" t="s">
        <v>2586</v>
      </c>
      <c r="D70" s="1164">
        <v>45790</v>
      </c>
      <c r="E70" s="1161">
        <f t="shared" ref="E70:E72" si="63">D70+6</f>
        <v>45796</v>
      </c>
      <c r="F70" s="1161">
        <f t="shared" ref="F70:F72" si="64">E70+5</f>
        <v>45801</v>
      </c>
      <c r="G70" s="1161">
        <f t="shared" ref="G70:G72" si="65">F70+7</f>
        <v>45808</v>
      </c>
      <c r="H70" s="1161">
        <f t="shared" ref="H70:H72" si="66">G70+1</f>
        <v>45809</v>
      </c>
      <c r="I70" s="1161">
        <f t="shared" ref="I70:I72" si="67">H70+2</f>
        <v>45811</v>
      </c>
      <c r="J70" s="1161">
        <f t="shared" ref="J70:J72" si="68">I70+1</f>
        <v>45812</v>
      </c>
      <c r="K70" s="1184"/>
      <c r="L70" s="1161">
        <f t="shared" si="57"/>
        <v>45785</v>
      </c>
      <c r="M70" s="1161">
        <f t="shared" si="57"/>
        <v>45785</v>
      </c>
      <c r="N70" s="1274">
        <f>WEEKNUM(M70)</f>
        <v>19</v>
      </c>
    </row>
    <row r="71" spans="1:14" ht="20.100000000000001" hidden="1" customHeight="1" x14ac:dyDescent="0.2">
      <c r="A71" s="1024"/>
      <c r="B71" s="1272" t="s">
        <v>2510</v>
      </c>
      <c r="C71" s="1273" t="s">
        <v>2587</v>
      </c>
      <c r="D71" s="1164">
        <v>45794</v>
      </c>
      <c r="E71" s="1161">
        <f t="shared" si="63"/>
        <v>45800</v>
      </c>
      <c r="F71" s="1161">
        <f t="shared" si="64"/>
        <v>45805</v>
      </c>
      <c r="G71" s="1161">
        <f t="shared" si="65"/>
        <v>45812</v>
      </c>
      <c r="H71" s="1161">
        <f t="shared" si="66"/>
        <v>45813</v>
      </c>
      <c r="I71" s="1161">
        <f t="shared" si="67"/>
        <v>45815</v>
      </c>
      <c r="J71" s="1161">
        <f t="shared" si="68"/>
        <v>45816</v>
      </c>
      <c r="K71" s="1184"/>
      <c r="L71" s="1161">
        <f t="shared" si="57"/>
        <v>45792</v>
      </c>
      <c r="M71" s="1161">
        <f t="shared" si="57"/>
        <v>45792</v>
      </c>
      <c r="N71" s="1274">
        <f>WEEKNUM(M71)</f>
        <v>20</v>
      </c>
    </row>
    <row r="72" spans="1:14" ht="20.100000000000001" hidden="1" customHeight="1" x14ac:dyDescent="0.2">
      <c r="A72" s="1024"/>
      <c r="B72" s="1272" t="s">
        <v>2571</v>
      </c>
      <c r="C72" s="1273" t="s">
        <v>2588</v>
      </c>
      <c r="D72" s="1164">
        <v>45799</v>
      </c>
      <c r="E72" s="1161">
        <f t="shared" si="63"/>
        <v>45805</v>
      </c>
      <c r="F72" s="1161">
        <f t="shared" si="64"/>
        <v>45810</v>
      </c>
      <c r="G72" s="1161">
        <f t="shared" si="65"/>
        <v>45817</v>
      </c>
      <c r="H72" s="1161">
        <f t="shared" si="66"/>
        <v>45818</v>
      </c>
      <c r="I72" s="1161">
        <f t="shared" si="67"/>
        <v>45820</v>
      </c>
      <c r="J72" s="1161">
        <f t="shared" si="68"/>
        <v>45821</v>
      </c>
      <c r="K72" s="1184"/>
      <c r="L72" s="1161">
        <f t="shared" si="57"/>
        <v>45799</v>
      </c>
      <c r="M72" s="1161">
        <f t="shared" si="57"/>
        <v>45799</v>
      </c>
      <c r="N72" s="1274">
        <f t="shared" ref="N72" si="69">WEEKNUM(M72)</f>
        <v>21</v>
      </c>
    </row>
    <row r="73" spans="1:14" ht="20.100000000000001" hidden="1" customHeight="1" x14ac:dyDescent="0.2">
      <c r="A73" s="1024"/>
      <c r="B73" s="1272" t="s">
        <v>2560</v>
      </c>
      <c r="C73" s="1273" t="s">
        <v>2589</v>
      </c>
      <c r="D73" s="1164">
        <v>45808</v>
      </c>
      <c r="E73" s="1161">
        <f t="shared" ref="E73:E77" si="70">D73+6</f>
        <v>45814</v>
      </c>
      <c r="F73" s="1161">
        <f t="shared" ref="F73:F77" si="71">E73+5</f>
        <v>45819</v>
      </c>
      <c r="G73" s="1161">
        <f t="shared" ref="G73:G77" si="72">F73+7</f>
        <v>45826</v>
      </c>
      <c r="H73" s="1161">
        <f t="shared" ref="H73:H77" si="73">G73+1</f>
        <v>45827</v>
      </c>
      <c r="I73" s="1161">
        <f t="shared" ref="I73:I77" si="74">H73+2</f>
        <v>45829</v>
      </c>
      <c r="J73" s="1161">
        <f t="shared" ref="J73:J77" si="75">I73+1</f>
        <v>45830</v>
      </c>
      <c r="K73" s="1184"/>
      <c r="L73" s="1161">
        <f t="shared" si="57"/>
        <v>45806</v>
      </c>
      <c r="M73" s="1161">
        <f t="shared" si="57"/>
        <v>45806</v>
      </c>
      <c r="N73" s="1274">
        <f t="shared" ref="N73:N74" si="76">WEEKNUM(M73)</f>
        <v>22</v>
      </c>
    </row>
    <row r="74" spans="1:14" ht="20.100000000000001" hidden="1" customHeight="1" x14ac:dyDescent="0.2">
      <c r="A74" s="1024"/>
      <c r="B74" s="1272" t="s">
        <v>733</v>
      </c>
      <c r="C74" s="1273" t="s">
        <v>2590</v>
      </c>
      <c r="D74" s="1164">
        <v>45816</v>
      </c>
      <c r="E74" s="1161">
        <f t="shared" si="70"/>
        <v>45822</v>
      </c>
      <c r="F74" s="1161">
        <f t="shared" si="71"/>
        <v>45827</v>
      </c>
      <c r="G74" s="1161">
        <f t="shared" si="72"/>
        <v>45834</v>
      </c>
      <c r="H74" s="1161">
        <f t="shared" si="73"/>
        <v>45835</v>
      </c>
      <c r="I74" s="1161">
        <f t="shared" si="74"/>
        <v>45837</v>
      </c>
      <c r="J74" s="1161">
        <f t="shared" si="75"/>
        <v>45838</v>
      </c>
      <c r="K74" s="1184"/>
      <c r="L74" s="1161">
        <f t="shared" si="57"/>
        <v>45813</v>
      </c>
      <c r="M74" s="1161">
        <f t="shared" si="57"/>
        <v>45813</v>
      </c>
      <c r="N74" s="1274">
        <f t="shared" si="76"/>
        <v>23</v>
      </c>
    </row>
    <row r="75" spans="1:14" ht="20.100000000000001" hidden="1" customHeight="1" x14ac:dyDescent="0.2">
      <c r="A75" s="1024"/>
      <c r="B75" s="1272" t="s">
        <v>2580</v>
      </c>
      <c r="C75" s="1273" t="s">
        <v>2591</v>
      </c>
      <c r="D75" s="1164">
        <v>45824</v>
      </c>
      <c r="E75" s="1187" t="s">
        <v>409</v>
      </c>
      <c r="F75" s="1161">
        <v>45832</v>
      </c>
      <c r="G75" s="1161">
        <f t="shared" si="72"/>
        <v>45839</v>
      </c>
      <c r="H75" s="1161">
        <f t="shared" si="73"/>
        <v>45840</v>
      </c>
      <c r="I75" s="1161">
        <f t="shared" si="74"/>
        <v>45842</v>
      </c>
      <c r="J75" s="1161">
        <f t="shared" si="75"/>
        <v>45843</v>
      </c>
      <c r="K75" s="1184"/>
      <c r="L75" s="1161">
        <f t="shared" si="57"/>
        <v>45820</v>
      </c>
      <c r="M75" s="1161">
        <f t="shared" si="57"/>
        <v>45820</v>
      </c>
      <c r="N75" s="1274">
        <f>WEEKNUM(M75)</f>
        <v>24</v>
      </c>
    </row>
    <row r="76" spans="1:14" ht="20.100000000000001" hidden="1" customHeight="1" x14ac:dyDescent="0.2">
      <c r="A76" s="1024"/>
      <c r="B76" s="1272" t="s">
        <v>2510</v>
      </c>
      <c r="C76" s="1273" t="s">
        <v>2592</v>
      </c>
      <c r="D76" s="1164">
        <v>45828</v>
      </c>
      <c r="E76" s="1161">
        <f t="shared" si="70"/>
        <v>45834</v>
      </c>
      <c r="F76" s="1161">
        <f t="shared" si="71"/>
        <v>45839</v>
      </c>
      <c r="G76" s="1161">
        <f t="shared" si="72"/>
        <v>45846</v>
      </c>
      <c r="H76" s="1161">
        <f t="shared" si="73"/>
        <v>45847</v>
      </c>
      <c r="I76" s="1161">
        <f t="shared" si="74"/>
        <v>45849</v>
      </c>
      <c r="J76" s="1161">
        <f t="shared" si="75"/>
        <v>45850</v>
      </c>
      <c r="K76" s="1184"/>
      <c r="L76" s="1161">
        <f t="shared" si="57"/>
        <v>45827</v>
      </c>
      <c r="M76" s="1161">
        <f t="shared" si="57"/>
        <v>45827</v>
      </c>
      <c r="N76" s="1274">
        <f>WEEKNUM(M76)</f>
        <v>25</v>
      </c>
    </row>
    <row r="77" spans="1:14" ht="20.100000000000001" hidden="1" customHeight="1" x14ac:dyDescent="0.2">
      <c r="A77" s="1024"/>
      <c r="B77" s="1272" t="s">
        <v>2571</v>
      </c>
      <c r="C77" s="1273" t="s">
        <v>2593</v>
      </c>
      <c r="D77" s="1164">
        <v>45833</v>
      </c>
      <c r="E77" s="1161">
        <f t="shared" si="70"/>
        <v>45839</v>
      </c>
      <c r="F77" s="1161">
        <f t="shared" si="71"/>
        <v>45844</v>
      </c>
      <c r="G77" s="1161">
        <f t="shared" si="72"/>
        <v>45851</v>
      </c>
      <c r="H77" s="1161">
        <f t="shared" si="73"/>
        <v>45852</v>
      </c>
      <c r="I77" s="1161">
        <f t="shared" si="74"/>
        <v>45854</v>
      </c>
      <c r="J77" s="1161">
        <f t="shared" si="75"/>
        <v>45855</v>
      </c>
      <c r="K77" s="1184"/>
      <c r="L77" s="1161">
        <f t="shared" si="57"/>
        <v>45834</v>
      </c>
      <c r="M77" s="1161">
        <f t="shared" si="57"/>
        <v>45834</v>
      </c>
      <c r="N77" s="1274">
        <f t="shared" ref="N77:N79" si="77">WEEKNUM(M77)</f>
        <v>26</v>
      </c>
    </row>
    <row r="78" spans="1:14" ht="20.100000000000001" hidden="1" customHeight="1" x14ac:dyDescent="0.2">
      <c r="A78" s="1024"/>
      <c r="B78" s="1272" t="s">
        <v>2560</v>
      </c>
      <c r="C78" s="1273" t="s">
        <v>2594</v>
      </c>
      <c r="D78" s="1164">
        <v>45842</v>
      </c>
      <c r="E78" s="1161">
        <f t="shared" ref="E78:E82" si="78">D78+6</f>
        <v>45848</v>
      </c>
      <c r="F78" s="1161">
        <f t="shared" ref="F78:F82" si="79">E78+5</f>
        <v>45853</v>
      </c>
      <c r="G78" s="1161">
        <f t="shared" ref="G78:G82" si="80">F78+7</f>
        <v>45860</v>
      </c>
      <c r="H78" s="1161">
        <f t="shared" ref="H78:H82" si="81">G78+1</f>
        <v>45861</v>
      </c>
      <c r="I78" s="1161">
        <f t="shared" ref="I78:I82" si="82">H78+2</f>
        <v>45863</v>
      </c>
      <c r="J78" s="1161">
        <f t="shared" ref="J78:J82" si="83">I78+1</f>
        <v>45864</v>
      </c>
      <c r="K78" s="1184"/>
      <c r="L78" s="1161">
        <f t="shared" si="57"/>
        <v>45841</v>
      </c>
      <c r="M78" s="1161">
        <f t="shared" si="57"/>
        <v>45841</v>
      </c>
      <c r="N78" s="1274">
        <f t="shared" si="77"/>
        <v>27</v>
      </c>
    </row>
    <row r="79" spans="1:14" ht="20.100000000000001" hidden="1" customHeight="1" x14ac:dyDescent="0.2">
      <c r="A79" s="1024"/>
      <c r="B79" s="1272" t="s">
        <v>733</v>
      </c>
      <c r="C79" s="1273" t="s">
        <v>2595</v>
      </c>
      <c r="D79" s="1164">
        <v>45848</v>
      </c>
      <c r="E79" s="1161">
        <f>D79+6</f>
        <v>45854</v>
      </c>
      <c r="F79" s="1161">
        <f t="shared" si="79"/>
        <v>45859</v>
      </c>
      <c r="G79" s="1161">
        <f t="shared" si="80"/>
        <v>45866</v>
      </c>
      <c r="H79" s="1161">
        <f t="shared" si="81"/>
        <v>45867</v>
      </c>
      <c r="I79" s="1161">
        <f t="shared" si="82"/>
        <v>45869</v>
      </c>
      <c r="J79" s="1161">
        <f t="shared" si="83"/>
        <v>45870</v>
      </c>
      <c r="K79" s="1184"/>
      <c r="L79" s="1161">
        <f t="shared" si="57"/>
        <v>45848</v>
      </c>
      <c r="M79" s="1161">
        <f t="shared" si="57"/>
        <v>45848</v>
      </c>
      <c r="N79" s="1274">
        <f t="shared" si="77"/>
        <v>28</v>
      </c>
    </row>
    <row r="80" spans="1:14" ht="20.100000000000001" hidden="1" customHeight="1" x14ac:dyDescent="0.2">
      <c r="A80" s="1024"/>
      <c r="B80" s="1272" t="s">
        <v>2580</v>
      </c>
      <c r="C80" s="1273" t="s">
        <v>2596</v>
      </c>
      <c r="D80" s="1164">
        <v>45855</v>
      </c>
      <c r="E80" s="1161">
        <f t="shared" si="78"/>
        <v>45861</v>
      </c>
      <c r="F80" s="1161">
        <f t="shared" si="79"/>
        <v>45866</v>
      </c>
      <c r="G80" s="1161">
        <f t="shared" si="80"/>
        <v>45873</v>
      </c>
      <c r="H80" s="1161">
        <f t="shared" si="81"/>
        <v>45874</v>
      </c>
      <c r="I80" s="1161">
        <f t="shared" si="82"/>
        <v>45876</v>
      </c>
      <c r="J80" s="1161">
        <f t="shared" si="83"/>
        <v>45877</v>
      </c>
      <c r="K80" s="1184"/>
      <c r="L80" s="1161">
        <f t="shared" si="57"/>
        <v>45855</v>
      </c>
      <c r="M80" s="1161">
        <f t="shared" si="57"/>
        <v>45855</v>
      </c>
      <c r="N80" s="1274">
        <f>WEEKNUM(M80)</f>
        <v>29</v>
      </c>
    </row>
    <row r="81" spans="1:14" ht="20.100000000000001" hidden="1" customHeight="1" x14ac:dyDescent="0.2">
      <c r="A81" s="1024"/>
      <c r="B81" s="1272" t="s">
        <v>2510</v>
      </c>
      <c r="C81" s="1273" t="s">
        <v>2597</v>
      </c>
      <c r="D81" s="1164">
        <v>45862</v>
      </c>
      <c r="E81" s="1161">
        <f t="shared" si="78"/>
        <v>45868</v>
      </c>
      <c r="F81" s="1161">
        <f t="shared" si="79"/>
        <v>45873</v>
      </c>
      <c r="G81" s="1161">
        <f t="shared" si="80"/>
        <v>45880</v>
      </c>
      <c r="H81" s="1161">
        <f t="shared" si="81"/>
        <v>45881</v>
      </c>
      <c r="I81" s="1161">
        <f t="shared" si="82"/>
        <v>45883</v>
      </c>
      <c r="J81" s="1161">
        <f t="shared" si="83"/>
        <v>45884</v>
      </c>
      <c r="K81" s="1184"/>
      <c r="L81" s="1161">
        <f t="shared" si="57"/>
        <v>45862</v>
      </c>
      <c r="M81" s="1161">
        <f t="shared" si="57"/>
        <v>45862</v>
      </c>
      <c r="N81" s="1274">
        <f>WEEKNUM(M81)</f>
        <v>30</v>
      </c>
    </row>
    <row r="82" spans="1:14" ht="20.100000000000001" hidden="1" customHeight="1" x14ac:dyDescent="0.2">
      <c r="A82" s="1024"/>
      <c r="B82" s="1272" t="s">
        <v>2571</v>
      </c>
      <c r="C82" s="1273" t="s">
        <v>2598</v>
      </c>
      <c r="D82" s="1164">
        <v>45870</v>
      </c>
      <c r="E82" s="1161">
        <f t="shared" si="78"/>
        <v>45876</v>
      </c>
      <c r="F82" s="1161">
        <f t="shared" si="79"/>
        <v>45881</v>
      </c>
      <c r="G82" s="1161">
        <f t="shared" si="80"/>
        <v>45888</v>
      </c>
      <c r="H82" s="1161">
        <f t="shared" si="81"/>
        <v>45889</v>
      </c>
      <c r="I82" s="1161">
        <f t="shared" si="82"/>
        <v>45891</v>
      </c>
      <c r="J82" s="1161">
        <f t="shared" si="83"/>
        <v>45892</v>
      </c>
      <c r="K82" s="1184"/>
      <c r="L82" s="1161">
        <f t="shared" si="57"/>
        <v>45869</v>
      </c>
      <c r="M82" s="1161">
        <f t="shared" si="57"/>
        <v>45869</v>
      </c>
      <c r="N82" s="1274">
        <f t="shared" ref="N82" si="84">WEEKNUM(M82)</f>
        <v>31</v>
      </c>
    </row>
    <row r="83" spans="1:14" ht="20.100000000000001" hidden="1" customHeight="1" x14ac:dyDescent="0.2">
      <c r="A83" s="1024"/>
      <c r="B83" s="1272" t="s">
        <v>2560</v>
      </c>
      <c r="C83" s="1273" t="s">
        <v>2599</v>
      </c>
      <c r="D83" s="1164">
        <v>45880</v>
      </c>
      <c r="E83" s="1161">
        <f t="shared" ref="E83" si="85">D83+6</f>
        <v>45886</v>
      </c>
      <c r="F83" s="1161">
        <f t="shared" ref="F83" si="86">E83+5</f>
        <v>45891</v>
      </c>
      <c r="G83" s="1161">
        <f t="shared" ref="G83" si="87">F83+7</f>
        <v>45898</v>
      </c>
      <c r="H83" s="1161">
        <f t="shared" ref="H83" si="88">G83+1</f>
        <v>45899</v>
      </c>
      <c r="I83" s="1161">
        <f t="shared" ref="I83" si="89">H83+2</f>
        <v>45901</v>
      </c>
      <c r="J83" s="1161">
        <f t="shared" ref="J83" si="90">I83+1</f>
        <v>45902</v>
      </c>
      <c r="K83" s="1184"/>
      <c r="L83" s="1161">
        <f t="shared" si="57"/>
        <v>45876</v>
      </c>
      <c r="M83" s="1161">
        <f t="shared" si="57"/>
        <v>45876</v>
      </c>
      <c r="N83" s="1274">
        <f t="shared" ref="N83" si="91">WEEKNUM(M83)</f>
        <v>32</v>
      </c>
    </row>
    <row r="84" spans="1:14" ht="20.100000000000001" hidden="1" customHeight="1" x14ac:dyDescent="0.2">
      <c r="A84" s="1024"/>
      <c r="B84" s="1272" t="s">
        <v>733</v>
      </c>
      <c r="C84" s="1273" t="s">
        <v>2600</v>
      </c>
      <c r="D84" s="1164">
        <v>45884</v>
      </c>
      <c r="E84" s="1161">
        <f t="shared" ref="E84:E88" si="92">D84+6</f>
        <v>45890</v>
      </c>
      <c r="F84" s="1161">
        <f t="shared" ref="F84:F88" si="93">E84+5</f>
        <v>45895</v>
      </c>
      <c r="G84" s="1161">
        <f t="shared" ref="G84:G88" si="94">F84+7</f>
        <v>45902</v>
      </c>
      <c r="H84" s="1161">
        <f t="shared" ref="H84:H88" si="95">G84+1</f>
        <v>45903</v>
      </c>
      <c r="I84" s="1161">
        <f t="shared" ref="I84:I88" si="96">H84+2</f>
        <v>45905</v>
      </c>
      <c r="J84" s="1161">
        <f t="shared" ref="J84:J88" si="97">I84+1</f>
        <v>45906</v>
      </c>
      <c r="K84" s="1184"/>
      <c r="L84" s="1161">
        <f t="shared" si="57"/>
        <v>45883</v>
      </c>
      <c r="M84" s="1161">
        <f t="shared" si="57"/>
        <v>45883</v>
      </c>
      <c r="N84" s="1274">
        <f t="shared" ref="N84" si="98">WEEKNUM(M84)</f>
        <v>33</v>
      </c>
    </row>
    <row r="85" spans="1:14" ht="20.100000000000001" hidden="1" customHeight="1" x14ac:dyDescent="0.2">
      <c r="A85" s="1024"/>
      <c r="B85" s="1272" t="s">
        <v>2580</v>
      </c>
      <c r="C85" s="1273" t="s">
        <v>2601</v>
      </c>
      <c r="D85" s="1164">
        <v>45894</v>
      </c>
      <c r="E85" s="1161">
        <f t="shared" si="92"/>
        <v>45900</v>
      </c>
      <c r="F85" s="1161">
        <f t="shared" si="93"/>
        <v>45905</v>
      </c>
      <c r="G85" s="1161">
        <f t="shared" si="94"/>
        <v>45912</v>
      </c>
      <c r="H85" s="1161">
        <f t="shared" si="95"/>
        <v>45913</v>
      </c>
      <c r="I85" s="1161">
        <f t="shared" si="96"/>
        <v>45915</v>
      </c>
      <c r="J85" s="1161">
        <f t="shared" si="97"/>
        <v>45916</v>
      </c>
      <c r="K85" s="1184"/>
      <c r="L85" s="1161">
        <f t="shared" si="57"/>
        <v>45890</v>
      </c>
      <c r="M85" s="1161">
        <f t="shared" si="57"/>
        <v>45890</v>
      </c>
      <c r="N85" s="1274">
        <f>WEEKNUM(M85)</f>
        <v>34</v>
      </c>
    </row>
    <row r="86" spans="1:14" ht="20.100000000000001" hidden="1" customHeight="1" x14ac:dyDescent="0.2">
      <c r="A86" s="1024"/>
      <c r="B86" s="1272" t="s">
        <v>2510</v>
      </c>
      <c r="C86" s="1273" t="s">
        <v>2602</v>
      </c>
      <c r="D86" s="1164">
        <v>45897</v>
      </c>
      <c r="E86" s="1161">
        <f t="shared" si="92"/>
        <v>45903</v>
      </c>
      <c r="F86" s="1161">
        <f t="shared" si="93"/>
        <v>45908</v>
      </c>
      <c r="G86" s="1161">
        <f t="shared" si="94"/>
        <v>45915</v>
      </c>
      <c r="H86" s="1161">
        <f t="shared" si="95"/>
        <v>45916</v>
      </c>
      <c r="I86" s="1161">
        <f t="shared" si="96"/>
        <v>45918</v>
      </c>
      <c r="J86" s="1161">
        <f t="shared" si="97"/>
        <v>45919</v>
      </c>
      <c r="K86" s="1184"/>
      <c r="L86" s="1161">
        <f t="shared" si="57"/>
        <v>45897</v>
      </c>
      <c r="M86" s="1161">
        <f t="shared" si="57"/>
        <v>45897</v>
      </c>
      <c r="N86" s="1274">
        <f>WEEKNUM(M86)</f>
        <v>35</v>
      </c>
    </row>
    <row r="87" spans="1:14" ht="20.100000000000001" hidden="1" customHeight="1" x14ac:dyDescent="0.2">
      <c r="A87" s="1024"/>
      <c r="B87" s="1272" t="s">
        <v>2571</v>
      </c>
      <c r="C87" s="1273" t="s">
        <v>2603</v>
      </c>
      <c r="D87" s="1164">
        <v>45905</v>
      </c>
      <c r="E87" s="1161">
        <f t="shared" si="92"/>
        <v>45911</v>
      </c>
      <c r="F87" s="1161">
        <f t="shared" si="93"/>
        <v>45916</v>
      </c>
      <c r="G87" s="1161">
        <f t="shared" si="94"/>
        <v>45923</v>
      </c>
      <c r="H87" s="1161">
        <f t="shared" si="95"/>
        <v>45924</v>
      </c>
      <c r="I87" s="1161">
        <f t="shared" si="96"/>
        <v>45926</v>
      </c>
      <c r="J87" s="1161">
        <f t="shared" si="97"/>
        <v>45927</v>
      </c>
      <c r="K87" s="1184"/>
      <c r="L87" s="1161">
        <f t="shared" si="57"/>
        <v>45904</v>
      </c>
      <c r="M87" s="1161">
        <f t="shared" si="57"/>
        <v>45904</v>
      </c>
      <c r="N87" s="1274">
        <f t="shared" ref="N87:N89" si="99">WEEKNUM(M87)</f>
        <v>36</v>
      </c>
    </row>
    <row r="88" spans="1:14" ht="20.100000000000001" hidden="1" customHeight="1" x14ac:dyDescent="0.2">
      <c r="A88" s="1024"/>
      <c r="B88" s="1272" t="s">
        <v>2560</v>
      </c>
      <c r="C88" s="1273" t="s">
        <v>2604</v>
      </c>
      <c r="D88" s="1164">
        <v>45913</v>
      </c>
      <c r="E88" s="1161">
        <f t="shared" si="92"/>
        <v>45919</v>
      </c>
      <c r="F88" s="1161">
        <f t="shared" si="93"/>
        <v>45924</v>
      </c>
      <c r="G88" s="1161">
        <f t="shared" si="94"/>
        <v>45931</v>
      </c>
      <c r="H88" s="1161">
        <f t="shared" si="95"/>
        <v>45932</v>
      </c>
      <c r="I88" s="1161">
        <f t="shared" si="96"/>
        <v>45934</v>
      </c>
      <c r="J88" s="1161">
        <f t="shared" si="97"/>
        <v>45935</v>
      </c>
      <c r="K88" s="1184"/>
      <c r="L88" s="1161">
        <f t="shared" si="57"/>
        <v>45911</v>
      </c>
      <c r="M88" s="1161">
        <f t="shared" si="57"/>
        <v>45911</v>
      </c>
      <c r="N88" s="1274">
        <f t="shared" si="99"/>
        <v>37</v>
      </c>
    </row>
    <row r="89" spans="1:14" ht="20.100000000000001" hidden="1" customHeight="1" x14ac:dyDescent="0.2">
      <c r="A89" s="1024"/>
      <c r="B89" s="1272" t="s">
        <v>733</v>
      </c>
      <c r="C89" s="1273" t="s">
        <v>2605</v>
      </c>
      <c r="D89" s="1164">
        <v>45920</v>
      </c>
      <c r="E89" s="1187" t="s">
        <v>409</v>
      </c>
      <c r="F89" s="1187" t="s">
        <v>409</v>
      </c>
      <c r="G89" s="1161">
        <v>45935</v>
      </c>
      <c r="H89" s="1161">
        <f t="shared" ref="H89:H93" si="100">G89+1</f>
        <v>45936</v>
      </c>
      <c r="I89" s="1161">
        <f t="shared" ref="I89:I93" si="101">H89+2</f>
        <v>45938</v>
      </c>
      <c r="J89" s="1161">
        <f t="shared" ref="J89:J93" si="102">I89+1</f>
        <v>45939</v>
      </c>
      <c r="K89" s="1184"/>
      <c r="L89" s="1161">
        <f t="shared" si="57"/>
        <v>45918</v>
      </c>
      <c r="M89" s="1161">
        <f t="shared" si="57"/>
        <v>45918</v>
      </c>
      <c r="N89" s="1274">
        <f t="shared" si="99"/>
        <v>38</v>
      </c>
    </row>
    <row r="90" spans="1:14" ht="20.100000000000001" hidden="1" customHeight="1" x14ac:dyDescent="0.2">
      <c r="A90" s="1024"/>
      <c r="B90" s="1272" t="s">
        <v>2580</v>
      </c>
      <c r="C90" s="1273" t="s">
        <v>2606</v>
      </c>
      <c r="D90" s="1164">
        <v>45927</v>
      </c>
      <c r="E90" s="1161">
        <f t="shared" ref="E90:E93" si="103">D90+6</f>
        <v>45933</v>
      </c>
      <c r="F90" s="1161">
        <f t="shared" ref="F90:F93" si="104">E90+5</f>
        <v>45938</v>
      </c>
      <c r="G90" s="1161">
        <f t="shared" ref="G90:G93" si="105">F90+7</f>
        <v>45945</v>
      </c>
      <c r="H90" s="1161">
        <f t="shared" si="100"/>
        <v>45946</v>
      </c>
      <c r="I90" s="1161">
        <f t="shared" si="101"/>
        <v>45948</v>
      </c>
      <c r="J90" s="1161">
        <f t="shared" si="102"/>
        <v>45949</v>
      </c>
      <c r="K90" s="1184"/>
      <c r="L90" s="1161">
        <f t="shared" si="57"/>
        <v>45925</v>
      </c>
      <c r="M90" s="1161">
        <f t="shared" si="57"/>
        <v>45925</v>
      </c>
      <c r="N90" s="1274">
        <f>WEEKNUM(M90)</f>
        <v>39</v>
      </c>
    </row>
    <row r="91" spans="1:14" ht="20.100000000000001" hidden="1" customHeight="1" x14ac:dyDescent="0.2">
      <c r="A91" s="1024"/>
      <c r="B91" s="1272" t="s">
        <v>2510</v>
      </c>
      <c r="C91" s="1273" t="s">
        <v>2607</v>
      </c>
      <c r="D91" s="1164">
        <v>45934</v>
      </c>
      <c r="E91" s="1161">
        <f t="shared" si="103"/>
        <v>45940</v>
      </c>
      <c r="F91" s="1161">
        <f t="shared" si="104"/>
        <v>45945</v>
      </c>
      <c r="G91" s="1161">
        <f t="shared" si="105"/>
        <v>45952</v>
      </c>
      <c r="H91" s="1161">
        <f t="shared" si="100"/>
        <v>45953</v>
      </c>
      <c r="I91" s="1161">
        <f t="shared" si="101"/>
        <v>45955</v>
      </c>
      <c r="J91" s="1161">
        <f t="shared" si="102"/>
        <v>45956</v>
      </c>
      <c r="K91" s="1184"/>
      <c r="L91" s="1161">
        <f t="shared" si="57"/>
        <v>45932</v>
      </c>
      <c r="M91" s="1161">
        <f t="shared" si="57"/>
        <v>45932</v>
      </c>
      <c r="N91" s="1274">
        <f>WEEKNUM(M91)</f>
        <v>40</v>
      </c>
    </row>
    <row r="92" spans="1:14" ht="20.100000000000001" hidden="1" customHeight="1" x14ac:dyDescent="0.2">
      <c r="A92" s="1024"/>
      <c r="B92" s="1272" t="s">
        <v>2571</v>
      </c>
      <c r="C92" s="1273" t="s">
        <v>2608</v>
      </c>
      <c r="D92" s="1164">
        <v>45942</v>
      </c>
      <c r="E92" s="1161">
        <f t="shared" si="103"/>
        <v>45948</v>
      </c>
      <c r="F92" s="1161">
        <f t="shared" si="104"/>
        <v>45953</v>
      </c>
      <c r="G92" s="1161">
        <f t="shared" si="105"/>
        <v>45960</v>
      </c>
      <c r="H92" s="1161">
        <f t="shared" si="100"/>
        <v>45961</v>
      </c>
      <c r="I92" s="1161">
        <f t="shared" si="101"/>
        <v>45963</v>
      </c>
      <c r="J92" s="1161">
        <f>I92+1</f>
        <v>45964</v>
      </c>
      <c r="K92" s="1184"/>
      <c r="L92" s="1161">
        <v>45938</v>
      </c>
      <c r="M92" s="1161">
        <f>M91+7</f>
        <v>45939</v>
      </c>
      <c r="N92" s="1274">
        <f t="shared" ref="N92:N94" si="106">WEEKNUM(M92)</f>
        <v>41</v>
      </c>
    </row>
    <row r="93" spans="1:14" ht="20.100000000000001" hidden="1" customHeight="1" x14ac:dyDescent="0.2">
      <c r="A93" s="1024"/>
      <c r="B93" s="1272" t="s">
        <v>2560</v>
      </c>
      <c r="C93" s="1273" t="s">
        <v>2609</v>
      </c>
      <c r="D93" s="1164">
        <v>45947</v>
      </c>
      <c r="E93" s="1161">
        <f t="shared" si="103"/>
        <v>45953</v>
      </c>
      <c r="F93" s="1161">
        <f t="shared" si="104"/>
        <v>45958</v>
      </c>
      <c r="G93" s="1161">
        <f t="shared" si="105"/>
        <v>45965</v>
      </c>
      <c r="H93" s="1161">
        <f t="shared" si="100"/>
        <v>45966</v>
      </c>
      <c r="I93" s="1161">
        <f t="shared" si="101"/>
        <v>45968</v>
      </c>
      <c r="J93" s="1161">
        <f t="shared" si="102"/>
        <v>45969</v>
      </c>
      <c r="K93" s="1184"/>
      <c r="L93" s="1161">
        <f>L92+7</f>
        <v>45945</v>
      </c>
      <c r="M93" s="1161">
        <f>M92+7</f>
        <v>45946</v>
      </c>
      <c r="N93" s="1274">
        <f t="shared" si="106"/>
        <v>42</v>
      </c>
    </row>
    <row r="94" spans="1:14" ht="20.100000000000001" hidden="1" customHeight="1" x14ac:dyDescent="0.2">
      <c r="A94" s="1024"/>
      <c r="B94" s="1272" t="s">
        <v>733</v>
      </c>
      <c r="C94" s="1273" t="s">
        <v>2610</v>
      </c>
      <c r="D94" s="1164">
        <v>45958</v>
      </c>
      <c r="E94" s="1275" t="s">
        <v>409</v>
      </c>
      <c r="F94" s="1161">
        <v>45965</v>
      </c>
      <c r="G94" s="1161">
        <f>F94+7</f>
        <v>45972</v>
      </c>
      <c r="H94" s="1161">
        <f t="shared" ref="H94:H97" si="107">G94+1</f>
        <v>45973</v>
      </c>
      <c r="I94" s="1161">
        <f t="shared" ref="I94:I97" si="108">H94+2</f>
        <v>45975</v>
      </c>
      <c r="J94" s="1161">
        <f t="shared" ref="J94:J97" si="109">I94+1</f>
        <v>45976</v>
      </c>
      <c r="K94" s="1184"/>
      <c r="L94" s="1161">
        <f t="shared" si="57"/>
        <v>45952</v>
      </c>
      <c r="M94" s="1161">
        <f t="shared" si="57"/>
        <v>45953</v>
      </c>
      <c r="N94" s="1274">
        <f t="shared" si="106"/>
        <v>43</v>
      </c>
    </row>
    <row r="95" spans="1:14" ht="20.100000000000001" hidden="1" customHeight="1" x14ac:dyDescent="0.2">
      <c r="A95" s="1024"/>
      <c r="B95" s="1272" t="s">
        <v>2580</v>
      </c>
      <c r="C95" s="1273" t="s">
        <v>2611</v>
      </c>
      <c r="D95" s="1164">
        <v>45962</v>
      </c>
      <c r="E95" s="1161">
        <f t="shared" ref="E95:E97" si="110">D95+6</f>
        <v>45968</v>
      </c>
      <c r="F95" s="1161">
        <f t="shared" ref="F95:F97" si="111">E95+5</f>
        <v>45973</v>
      </c>
      <c r="G95" s="1161">
        <f t="shared" ref="G95:G97" si="112">F95+7</f>
        <v>45980</v>
      </c>
      <c r="H95" s="1161">
        <f t="shared" si="107"/>
        <v>45981</v>
      </c>
      <c r="I95" s="1161">
        <f t="shared" si="108"/>
        <v>45983</v>
      </c>
      <c r="J95" s="1161">
        <f t="shared" si="109"/>
        <v>45984</v>
      </c>
      <c r="K95" s="1184"/>
      <c r="L95" s="1161">
        <f t="shared" si="57"/>
        <v>45959</v>
      </c>
      <c r="M95" s="1161">
        <f t="shared" si="57"/>
        <v>45960</v>
      </c>
      <c r="N95" s="1274">
        <f>WEEKNUM(M95)</f>
        <v>44</v>
      </c>
    </row>
    <row r="96" spans="1:14" ht="20.100000000000001" hidden="1" customHeight="1" x14ac:dyDescent="0.2">
      <c r="A96" s="1024"/>
      <c r="B96" s="1272" t="s">
        <v>2510</v>
      </c>
      <c r="C96" s="1273" t="s">
        <v>2612</v>
      </c>
      <c r="D96" s="1164">
        <v>45966</v>
      </c>
      <c r="E96" s="1161">
        <f t="shared" si="110"/>
        <v>45972</v>
      </c>
      <c r="F96" s="1161">
        <f t="shared" si="111"/>
        <v>45977</v>
      </c>
      <c r="G96" s="1161">
        <f t="shared" si="112"/>
        <v>45984</v>
      </c>
      <c r="H96" s="1161">
        <f t="shared" si="107"/>
        <v>45985</v>
      </c>
      <c r="I96" s="1161">
        <f t="shared" si="108"/>
        <v>45987</v>
      </c>
      <c r="J96" s="1161">
        <f t="shared" si="109"/>
        <v>45988</v>
      </c>
      <c r="K96" s="1184"/>
      <c r="L96" s="1161">
        <f t="shared" si="57"/>
        <v>45966</v>
      </c>
      <c r="M96" s="1161">
        <f t="shared" si="57"/>
        <v>45967</v>
      </c>
      <c r="N96" s="1274">
        <f>WEEKNUM(M96)</f>
        <v>45</v>
      </c>
    </row>
    <row r="97" spans="1:14" ht="20.100000000000001" hidden="1" customHeight="1" x14ac:dyDescent="0.2">
      <c r="A97" s="1024"/>
      <c r="B97" s="1272" t="s">
        <v>2571</v>
      </c>
      <c r="C97" s="1273" t="s">
        <v>2613</v>
      </c>
      <c r="D97" s="1164">
        <v>45977</v>
      </c>
      <c r="E97" s="1161">
        <f t="shared" si="110"/>
        <v>45983</v>
      </c>
      <c r="F97" s="1161">
        <f t="shared" si="111"/>
        <v>45988</v>
      </c>
      <c r="G97" s="1161">
        <f t="shared" si="112"/>
        <v>45995</v>
      </c>
      <c r="H97" s="1161">
        <f t="shared" si="107"/>
        <v>45996</v>
      </c>
      <c r="I97" s="1161">
        <f t="shared" si="108"/>
        <v>45998</v>
      </c>
      <c r="J97" s="1161">
        <f t="shared" si="109"/>
        <v>45999</v>
      </c>
      <c r="K97" s="1184"/>
      <c r="L97" s="1161">
        <f t="shared" si="57"/>
        <v>45973</v>
      </c>
      <c r="M97" s="1161">
        <f t="shared" si="57"/>
        <v>45974</v>
      </c>
      <c r="N97" s="1274">
        <f t="shared" ref="N97:N98" si="113">WEEKNUM(M97)</f>
        <v>46</v>
      </c>
    </row>
    <row r="98" spans="1:14" ht="20.100000000000001" hidden="1" customHeight="1" x14ac:dyDescent="0.2">
      <c r="A98" s="1024" t="s">
        <v>2614</v>
      </c>
      <c r="B98" s="1276" t="s">
        <v>2615</v>
      </c>
      <c r="C98" s="1273" t="s">
        <v>2616</v>
      </c>
      <c r="D98" s="1164">
        <v>45988</v>
      </c>
      <c r="E98" s="1275" t="s">
        <v>409</v>
      </c>
      <c r="F98" s="1161">
        <f>D98+11</f>
        <v>45999</v>
      </c>
      <c r="G98" s="1275" t="s">
        <v>409</v>
      </c>
      <c r="H98" s="1275" t="s">
        <v>409</v>
      </c>
      <c r="I98" s="1275" t="s">
        <v>409</v>
      </c>
      <c r="J98" s="1275" t="s">
        <v>409</v>
      </c>
      <c r="K98" s="1184"/>
      <c r="L98" s="1161">
        <f t="shared" ref="L98:M98" si="114">L97+7</f>
        <v>45980</v>
      </c>
      <c r="M98" s="1161">
        <f t="shared" si="114"/>
        <v>45981</v>
      </c>
      <c r="N98" s="1274">
        <f t="shared" si="113"/>
        <v>47</v>
      </c>
    </row>
    <row r="99" spans="1:14" ht="20.100000000000001" hidden="1" customHeight="1" x14ac:dyDescent="0.2">
      <c r="A99" s="1024" t="s">
        <v>2617</v>
      </c>
      <c r="B99" s="1277" t="s">
        <v>433</v>
      </c>
      <c r="C99" s="1273" t="s">
        <v>2618</v>
      </c>
      <c r="D99" s="1170">
        <v>45999</v>
      </c>
      <c r="E99" s="1170">
        <f t="shared" ref="E99" si="115">D99+6</f>
        <v>46005</v>
      </c>
      <c r="F99" s="1170">
        <f t="shared" ref="F99" si="116">E99+5</f>
        <v>46010</v>
      </c>
      <c r="G99" s="1170">
        <f t="shared" ref="G99" si="117">F99+7</f>
        <v>46017</v>
      </c>
      <c r="H99" s="1170">
        <f t="shared" ref="H99" si="118">G99+1</f>
        <v>46018</v>
      </c>
      <c r="I99" s="1170">
        <f t="shared" ref="I99" si="119">H99+2</f>
        <v>46020</v>
      </c>
      <c r="J99" s="1170">
        <f t="shared" ref="J99" si="120">I99+1</f>
        <v>46021</v>
      </c>
      <c r="K99" s="1184"/>
      <c r="L99" s="1161">
        <v>46001</v>
      </c>
      <c r="M99" s="1161">
        <v>46002</v>
      </c>
      <c r="N99" s="1274">
        <f t="shared" ref="N99" si="121">WEEKNUM(M99)</f>
        <v>50</v>
      </c>
    </row>
    <row r="100" spans="1:14" ht="20.100000000000001" hidden="1" customHeight="1" x14ac:dyDescent="0.2">
      <c r="A100" s="989" t="s">
        <v>2619</v>
      </c>
      <c r="B100" s="1277" t="s">
        <v>433</v>
      </c>
      <c r="C100" s="1273" t="s">
        <v>2620</v>
      </c>
      <c r="D100" s="1166">
        <v>45994</v>
      </c>
      <c r="E100" s="1166">
        <f t="shared" ref="E100" si="122">D100+6</f>
        <v>46000</v>
      </c>
      <c r="F100" s="1166">
        <f t="shared" ref="F100" si="123">E100+5</f>
        <v>46005</v>
      </c>
      <c r="G100" s="1166">
        <f t="shared" ref="G100" si="124">F100+7</f>
        <v>46012</v>
      </c>
      <c r="H100" s="1166">
        <f t="shared" ref="H100" si="125">G100+1</f>
        <v>46013</v>
      </c>
      <c r="I100" s="1166">
        <f t="shared" ref="I100" si="126">H100+2</f>
        <v>46015</v>
      </c>
      <c r="J100" s="1166">
        <f t="shared" ref="J100" si="127">I100+1</f>
        <v>46016</v>
      </c>
      <c r="K100" s="1184"/>
      <c r="L100" s="1161">
        <v>45994</v>
      </c>
      <c r="M100" s="1161">
        <v>45995</v>
      </c>
      <c r="N100" s="1274">
        <f t="shared" ref="N100" si="128">WEEKNUM(M100)</f>
        <v>49</v>
      </c>
    </row>
    <row r="101" spans="1:14" ht="20.100000000000001" hidden="1" customHeight="1" x14ac:dyDescent="0.2">
      <c r="A101" s="1024" t="s">
        <v>2621</v>
      </c>
      <c r="B101" s="1278" t="s">
        <v>2622</v>
      </c>
      <c r="C101" s="1273" t="s">
        <v>2623</v>
      </c>
      <c r="D101" s="1164">
        <v>46008</v>
      </c>
      <c r="E101" s="1187" t="s">
        <v>409</v>
      </c>
      <c r="F101" s="1187" t="s">
        <v>409</v>
      </c>
      <c r="G101" s="1161">
        <f>D101+18</f>
        <v>46026</v>
      </c>
      <c r="H101" s="1161">
        <f t="shared" ref="H101:H103" si="129">G101+1</f>
        <v>46027</v>
      </c>
      <c r="I101" s="1161">
        <f t="shared" ref="I101:I103" si="130">H101+2</f>
        <v>46029</v>
      </c>
      <c r="J101" s="1161">
        <f t="shared" ref="J101:J102" si="131">I101+1</f>
        <v>46030</v>
      </c>
      <c r="K101" s="1184"/>
      <c r="L101" s="1161">
        <v>46007</v>
      </c>
      <c r="M101" s="1161">
        <v>46008</v>
      </c>
      <c r="N101" s="1274">
        <f t="shared" ref="N101:N104" si="132">WEEKNUM(M101)</f>
        <v>51</v>
      </c>
    </row>
    <row r="102" spans="1:14" ht="20.100000000000001" hidden="1" customHeight="1" x14ac:dyDescent="0.2">
      <c r="A102" s="1024" t="s">
        <v>2624</v>
      </c>
      <c r="B102" s="1277" t="s">
        <v>433</v>
      </c>
      <c r="C102" s="1273" t="s">
        <v>2625</v>
      </c>
      <c r="D102" s="1170">
        <v>46068</v>
      </c>
      <c r="E102" s="1170">
        <f t="shared" ref="E102:E103" si="133">D102+6</f>
        <v>46074</v>
      </c>
      <c r="F102" s="1170">
        <f t="shared" ref="F102:F103" si="134">E102+5</f>
        <v>46079</v>
      </c>
      <c r="G102" s="1170">
        <f t="shared" ref="G102:G103" si="135">F102+7</f>
        <v>46086</v>
      </c>
      <c r="H102" s="1170">
        <f t="shared" si="129"/>
        <v>46087</v>
      </c>
      <c r="I102" s="1170">
        <f t="shared" si="130"/>
        <v>46089</v>
      </c>
      <c r="J102" s="1170">
        <f t="shared" si="131"/>
        <v>46090</v>
      </c>
      <c r="K102" s="1184"/>
      <c r="L102" s="1161">
        <v>46029</v>
      </c>
      <c r="M102" s="1161">
        <v>46030</v>
      </c>
      <c r="N102" s="1274">
        <f t="shared" si="132"/>
        <v>2</v>
      </c>
    </row>
    <row r="103" spans="1:14" ht="20.100000000000001" hidden="1" customHeight="1" x14ac:dyDescent="0.2">
      <c r="A103" s="1024" t="s">
        <v>2626</v>
      </c>
      <c r="B103" s="1276" t="s">
        <v>2627</v>
      </c>
      <c r="C103" s="1273" t="s">
        <v>2628</v>
      </c>
      <c r="D103" s="1164">
        <v>46047</v>
      </c>
      <c r="E103" s="1161">
        <f t="shared" si="133"/>
        <v>46053</v>
      </c>
      <c r="F103" s="1161">
        <f t="shared" si="134"/>
        <v>46058</v>
      </c>
      <c r="G103" s="1161">
        <f t="shared" si="135"/>
        <v>46065</v>
      </c>
      <c r="H103" s="1161">
        <f t="shared" si="129"/>
        <v>46066</v>
      </c>
      <c r="I103" s="1161">
        <f t="shared" si="130"/>
        <v>46068</v>
      </c>
      <c r="J103" s="1161">
        <f>D103+22</f>
        <v>46069</v>
      </c>
      <c r="K103" s="1184"/>
      <c r="L103" s="1161">
        <f t="shared" ref="L103:L125" si="136">L102+7</f>
        <v>46036</v>
      </c>
      <c r="M103" s="1161">
        <f t="shared" ref="M103" si="137">M102+7</f>
        <v>46037</v>
      </c>
      <c r="N103" s="1274">
        <f t="shared" si="132"/>
        <v>3</v>
      </c>
    </row>
    <row r="104" spans="1:14" ht="20.100000000000001" hidden="1" customHeight="1" x14ac:dyDescent="0.2">
      <c r="A104" s="1024" t="s">
        <v>2629</v>
      </c>
      <c r="B104" s="1276" t="s">
        <v>2630</v>
      </c>
      <c r="C104" s="1273" t="s">
        <v>2631</v>
      </c>
      <c r="D104" s="1164">
        <v>46085</v>
      </c>
      <c r="E104" s="1188" t="s">
        <v>409</v>
      </c>
      <c r="F104" s="1188" t="s">
        <v>409</v>
      </c>
      <c r="G104" s="1188" t="s">
        <v>409</v>
      </c>
      <c r="H104" s="1188" t="s">
        <v>409</v>
      </c>
      <c r="I104" s="1188" t="s">
        <v>409</v>
      </c>
      <c r="J104" s="1188" t="s">
        <v>409</v>
      </c>
      <c r="K104" s="1184"/>
      <c r="L104" s="1161">
        <f>L103+7</f>
        <v>46043</v>
      </c>
      <c r="M104" s="1161">
        <f>M103+7</f>
        <v>46044</v>
      </c>
      <c r="N104" s="1274">
        <f t="shared" si="132"/>
        <v>4</v>
      </c>
    </row>
    <row r="105" spans="1:14" ht="20.100000000000001" hidden="1" customHeight="1" x14ac:dyDescent="0.2">
      <c r="A105" s="1024" t="s">
        <v>2632</v>
      </c>
      <c r="B105" s="1276" t="s">
        <v>2633</v>
      </c>
      <c r="C105" s="1273" t="s">
        <v>2634</v>
      </c>
      <c r="D105" s="1164">
        <v>46059</v>
      </c>
      <c r="E105" s="1188" t="s">
        <v>409</v>
      </c>
      <c r="F105" s="1161">
        <f>D105+11</f>
        <v>46070</v>
      </c>
      <c r="G105" s="1161">
        <f>D105+18</f>
        <v>46077</v>
      </c>
      <c r="H105" s="1161">
        <f t="shared" ref="H105" si="138">G105+1</f>
        <v>46078</v>
      </c>
      <c r="I105" s="1161">
        <f t="shared" ref="I105" si="139">H105+2</f>
        <v>46080</v>
      </c>
      <c r="J105" s="1161">
        <f t="shared" ref="J105" si="140">I105+1</f>
        <v>46081</v>
      </c>
      <c r="K105" s="1184"/>
      <c r="L105" s="1161">
        <f t="shared" si="136"/>
        <v>46050</v>
      </c>
      <c r="M105" s="1161">
        <f t="shared" ref="M105:M125" si="141">M104+7</f>
        <v>46051</v>
      </c>
      <c r="N105" s="1274">
        <f t="shared" ref="N105" si="142">WEEKNUM(M105)</f>
        <v>5</v>
      </c>
    </row>
    <row r="106" spans="1:14" ht="20.100000000000001" hidden="1" customHeight="1" x14ac:dyDescent="0.2">
      <c r="A106" s="1024" t="s">
        <v>2635</v>
      </c>
      <c r="B106" s="1276" t="s">
        <v>2636</v>
      </c>
      <c r="C106" s="1273" t="s">
        <v>2637</v>
      </c>
      <c r="D106" s="1164">
        <v>46060</v>
      </c>
      <c r="E106" s="1161">
        <f t="shared" ref="E106" si="143">D106+6</f>
        <v>46066</v>
      </c>
      <c r="F106" s="1161">
        <f t="shared" ref="F106" si="144">E106+5</f>
        <v>46071</v>
      </c>
      <c r="G106" s="1161">
        <f t="shared" ref="G106:G107" si="145">F106+7</f>
        <v>46078</v>
      </c>
      <c r="H106" s="1161">
        <f t="shared" ref="H106:H107" si="146">G106+1</f>
        <v>46079</v>
      </c>
      <c r="I106" s="1161">
        <f t="shared" ref="I106:I107" si="147">H106+2</f>
        <v>46081</v>
      </c>
      <c r="J106" s="1161">
        <f t="shared" ref="J106:J107" si="148">I106+1</f>
        <v>46082</v>
      </c>
      <c r="K106" s="1184"/>
      <c r="L106" s="1161">
        <f t="shared" si="136"/>
        <v>46057</v>
      </c>
      <c r="M106" s="1161">
        <f t="shared" si="141"/>
        <v>46058</v>
      </c>
      <c r="N106" s="1274">
        <f t="shared" ref="N106:N107" si="149">WEEKNUM(M106)</f>
        <v>6</v>
      </c>
    </row>
    <row r="107" spans="1:14" ht="20.100000000000001" hidden="1" customHeight="1" x14ac:dyDescent="0.2">
      <c r="A107" s="1024" t="s">
        <v>2638</v>
      </c>
      <c r="B107" s="1276" t="s">
        <v>2580</v>
      </c>
      <c r="C107" s="1273" t="s">
        <v>2639</v>
      </c>
      <c r="D107" s="1164">
        <v>46067</v>
      </c>
      <c r="E107" s="1188" t="s">
        <v>409</v>
      </c>
      <c r="F107" s="1161">
        <f>D107+11</f>
        <v>46078</v>
      </c>
      <c r="G107" s="1161">
        <f t="shared" si="145"/>
        <v>46085</v>
      </c>
      <c r="H107" s="1161">
        <f t="shared" si="146"/>
        <v>46086</v>
      </c>
      <c r="I107" s="1161">
        <f t="shared" si="147"/>
        <v>46088</v>
      </c>
      <c r="J107" s="1161">
        <f t="shared" si="148"/>
        <v>46089</v>
      </c>
      <c r="K107" s="1184"/>
      <c r="L107" s="1161">
        <f t="shared" si="136"/>
        <v>46064</v>
      </c>
      <c r="M107" s="1161">
        <f t="shared" si="141"/>
        <v>46065</v>
      </c>
      <c r="N107" s="1274">
        <f t="shared" si="149"/>
        <v>7</v>
      </c>
    </row>
    <row r="108" spans="1:14" ht="20.100000000000001" hidden="1" customHeight="1" x14ac:dyDescent="0.2">
      <c r="A108" s="1024" t="s">
        <v>2640</v>
      </c>
      <c r="B108" s="1277" t="s">
        <v>433</v>
      </c>
      <c r="C108" s="1273" t="s">
        <v>2641</v>
      </c>
      <c r="D108" s="1170">
        <v>46071</v>
      </c>
      <c r="E108" s="1170">
        <f t="shared" ref="E108" si="150">D108+6</f>
        <v>46077</v>
      </c>
      <c r="F108" s="1170">
        <f t="shared" ref="F108" si="151">E108+5</f>
        <v>46082</v>
      </c>
      <c r="G108" s="1170">
        <f t="shared" ref="G108:G110" si="152">F108+7</f>
        <v>46089</v>
      </c>
      <c r="H108" s="1170">
        <f t="shared" ref="H108:H110" si="153">G108+1</f>
        <v>46090</v>
      </c>
      <c r="I108" s="1170">
        <f t="shared" ref="I108:I110" si="154">H108+2</f>
        <v>46092</v>
      </c>
      <c r="J108" s="1170">
        <f t="shared" ref="J108:J110" si="155">I108+1</f>
        <v>46093</v>
      </c>
      <c r="K108" s="1184"/>
      <c r="L108" s="1161">
        <f t="shared" si="136"/>
        <v>46071</v>
      </c>
      <c r="M108" s="1161">
        <f t="shared" si="141"/>
        <v>46072</v>
      </c>
      <c r="N108" s="1274">
        <f t="shared" ref="N108:N109" si="156">WEEKNUM(M108)</f>
        <v>8</v>
      </c>
    </row>
    <row r="109" spans="1:14" ht="20.100000000000001" hidden="1" customHeight="1" x14ac:dyDescent="0.2">
      <c r="A109" s="1024" t="s">
        <v>2642</v>
      </c>
      <c r="B109" s="1386" t="s">
        <v>584</v>
      </c>
      <c r="C109" s="1273" t="s">
        <v>2643</v>
      </c>
      <c r="D109" s="1164">
        <v>46090</v>
      </c>
      <c r="E109" s="1188" t="s">
        <v>409</v>
      </c>
      <c r="F109" s="1161">
        <f t="shared" ref="F109" si="157">D109+11</f>
        <v>46101</v>
      </c>
      <c r="G109" s="1161">
        <f t="shared" ref="G109" si="158">F109+7</f>
        <v>46108</v>
      </c>
      <c r="H109" s="1161">
        <f t="shared" ref="H109" si="159">G109+1</f>
        <v>46109</v>
      </c>
      <c r="I109" s="1161">
        <f t="shared" ref="I109" si="160">H109+2</f>
        <v>46111</v>
      </c>
      <c r="J109" s="1161">
        <f t="shared" ref="J109" si="161">I109+1</f>
        <v>46112</v>
      </c>
      <c r="K109" s="1184"/>
      <c r="L109" s="1161">
        <f t="shared" si="136"/>
        <v>46078</v>
      </c>
      <c r="M109" s="1161">
        <f t="shared" si="141"/>
        <v>46079</v>
      </c>
      <c r="N109" s="1274">
        <f t="shared" si="156"/>
        <v>9</v>
      </c>
    </row>
    <row r="110" spans="1:14" ht="20.100000000000001" hidden="1" customHeight="1" x14ac:dyDescent="0.2">
      <c r="A110" s="1024" t="s">
        <v>2644</v>
      </c>
      <c r="B110" s="1276" t="s">
        <v>2645</v>
      </c>
      <c r="C110" s="1273" t="s">
        <v>2646</v>
      </c>
      <c r="D110" s="1164">
        <v>46095</v>
      </c>
      <c r="E110" s="1188" t="s">
        <v>409</v>
      </c>
      <c r="F110" s="1161">
        <f t="shared" ref="F110" si="162">D110+11</f>
        <v>46106</v>
      </c>
      <c r="G110" s="1161">
        <f t="shared" si="152"/>
        <v>46113</v>
      </c>
      <c r="H110" s="1161">
        <f t="shared" si="153"/>
        <v>46114</v>
      </c>
      <c r="I110" s="1161">
        <f t="shared" si="154"/>
        <v>46116</v>
      </c>
      <c r="J110" s="1161">
        <f t="shared" si="155"/>
        <v>46117</v>
      </c>
      <c r="K110" s="1184"/>
      <c r="L110" s="1161">
        <f t="shared" si="136"/>
        <v>46085</v>
      </c>
      <c r="M110" s="1161">
        <f t="shared" si="141"/>
        <v>46086</v>
      </c>
      <c r="N110" s="1274">
        <f t="shared" ref="N110:N113" si="163">WEEKNUM(M110)</f>
        <v>10</v>
      </c>
    </row>
    <row r="111" spans="1:14" ht="20.100000000000001" customHeight="1" x14ac:dyDescent="0.2">
      <c r="A111" s="1024" t="s">
        <v>2647</v>
      </c>
      <c r="B111" s="1277" t="s">
        <v>584</v>
      </c>
      <c r="C111" s="1273" t="s">
        <v>2648</v>
      </c>
      <c r="D111" s="1164">
        <v>46092</v>
      </c>
      <c r="E111" s="1188" t="s">
        <v>409</v>
      </c>
      <c r="F111" s="1161">
        <f t="shared" ref="F111" si="164">D111+11</f>
        <v>46103</v>
      </c>
      <c r="G111" s="1161">
        <f t="shared" ref="G111" si="165">F111+7</f>
        <v>46110</v>
      </c>
      <c r="H111" s="1161">
        <f t="shared" ref="H111" si="166">G111+1</f>
        <v>46111</v>
      </c>
      <c r="I111" s="1161">
        <f t="shared" ref="I111" si="167">H111+2</f>
        <v>46113</v>
      </c>
      <c r="J111" s="1161">
        <f t="shared" ref="J111" si="168">I111+1</f>
        <v>46114</v>
      </c>
      <c r="K111" s="1184"/>
      <c r="L111" s="1161">
        <f t="shared" si="136"/>
        <v>46092</v>
      </c>
      <c r="M111" s="1161">
        <f t="shared" si="141"/>
        <v>46093</v>
      </c>
      <c r="N111" s="1274">
        <f t="shared" si="163"/>
        <v>11</v>
      </c>
    </row>
    <row r="112" spans="1:14" ht="20.100000000000001" customHeight="1" x14ac:dyDescent="0.2">
      <c r="A112" s="1024" t="s">
        <v>2649</v>
      </c>
      <c r="B112" s="1276" t="s">
        <v>2560</v>
      </c>
      <c r="C112" s="1273" t="s">
        <v>2650</v>
      </c>
      <c r="D112" s="1164">
        <v>46114</v>
      </c>
      <c r="E112" s="1188" t="s">
        <v>409</v>
      </c>
      <c r="F112" s="1161">
        <f t="shared" ref="F112:F116" si="169">D112+11</f>
        <v>46125</v>
      </c>
      <c r="G112" s="1161">
        <f t="shared" ref="G112:G113" si="170">F112+7</f>
        <v>46132</v>
      </c>
      <c r="H112" s="1161">
        <f t="shared" ref="H112:H113" si="171">G112+1</f>
        <v>46133</v>
      </c>
      <c r="I112" s="1161">
        <f t="shared" ref="I112:I113" si="172">H112+2</f>
        <v>46135</v>
      </c>
      <c r="J112" s="1161">
        <f t="shared" ref="J112:J113" si="173">I112+1</f>
        <v>46136</v>
      </c>
      <c r="K112" s="1184"/>
      <c r="L112" s="1161">
        <f t="shared" si="136"/>
        <v>46099</v>
      </c>
      <c r="M112" s="1161">
        <f t="shared" si="141"/>
        <v>46100</v>
      </c>
      <c r="N112" s="1274">
        <f t="shared" si="163"/>
        <v>12</v>
      </c>
    </row>
    <row r="113" spans="1:17" ht="20.100000000000001" customHeight="1" x14ac:dyDescent="0.2">
      <c r="A113" s="1024" t="s">
        <v>2651</v>
      </c>
      <c r="B113" s="1277" t="s">
        <v>584</v>
      </c>
      <c r="C113" s="1273" t="s">
        <v>2652</v>
      </c>
      <c r="D113" s="1164">
        <v>46114</v>
      </c>
      <c r="E113" s="1188" t="s">
        <v>409</v>
      </c>
      <c r="F113" s="1161">
        <f t="shared" si="169"/>
        <v>46125</v>
      </c>
      <c r="G113" s="1161">
        <f t="shared" si="170"/>
        <v>46132</v>
      </c>
      <c r="H113" s="1161">
        <f t="shared" si="171"/>
        <v>46133</v>
      </c>
      <c r="I113" s="1161">
        <f t="shared" si="172"/>
        <v>46135</v>
      </c>
      <c r="J113" s="1161">
        <f t="shared" si="173"/>
        <v>46136</v>
      </c>
      <c r="K113" s="1184"/>
      <c r="L113" s="1161">
        <f t="shared" si="136"/>
        <v>46106</v>
      </c>
      <c r="M113" s="1161">
        <f t="shared" si="141"/>
        <v>46107</v>
      </c>
      <c r="N113" s="1274">
        <f t="shared" si="163"/>
        <v>13</v>
      </c>
    </row>
    <row r="114" spans="1:17" ht="20.100000000000001" customHeight="1" x14ac:dyDescent="0.2">
      <c r="A114" s="1024" t="s">
        <v>2653</v>
      </c>
      <c r="B114" s="1276" t="s">
        <v>2622</v>
      </c>
      <c r="C114" s="1273" t="s">
        <v>2654</v>
      </c>
      <c r="D114" s="1164">
        <v>46117</v>
      </c>
      <c r="E114" s="1188" t="s">
        <v>409</v>
      </c>
      <c r="F114" s="1188" t="s">
        <v>409</v>
      </c>
      <c r="G114" s="1188" t="s">
        <v>409</v>
      </c>
      <c r="H114" s="1188" t="s">
        <v>409</v>
      </c>
      <c r="I114" s="1188" t="s">
        <v>409</v>
      </c>
      <c r="J114" s="1188" t="s">
        <v>409</v>
      </c>
      <c r="K114" s="1184"/>
      <c r="L114" s="1161">
        <f t="shared" si="136"/>
        <v>46113</v>
      </c>
      <c r="M114" s="1161">
        <f t="shared" si="141"/>
        <v>46114</v>
      </c>
      <c r="N114" s="1274">
        <f t="shared" ref="N114:N120" si="174">WEEKNUM(M114)</f>
        <v>14</v>
      </c>
    </row>
    <row r="115" spans="1:17" ht="20.100000000000001" customHeight="1" x14ac:dyDescent="0.2">
      <c r="A115" s="1024" t="s">
        <v>2655</v>
      </c>
      <c r="B115" s="1441" t="s">
        <v>2656</v>
      </c>
      <c r="C115" s="1442" t="s">
        <v>2657</v>
      </c>
      <c r="D115" s="1388">
        <v>46123</v>
      </c>
      <c r="E115" s="1188" t="s">
        <v>409</v>
      </c>
      <c r="F115" s="1161">
        <f t="shared" si="169"/>
        <v>46134</v>
      </c>
      <c r="G115" s="1339">
        <f t="shared" ref="G115:G116" si="175">F115+7</f>
        <v>46141</v>
      </c>
      <c r="H115" s="1339">
        <f t="shared" ref="H115:H116" si="176">G115+1</f>
        <v>46142</v>
      </c>
      <c r="I115" s="1339">
        <f t="shared" ref="I115:I116" si="177">H115+2</f>
        <v>46144</v>
      </c>
      <c r="J115" s="1339">
        <f t="shared" ref="J115:J116" si="178">I115+1</f>
        <v>46145</v>
      </c>
      <c r="K115" s="1184"/>
      <c r="L115" s="1339">
        <f t="shared" si="136"/>
        <v>46120</v>
      </c>
      <c r="M115" s="1339">
        <f t="shared" si="141"/>
        <v>46121</v>
      </c>
      <c r="N115" s="1415">
        <f t="shared" si="174"/>
        <v>15</v>
      </c>
    </row>
    <row r="116" spans="1:17" ht="20.100000000000001" customHeight="1" x14ac:dyDescent="0.2">
      <c r="A116" s="1024" t="s">
        <v>2658</v>
      </c>
      <c r="B116" s="1443" t="s">
        <v>2659</v>
      </c>
      <c r="C116" s="1444" t="s">
        <v>2660</v>
      </c>
      <c r="D116" s="1425">
        <v>46127</v>
      </c>
      <c r="E116" s="1188" t="s">
        <v>409</v>
      </c>
      <c r="F116" s="1161">
        <f t="shared" si="169"/>
        <v>46138</v>
      </c>
      <c r="G116" s="1346">
        <f t="shared" si="175"/>
        <v>46145</v>
      </c>
      <c r="H116" s="1346">
        <f t="shared" si="176"/>
        <v>46146</v>
      </c>
      <c r="I116" s="1346">
        <f t="shared" si="177"/>
        <v>46148</v>
      </c>
      <c r="J116" s="1348">
        <f t="shared" si="178"/>
        <v>46149</v>
      </c>
      <c r="K116" s="1184"/>
      <c r="L116" s="1356">
        <f t="shared" si="136"/>
        <v>46127</v>
      </c>
      <c r="M116" s="1346">
        <f t="shared" si="141"/>
        <v>46128</v>
      </c>
      <c r="N116" s="1417">
        <f t="shared" si="174"/>
        <v>16</v>
      </c>
    </row>
    <row r="117" spans="1:17" ht="20.100000000000001" customHeight="1" x14ac:dyDescent="0.2">
      <c r="A117" s="1024"/>
      <c r="B117" s="1439"/>
      <c r="C117" s="1440"/>
      <c r="D117" s="1212"/>
      <c r="E117" s="1212"/>
      <c r="F117" s="1212"/>
      <c r="G117" s="1212"/>
      <c r="H117" s="1212"/>
      <c r="I117" s="1212"/>
      <c r="J117" s="1212"/>
      <c r="K117" s="1184"/>
      <c r="L117" s="1212"/>
      <c r="M117" s="1212"/>
      <c r="N117" s="1414"/>
    </row>
    <row r="118" spans="1:17" ht="42.75" customHeight="1" x14ac:dyDescent="0.2">
      <c r="A118" s="1024"/>
      <c r="B118" s="1504" t="s">
        <v>2493</v>
      </c>
      <c r="C118" s="1560"/>
      <c r="D118" s="1561" t="s">
        <v>373</v>
      </c>
      <c r="E118" s="1437" t="s">
        <v>2576</v>
      </c>
      <c r="F118" s="1426" t="s">
        <v>2497</v>
      </c>
      <c r="G118" s="1426" t="s">
        <v>2498</v>
      </c>
      <c r="H118" s="1426" t="s">
        <v>331</v>
      </c>
      <c r="I118" s="1427" t="s">
        <v>249</v>
      </c>
      <c r="K118" s="1184"/>
      <c r="L118" s="1212"/>
      <c r="M118" s="1212"/>
      <c r="N118" s="1414"/>
    </row>
    <row r="119" spans="1:17" ht="20.100000000000001" customHeight="1" x14ac:dyDescent="0.2">
      <c r="A119" s="1024"/>
      <c r="B119" s="1158" t="s">
        <v>375</v>
      </c>
      <c r="C119" s="1270" t="s">
        <v>376</v>
      </c>
      <c r="D119" s="1562"/>
      <c r="E119" s="1447" t="s">
        <v>164</v>
      </c>
      <c r="F119" s="1445" t="s">
        <v>179</v>
      </c>
      <c r="G119" s="1445" t="s">
        <v>285</v>
      </c>
      <c r="H119" s="1445" t="s">
        <v>266</v>
      </c>
      <c r="I119" s="1446" t="s">
        <v>251</v>
      </c>
      <c r="K119" s="1184"/>
      <c r="L119" s="1448" t="s">
        <v>513</v>
      </c>
      <c r="M119" s="1449" t="s">
        <v>377</v>
      </c>
      <c r="N119" s="1450" t="s">
        <v>461</v>
      </c>
    </row>
    <row r="120" spans="1:17" ht="20.100000000000001" customHeight="1" x14ac:dyDescent="0.2">
      <c r="A120" s="1024" t="s">
        <v>2630</v>
      </c>
      <c r="B120" s="1276" t="s">
        <v>2661</v>
      </c>
      <c r="C120" s="1273" t="s">
        <v>2662</v>
      </c>
      <c r="D120" s="1391">
        <v>46134</v>
      </c>
      <c r="E120" s="1266">
        <f t="shared" ref="E120:E125" si="179">D120+11</f>
        <v>46145</v>
      </c>
      <c r="F120" s="1266">
        <f t="shared" ref="F120:F125" si="180">E120+7</f>
        <v>46152</v>
      </c>
      <c r="G120" s="1266">
        <f t="shared" ref="G120:G125" si="181">F120+1</f>
        <v>46153</v>
      </c>
      <c r="H120" s="1266">
        <f t="shared" ref="H120:H125" si="182">G120+2</f>
        <v>46155</v>
      </c>
      <c r="I120" s="1266">
        <f t="shared" ref="I120:I125" si="183">H120+1</f>
        <v>46156</v>
      </c>
      <c r="K120" s="1184"/>
      <c r="L120" s="1266">
        <f>L116+7</f>
        <v>46134</v>
      </c>
      <c r="M120" s="1266">
        <f>M116+7</f>
        <v>46135</v>
      </c>
      <c r="N120" s="1451">
        <f t="shared" si="174"/>
        <v>17</v>
      </c>
    </row>
    <row r="121" spans="1:17" ht="20.100000000000001" customHeight="1" x14ac:dyDescent="0.2">
      <c r="A121" s="1024" t="s">
        <v>2663</v>
      </c>
      <c r="B121" s="1276" t="s">
        <v>2627</v>
      </c>
      <c r="C121" s="1273" t="s">
        <v>2664</v>
      </c>
      <c r="D121" s="1164">
        <v>46141</v>
      </c>
      <c r="E121" s="1266">
        <f t="shared" si="179"/>
        <v>46152</v>
      </c>
      <c r="F121" s="1266">
        <f t="shared" si="180"/>
        <v>46159</v>
      </c>
      <c r="G121" s="1266">
        <f t="shared" si="181"/>
        <v>46160</v>
      </c>
      <c r="H121" s="1266">
        <f t="shared" si="182"/>
        <v>46162</v>
      </c>
      <c r="I121" s="1266">
        <f t="shared" si="183"/>
        <v>46163</v>
      </c>
      <c r="K121" s="1184"/>
      <c r="L121" s="1161">
        <f t="shared" si="136"/>
        <v>46141</v>
      </c>
      <c r="M121" s="1161">
        <f t="shared" si="141"/>
        <v>46142</v>
      </c>
      <c r="N121" s="1274">
        <f t="shared" ref="N121" si="184">WEEKNUM(M121)</f>
        <v>18</v>
      </c>
    </row>
    <row r="122" spans="1:17" ht="20.100000000000001" customHeight="1" x14ac:dyDescent="0.2">
      <c r="A122" s="1024" t="s">
        <v>2665</v>
      </c>
      <c r="B122" s="1276" t="s">
        <v>2633</v>
      </c>
      <c r="C122" s="1273" t="s">
        <v>2666</v>
      </c>
      <c r="D122" s="1164">
        <v>46148</v>
      </c>
      <c r="E122" s="1266">
        <f t="shared" si="179"/>
        <v>46159</v>
      </c>
      <c r="F122" s="1266">
        <f t="shared" si="180"/>
        <v>46166</v>
      </c>
      <c r="G122" s="1266">
        <f t="shared" si="181"/>
        <v>46167</v>
      </c>
      <c r="H122" s="1266">
        <f t="shared" si="182"/>
        <v>46169</v>
      </c>
      <c r="I122" s="1266">
        <f t="shared" si="183"/>
        <v>46170</v>
      </c>
      <c r="K122" s="1184"/>
      <c r="L122" s="1161">
        <f t="shared" si="136"/>
        <v>46148</v>
      </c>
      <c r="M122" s="1161">
        <f t="shared" si="141"/>
        <v>46149</v>
      </c>
      <c r="N122" s="1274">
        <f t="shared" ref="N122:N125" si="185">WEEKNUM(M122)</f>
        <v>19</v>
      </c>
    </row>
    <row r="123" spans="1:17" ht="20.100000000000001" customHeight="1" x14ac:dyDescent="0.2">
      <c r="A123" s="1024" t="s">
        <v>2667</v>
      </c>
      <c r="B123" s="1276" t="s">
        <v>2668</v>
      </c>
      <c r="C123" s="1273" t="s">
        <v>2669</v>
      </c>
      <c r="D123" s="1164">
        <v>46155</v>
      </c>
      <c r="E123" s="1266">
        <f t="shared" si="179"/>
        <v>46166</v>
      </c>
      <c r="F123" s="1266">
        <f t="shared" si="180"/>
        <v>46173</v>
      </c>
      <c r="G123" s="1266">
        <f t="shared" si="181"/>
        <v>46174</v>
      </c>
      <c r="H123" s="1266">
        <f t="shared" si="182"/>
        <v>46176</v>
      </c>
      <c r="I123" s="1266">
        <f t="shared" si="183"/>
        <v>46177</v>
      </c>
      <c r="K123" s="1184"/>
      <c r="L123" s="1161">
        <f t="shared" si="136"/>
        <v>46155</v>
      </c>
      <c r="M123" s="1161">
        <f t="shared" si="141"/>
        <v>46156</v>
      </c>
      <c r="N123" s="1274">
        <f t="shared" si="185"/>
        <v>20</v>
      </c>
    </row>
    <row r="124" spans="1:17" ht="20.100000000000001" customHeight="1" x14ac:dyDescent="0.2">
      <c r="A124" s="1024" t="s">
        <v>2670</v>
      </c>
      <c r="B124" s="1276" t="s">
        <v>2671</v>
      </c>
      <c r="C124" s="1273" t="s">
        <v>2672</v>
      </c>
      <c r="D124" s="1164">
        <v>46162</v>
      </c>
      <c r="E124" s="1266">
        <f t="shared" si="179"/>
        <v>46173</v>
      </c>
      <c r="F124" s="1266">
        <f t="shared" si="180"/>
        <v>46180</v>
      </c>
      <c r="G124" s="1266">
        <f t="shared" si="181"/>
        <v>46181</v>
      </c>
      <c r="H124" s="1266">
        <f t="shared" si="182"/>
        <v>46183</v>
      </c>
      <c r="I124" s="1266">
        <f t="shared" si="183"/>
        <v>46184</v>
      </c>
      <c r="K124" s="1184"/>
      <c r="L124" s="1161">
        <f t="shared" si="136"/>
        <v>46162</v>
      </c>
      <c r="M124" s="1161">
        <f t="shared" si="141"/>
        <v>46163</v>
      </c>
      <c r="N124" s="1274">
        <f t="shared" si="185"/>
        <v>21</v>
      </c>
    </row>
    <row r="125" spans="1:17" ht="20.100000000000001" customHeight="1" x14ac:dyDescent="0.2">
      <c r="A125" s="1024" t="s">
        <v>2673</v>
      </c>
      <c r="B125" s="1276" t="s">
        <v>2674</v>
      </c>
      <c r="C125" s="1273" t="s">
        <v>2675</v>
      </c>
      <c r="D125" s="1164">
        <v>46169</v>
      </c>
      <c r="E125" s="1266">
        <f t="shared" si="179"/>
        <v>46180</v>
      </c>
      <c r="F125" s="1266">
        <f t="shared" si="180"/>
        <v>46187</v>
      </c>
      <c r="G125" s="1266">
        <f t="shared" si="181"/>
        <v>46188</v>
      </c>
      <c r="H125" s="1266">
        <f t="shared" si="182"/>
        <v>46190</v>
      </c>
      <c r="I125" s="1266">
        <f t="shared" si="183"/>
        <v>46191</v>
      </c>
      <c r="K125" s="1184"/>
      <c r="L125" s="1161">
        <f t="shared" si="136"/>
        <v>46169</v>
      </c>
      <c r="M125" s="1161">
        <f t="shared" si="141"/>
        <v>46170</v>
      </c>
      <c r="N125" s="1274">
        <f t="shared" si="185"/>
        <v>22</v>
      </c>
    </row>
    <row r="126" spans="1:17" ht="24.95" customHeight="1" x14ac:dyDescent="0.2">
      <c r="A126" s="1024"/>
      <c r="B126" s="147" t="s">
        <v>589</v>
      </c>
      <c r="C126" s="75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600"/>
      <c r="P126" s="146"/>
      <c r="Q126" s="146"/>
    </row>
    <row r="127" spans="1:17" s="159" customFormat="1" ht="17.25" customHeight="1" x14ac:dyDescent="0.2">
      <c r="A127" s="1024"/>
      <c r="C127" s="145"/>
      <c r="D127" s="145"/>
      <c r="E127" s="145"/>
      <c r="F127" s="145"/>
      <c r="G127" s="145"/>
      <c r="H127" s="145"/>
      <c r="I127" s="145"/>
      <c r="N127" s="147"/>
      <c r="O127" s="145"/>
    </row>
    <row r="128" spans="1:17" s="159" customFormat="1" ht="17.25" customHeight="1" thickBot="1" x14ac:dyDescent="0.25">
      <c r="A128" s="1024"/>
      <c r="B128" s="422"/>
      <c r="C128" s="145"/>
      <c r="D128" s="145"/>
      <c r="E128" s="145"/>
      <c r="F128" s="145"/>
      <c r="G128" s="145"/>
      <c r="H128" s="145"/>
      <c r="I128" s="145"/>
      <c r="N128" s="147"/>
      <c r="O128" s="145"/>
    </row>
    <row r="129" spans="1:15" s="147" customFormat="1" ht="18.75" customHeight="1" x14ac:dyDescent="0.2">
      <c r="B129" s="889"/>
      <c r="C129" s="890"/>
      <c r="D129" s="891"/>
      <c r="E129" s="892"/>
      <c r="F129" s="893"/>
      <c r="G129" s="894"/>
      <c r="H129" s="895"/>
    </row>
    <row r="130" spans="1:15" s="147" customFormat="1" ht="18.75" customHeight="1" x14ac:dyDescent="0.2">
      <c r="B130" s="778" t="s">
        <v>590</v>
      </c>
      <c r="C130" s="145"/>
      <c r="D130" s="147" t="s">
        <v>591</v>
      </c>
      <c r="G130" s="147" t="s">
        <v>592</v>
      </c>
      <c r="H130" s="779"/>
    </row>
    <row r="131" spans="1:15" s="147" customFormat="1" ht="18.75" customHeight="1" x14ac:dyDescent="0.2">
      <c r="B131" s="780" t="s">
        <v>593</v>
      </c>
      <c r="C131" s="1085" t="s">
        <v>594</v>
      </c>
      <c r="D131" s="133" t="s">
        <v>595</v>
      </c>
      <c r="F131" s="1085" t="s">
        <v>596</v>
      </c>
      <c r="G131" s="145" t="s">
        <v>597</v>
      </c>
      <c r="H131" s="1086" t="s">
        <v>598</v>
      </c>
    </row>
    <row r="132" spans="1:15" s="147" customFormat="1" ht="18.75" customHeight="1" x14ac:dyDescent="0.2">
      <c r="B132" s="780" t="s">
        <v>599</v>
      </c>
      <c r="C132" s="1085" t="s">
        <v>600</v>
      </c>
      <c r="D132" s="133" t="s">
        <v>601</v>
      </c>
      <c r="E132" s="148" t="s">
        <v>602</v>
      </c>
      <c r="F132" s="1087" t="s">
        <v>603</v>
      </c>
      <c r="G132" s="145" t="s">
        <v>604</v>
      </c>
      <c r="H132" s="1086" t="s">
        <v>605</v>
      </c>
    </row>
    <row r="133" spans="1:15" s="147" customFormat="1" ht="18" customHeight="1" x14ac:dyDescent="0.2">
      <c r="B133" s="783" t="s">
        <v>606</v>
      </c>
      <c r="C133" s="1088" t="s">
        <v>607</v>
      </c>
      <c r="D133" s="133" t="s">
        <v>608</v>
      </c>
      <c r="E133" s="148" t="s">
        <v>609</v>
      </c>
      <c r="F133" s="1087" t="s">
        <v>610</v>
      </c>
      <c r="G133" s="588" t="s">
        <v>611</v>
      </c>
      <c r="H133" s="1089" t="s">
        <v>612</v>
      </c>
    </row>
    <row r="134" spans="1:15" s="147" customFormat="1" ht="18.75" customHeight="1" x14ac:dyDescent="0.2">
      <c r="B134" s="783" t="s">
        <v>613</v>
      </c>
      <c r="C134" s="1088" t="s">
        <v>614</v>
      </c>
      <c r="D134" s="133" t="s">
        <v>615</v>
      </c>
      <c r="E134" s="148" t="s">
        <v>616</v>
      </c>
      <c r="F134" s="1087" t="s">
        <v>617</v>
      </c>
      <c r="G134" s="588" t="s">
        <v>618</v>
      </c>
      <c r="H134" s="1089" t="s">
        <v>619</v>
      </c>
      <c r="N134" s="149"/>
      <c r="O134" s="149"/>
    </row>
    <row r="135" spans="1:15" s="147" customFormat="1" ht="18.75" customHeight="1" x14ac:dyDescent="0.2">
      <c r="B135" s="783" t="s">
        <v>894</v>
      </c>
      <c r="C135" s="1088" t="s">
        <v>621</v>
      </c>
      <c r="D135" s="133" t="s">
        <v>622</v>
      </c>
      <c r="E135" s="148" t="s">
        <v>623</v>
      </c>
      <c r="F135" s="1087" t="s">
        <v>624</v>
      </c>
      <c r="G135" s="588" t="s">
        <v>625</v>
      </c>
      <c r="H135" s="1089" t="s">
        <v>626</v>
      </c>
      <c r="N135" s="149"/>
      <c r="O135" s="149"/>
    </row>
    <row r="136" spans="1:15" s="147" customFormat="1" ht="18.75" customHeight="1" x14ac:dyDescent="0.2">
      <c r="B136" s="783" t="s">
        <v>627</v>
      </c>
      <c r="C136" s="1088" t="s">
        <v>628</v>
      </c>
      <c r="D136" s="133" t="s">
        <v>629</v>
      </c>
      <c r="E136" s="148" t="s">
        <v>630</v>
      </c>
      <c r="F136" s="1087" t="s">
        <v>631</v>
      </c>
      <c r="G136" s="588" t="s">
        <v>632</v>
      </c>
      <c r="H136" s="1089" t="s">
        <v>633</v>
      </c>
      <c r="N136" s="149"/>
      <c r="O136" s="149"/>
    </row>
    <row r="137" spans="1:15" s="147" customFormat="1" ht="18.75" customHeight="1" x14ac:dyDescent="0.2">
      <c r="B137" s="783" t="s">
        <v>634</v>
      </c>
      <c r="C137" s="1088" t="s">
        <v>635</v>
      </c>
      <c r="D137" s="133" t="s">
        <v>636</v>
      </c>
      <c r="E137" s="148" t="s">
        <v>637</v>
      </c>
      <c r="F137" s="1085" t="s">
        <v>638</v>
      </c>
      <c r="G137" s="588" t="s">
        <v>639</v>
      </c>
      <c r="H137" s="787" t="s">
        <v>640</v>
      </c>
      <c r="N137" s="149"/>
      <c r="O137" s="149"/>
    </row>
    <row r="138" spans="1:15" ht="18.75" customHeight="1" x14ac:dyDescent="0.2">
      <c r="A138" s="1022"/>
      <c r="B138" s="783" t="s">
        <v>641</v>
      </c>
      <c r="C138" s="1088" t="s">
        <v>642</v>
      </c>
      <c r="D138" s="133" t="s">
        <v>643</v>
      </c>
      <c r="E138" s="148" t="s">
        <v>644</v>
      </c>
      <c r="F138" s="739" t="s">
        <v>645</v>
      </c>
      <c r="G138" s="147"/>
      <c r="H138" s="788"/>
      <c r="I138" s="145"/>
      <c r="J138" s="145"/>
      <c r="K138" s="145"/>
    </row>
    <row r="139" spans="1:15" ht="17.25" customHeight="1" thickBot="1" x14ac:dyDescent="0.25">
      <c r="A139" s="1022"/>
      <c r="B139" s="1090"/>
      <c r="C139" s="791"/>
      <c r="D139" s="791"/>
      <c r="E139" s="791"/>
      <c r="F139" s="791"/>
      <c r="G139" s="791"/>
      <c r="H139" s="1091"/>
      <c r="I139" s="145"/>
      <c r="J139" s="145"/>
      <c r="K139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0"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31" r:id="rId10" xr:uid="{7EB8ACDC-127B-4623-BC63-962269ACDF7E}"/>
    <hyperlink ref="C131" r:id="rId11" xr:uid="{D0902594-8023-4CDF-A988-07AA592A8A42}"/>
    <hyperlink ref="H136" r:id="rId12" xr:uid="{BAF9C094-775F-4D5B-AB5F-020C18A1A332}"/>
    <hyperlink ref="H135" r:id="rId13" xr:uid="{F5B825EB-C0A3-49C0-A0C7-C5C7847D1C42}"/>
    <hyperlink ref="C134" r:id="rId14" xr:uid="{13959669-DF32-4057-9863-25DE0C5053D2}"/>
    <hyperlink ref="C132" r:id="rId15" xr:uid="{8989D5CA-737B-4ABF-BEA4-557F5B10E4CB}"/>
    <hyperlink ref="C138" r:id="rId16" xr:uid="{CA4B5B68-7F84-4CE7-B9C4-67ED9394DE33}"/>
    <hyperlink ref="H134" r:id="rId17" xr:uid="{C3A611E8-05C0-4318-8B8B-79B220D6A3FD}"/>
    <hyperlink ref="H137" r:id="rId18" xr:uid="{AF4EC95A-4D95-4BD2-9CF8-84059FCA2BFD}"/>
    <hyperlink ref="F131" r:id="rId19" xr:uid="{B7064F0F-55C9-4537-ADA1-2C0A3AE9611C}"/>
    <hyperlink ref="F136" r:id="rId20" xr:uid="{C700D005-22D0-493B-842D-23E3B7095D00}"/>
    <hyperlink ref="F132" r:id="rId21" xr:uid="{74359B29-54D6-4C8D-9246-85C3C79B30D5}"/>
    <hyperlink ref="F133" r:id="rId22" xr:uid="{8E7648A6-3F3D-48DB-B3F8-64432BE4BB38}"/>
    <hyperlink ref="F134" r:id="rId23" xr:uid="{53A69E84-3FF9-470E-AD11-2585A6736969}"/>
    <hyperlink ref="F135" r:id="rId24" xr:uid="{1D739F2F-A4A5-4545-82E5-3E7ACCF2C367}"/>
    <hyperlink ref="H132" r:id="rId25" xr:uid="{0C981046-321D-4DB4-8377-FD40823A20FC}"/>
    <hyperlink ref="H133" r:id="rId26" xr:uid="{A5475766-E3FD-40E3-857E-BD71D937D048}"/>
    <hyperlink ref="F137" r:id="rId27" xr:uid="{508805CB-5F01-4EA1-9B50-762FA46CA839}"/>
    <hyperlink ref="C133" r:id="rId28" xr:uid="{814751FF-3017-4AE3-823F-E71E7FE66130}"/>
    <hyperlink ref="C135" r:id="rId29" xr:uid="{C3212037-655C-40ED-B4FD-875C4C7AC192}"/>
    <hyperlink ref="C136" r:id="rId30" xr:uid="{FB9F1EA4-C417-4C7B-94B5-C43C0BC78318}"/>
    <hyperlink ref="C137" r:id="rId31" xr:uid="{247FFABE-37D4-475F-9C06-28383051506A}"/>
    <hyperlink ref="F138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66"/>
  <sheetViews>
    <sheetView showGridLines="0" topLeftCell="A167" zoomScaleNormal="100" zoomScaleSheetLayoutView="75" workbookViewId="0">
      <selection activeCell="D157" sqref="D157"/>
    </sheetView>
  </sheetViews>
  <sheetFormatPr defaultColWidth="9.140625" defaultRowHeight="18" customHeight="1" x14ac:dyDescent="0.2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 x14ac:dyDescent="0.2">
      <c r="L1" s="149"/>
    </row>
    <row r="2" spans="1:12" ht="20.100000000000001" customHeight="1" x14ac:dyDescent="0.2">
      <c r="B2" s="1498" t="s">
        <v>116</v>
      </c>
      <c r="C2" s="1498"/>
      <c r="D2" s="1498"/>
      <c r="E2" s="1498"/>
      <c r="F2" s="1498"/>
      <c r="G2" s="1498"/>
      <c r="I2" s="947" t="s">
        <v>368</v>
      </c>
      <c r="J2" s="1145"/>
      <c r="L2" s="149"/>
    </row>
    <row r="3" spans="1:12" ht="18" customHeight="1" x14ac:dyDescent="0.2">
      <c r="B3" s="165"/>
      <c r="L3" s="149"/>
    </row>
    <row r="4" spans="1:12" s="146" customFormat="1" ht="24.6" customHeight="1" x14ac:dyDescent="0.2">
      <c r="A4" s="1018"/>
      <c r="B4" s="1555" t="s">
        <v>123</v>
      </c>
      <c r="C4" s="1556"/>
      <c r="D4" s="1556"/>
      <c r="E4" s="1556"/>
      <c r="F4" s="1556"/>
      <c r="G4" s="1557"/>
    </row>
    <row r="5" spans="1:12" s="146" customFormat="1" ht="24.6" customHeight="1" x14ac:dyDescent="0.2">
      <c r="A5" s="1018"/>
      <c r="B5" s="1075"/>
      <c r="C5" s="1075"/>
      <c r="D5" s="1075"/>
      <c r="E5" s="1075"/>
      <c r="F5" s="1075"/>
      <c r="G5" s="1075"/>
    </row>
    <row r="6" spans="1:12" ht="20.100000000000001" customHeight="1" x14ac:dyDescent="0.2">
      <c r="A6" s="1022"/>
      <c r="B6" s="1512" t="s">
        <v>371</v>
      </c>
      <c r="C6" s="1512"/>
      <c r="D6" s="1512"/>
      <c r="E6" s="1512"/>
      <c r="F6" s="1512"/>
      <c r="G6" s="1026"/>
    </row>
    <row r="7" spans="1:12" s="146" customFormat="1" ht="18" customHeight="1" x14ac:dyDescent="0.2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 x14ac:dyDescent="0.2">
      <c r="A8" s="1018"/>
      <c r="B8" s="1504" t="s">
        <v>123</v>
      </c>
      <c r="C8" s="1505"/>
      <c r="D8" s="1499" t="s">
        <v>373</v>
      </c>
      <c r="E8" s="1157" t="s">
        <v>192</v>
      </c>
      <c r="F8" s="1157" t="s">
        <v>201</v>
      </c>
      <c r="G8" s="1249"/>
      <c r="H8" s="1173"/>
      <c r="I8" s="1249"/>
      <c r="J8" s="1249"/>
      <c r="K8" s="801"/>
      <c r="L8" s="818"/>
    </row>
    <row r="9" spans="1:12" s="146" customFormat="1" ht="18" customHeight="1" x14ac:dyDescent="0.2">
      <c r="A9" s="1018"/>
      <c r="B9" s="1158" t="s">
        <v>375</v>
      </c>
      <c r="C9" s="1158" t="s">
        <v>376</v>
      </c>
      <c r="D9" s="1500"/>
      <c r="E9" s="1250" t="s">
        <v>147</v>
      </c>
      <c r="F9" s="1250" t="s">
        <v>185</v>
      </c>
      <c r="G9" s="1249"/>
      <c r="H9" s="1220" t="s">
        <v>513</v>
      </c>
      <c r="I9" s="1220" t="s">
        <v>377</v>
      </c>
      <c r="J9" s="1176" t="s">
        <v>461</v>
      </c>
      <c r="K9" s="801"/>
      <c r="L9" s="818"/>
    </row>
    <row r="10" spans="1:12" s="146" customFormat="1" ht="20.25" hidden="1" customHeight="1" x14ac:dyDescent="0.2">
      <c r="A10" s="1018"/>
      <c r="B10" s="1251" t="s">
        <v>1648</v>
      </c>
      <c r="C10" s="1252" t="s">
        <v>2208</v>
      </c>
      <c r="D10" s="1194">
        <v>45090</v>
      </c>
      <c r="E10" s="1194">
        <f t="shared" ref="E10:E55" si="0">D10+5</f>
        <v>45095</v>
      </c>
      <c r="F10" s="1194">
        <f t="shared" ref="F10:F41" si="1">D10+8</f>
        <v>45098</v>
      </c>
      <c r="G10" s="1249"/>
      <c r="H10" s="1253"/>
      <c r="I10" s="1253"/>
      <c r="J10" s="1161" t="e">
        <f>#REF!+25</f>
        <v>#REF!</v>
      </c>
      <c r="K10" s="801"/>
      <c r="L10" s="818"/>
    </row>
    <row r="11" spans="1:12" s="146" customFormat="1" ht="20.25" hidden="1" customHeight="1" x14ac:dyDescent="0.2">
      <c r="A11" s="1018"/>
      <c r="B11" s="1251" t="s">
        <v>1946</v>
      </c>
      <c r="C11" s="1252" t="s">
        <v>2209</v>
      </c>
      <c r="D11" s="1194">
        <f>D10+7</f>
        <v>45097</v>
      </c>
      <c r="E11" s="1194">
        <f t="shared" si="0"/>
        <v>45102</v>
      </c>
      <c r="F11" s="1194">
        <f t="shared" si="1"/>
        <v>45105</v>
      </c>
      <c r="G11" s="1249"/>
      <c r="H11" s="1253"/>
      <c r="I11" s="1253"/>
      <c r="J11" s="1166" t="e">
        <f>#REF!+25</f>
        <v>#REF!</v>
      </c>
      <c r="K11" s="801"/>
      <c r="L11" s="818"/>
    </row>
    <row r="12" spans="1:12" s="146" customFormat="1" ht="20.25" hidden="1" customHeight="1" x14ac:dyDescent="0.2">
      <c r="A12" s="1018"/>
      <c r="B12" s="1254" t="s">
        <v>446</v>
      </c>
      <c r="C12" s="1194" t="s">
        <v>2210</v>
      </c>
      <c r="D12" s="1194">
        <f t="shared" ref="D12:D13" si="2">D11+7</f>
        <v>45104</v>
      </c>
      <c r="E12" s="1197">
        <f t="shared" si="0"/>
        <v>45109</v>
      </c>
      <c r="F12" s="1197">
        <f t="shared" si="1"/>
        <v>45112</v>
      </c>
      <c r="G12" s="1196"/>
      <c r="H12" s="1253"/>
      <c r="I12" s="1253"/>
      <c r="J12" s="1161" t="e">
        <f>#REF!+25</f>
        <v>#REF!</v>
      </c>
      <c r="K12" s="801"/>
      <c r="L12" s="818"/>
    </row>
    <row r="13" spans="1:12" s="146" customFormat="1" ht="20.25" hidden="1" customHeight="1" x14ac:dyDescent="0.2">
      <c r="A13" s="1018"/>
      <c r="B13" s="1251" t="s">
        <v>2211</v>
      </c>
      <c r="C13" s="1194" t="s">
        <v>2212</v>
      </c>
      <c r="D13" s="1194">
        <f t="shared" si="2"/>
        <v>45111</v>
      </c>
      <c r="E13" s="1255">
        <f t="shared" si="0"/>
        <v>45116</v>
      </c>
      <c r="F13" s="1194">
        <f t="shared" si="1"/>
        <v>45119</v>
      </c>
      <c r="G13" s="1249"/>
      <c r="H13" s="1253"/>
      <c r="I13" s="1253"/>
      <c r="J13" s="1166" t="e">
        <f>#REF!+25</f>
        <v>#REF!</v>
      </c>
      <c r="K13" s="801"/>
      <c r="L13" s="818"/>
    </row>
    <row r="14" spans="1:12" s="146" customFormat="1" ht="20.25" hidden="1" customHeight="1" x14ac:dyDescent="0.2">
      <c r="A14" s="1018" t="s">
        <v>2213</v>
      </c>
      <c r="B14" s="1251" t="s">
        <v>1648</v>
      </c>
      <c r="C14" s="1194" t="s">
        <v>2214</v>
      </c>
      <c r="D14" s="1194">
        <v>45120</v>
      </c>
      <c r="E14" s="1255">
        <f t="shared" si="0"/>
        <v>45125</v>
      </c>
      <c r="F14" s="1194">
        <f t="shared" si="1"/>
        <v>45128</v>
      </c>
      <c r="G14" s="1249"/>
      <c r="H14" s="1253">
        <v>45119</v>
      </c>
      <c r="I14" s="1253">
        <v>45119</v>
      </c>
      <c r="J14" s="1166" t="e">
        <f>#REF!+25</f>
        <v>#REF!</v>
      </c>
      <c r="K14" s="801"/>
      <c r="L14" s="818"/>
    </row>
    <row r="15" spans="1:12" s="146" customFormat="1" ht="20.25" hidden="1" customHeight="1" x14ac:dyDescent="0.2">
      <c r="A15" s="1018" t="s">
        <v>1654</v>
      </c>
      <c r="B15" s="1251" t="s">
        <v>1972</v>
      </c>
      <c r="C15" s="1194" t="s">
        <v>2215</v>
      </c>
      <c r="D15" s="1194">
        <v>45127</v>
      </c>
      <c r="E15" s="1255">
        <f t="shared" si="0"/>
        <v>45132</v>
      </c>
      <c r="F15" s="1194">
        <f t="shared" si="1"/>
        <v>45135</v>
      </c>
      <c r="G15" s="1249"/>
      <c r="H15" s="1253">
        <f>H14+7</f>
        <v>45126</v>
      </c>
      <c r="I15" s="1253">
        <f>I14+7</f>
        <v>45126</v>
      </c>
      <c r="J15" s="1166" t="e">
        <f>#REF!+25</f>
        <v>#REF!</v>
      </c>
      <c r="K15" s="801"/>
      <c r="L15" s="818"/>
    </row>
    <row r="16" spans="1:12" s="146" customFormat="1" ht="20.25" hidden="1" customHeight="1" x14ac:dyDescent="0.2">
      <c r="A16" s="1018" t="s">
        <v>2216</v>
      </c>
      <c r="B16" s="1251" t="s">
        <v>2217</v>
      </c>
      <c r="C16" s="1194" t="s">
        <v>2218</v>
      </c>
      <c r="D16" s="1194">
        <v>45132</v>
      </c>
      <c r="E16" s="1255">
        <f t="shared" si="0"/>
        <v>45137</v>
      </c>
      <c r="F16" s="1194">
        <f t="shared" si="1"/>
        <v>45140</v>
      </c>
      <c r="G16" s="1249"/>
      <c r="H16" s="1253">
        <f t="shared" ref="H16:I79" si="3">H15+7</f>
        <v>45133</v>
      </c>
      <c r="I16" s="1253">
        <f t="shared" si="3"/>
        <v>45133</v>
      </c>
      <c r="J16" s="1161" t="e">
        <f>#REF!+25</f>
        <v>#REF!</v>
      </c>
      <c r="K16" s="801"/>
      <c r="L16" s="818"/>
    </row>
    <row r="17" spans="1:12" s="146" customFormat="1" ht="20.25" hidden="1" customHeight="1" x14ac:dyDescent="0.2">
      <c r="A17" s="1018"/>
      <c r="B17" s="1256" t="s">
        <v>1946</v>
      </c>
      <c r="C17" s="1194" t="s">
        <v>2219</v>
      </c>
      <c r="D17" s="1194">
        <f t="shared" ref="D17:D27" si="4">D16+7</f>
        <v>45139</v>
      </c>
      <c r="E17" s="1255">
        <f t="shared" si="0"/>
        <v>45144</v>
      </c>
      <c r="F17" s="1194">
        <f t="shared" si="1"/>
        <v>45147</v>
      </c>
      <c r="G17" s="1249"/>
      <c r="H17" s="1253">
        <f t="shared" si="3"/>
        <v>45140</v>
      </c>
      <c r="I17" s="1253">
        <f t="shared" si="3"/>
        <v>45140</v>
      </c>
      <c r="J17" s="1161" t="e">
        <f>#REF!+25</f>
        <v>#REF!</v>
      </c>
      <c r="K17" s="801"/>
      <c r="L17" s="818"/>
    </row>
    <row r="18" spans="1:12" s="146" customFormat="1" ht="20.25" hidden="1" customHeight="1" x14ac:dyDescent="0.2">
      <c r="A18" s="1018"/>
      <c r="B18" s="1256" t="s">
        <v>2211</v>
      </c>
      <c r="C18" s="1194" t="s">
        <v>2220</v>
      </c>
      <c r="D18" s="1194">
        <f t="shared" si="4"/>
        <v>45146</v>
      </c>
      <c r="E18" s="1255">
        <f t="shared" si="0"/>
        <v>45151</v>
      </c>
      <c r="F18" s="1194">
        <f t="shared" si="1"/>
        <v>45154</v>
      </c>
      <c r="G18" s="1249"/>
      <c r="H18" s="1253">
        <f t="shared" si="3"/>
        <v>45147</v>
      </c>
      <c r="I18" s="1253">
        <f t="shared" si="3"/>
        <v>45147</v>
      </c>
      <c r="J18" s="1161" t="e">
        <f>#REF!+25</f>
        <v>#REF!</v>
      </c>
    </row>
    <row r="19" spans="1:12" s="146" customFormat="1" ht="20.25" hidden="1" customHeight="1" x14ac:dyDescent="0.2">
      <c r="A19" s="1018" t="s">
        <v>2213</v>
      </c>
      <c r="B19" s="1256" t="s">
        <v>1648</v>
      </c>
      <c r="C19" s="1194" t="s">
        <v>2221</v>
      </c>
      <c r="D19" s="1194">
        <f t="shared" si="4"/>
        <v>45153</v>
      </c>
      <c r="E19" s="1255">
        <f t="shared" si="0"/>
        <v>45158</v>
      </c>
      <c r="F19" s="1194">
        <f t="shared" si="1"/>
        <v>45161</v>
      </c>
      <c r="G19" s="1249"/>
      <c r="H19" s="1253">
        <f t="shared" si="3"/>
        <v>45154</v>
      </c>
      <c r="I19" s="1253">
        <f t="shared" si="3"/>
        <v>45154</v>
      </c>
      <c r="J19" s="1161">
        <v>45519</v>
      </c>
    </row>
    <row r="20" spans="1:12" s="146" customFormat="1" ht="20.25" hidden="1" customHeight="1" x14ac:dyDescent="0.2">
      <c r="A20" s="1018" t="s">
        <v>2222</v>
      </c>
      <c r="B20" s="1251" t="s">
        <v>387</v>
      </c>
      <c r="C20" s="1194" t="s">
        <v>2223</v>
      </c>
      <c r="D20" s="1194">
        <v>45162</v>
      </c>
      <c r="E20" s="1255">
        <f t="shared" si="0"/>
        <v>45167</v>
      </c>
      <c r="F20" s="1194">
        <f t="shared" si="1"/>
        <v>45170</v>
      </c>
      <c r="G20" s="1249"/>
      <c r="H20" s="1253">
        <f t="shared" si="3"/>
        <v>45161</v>
      </c>
      <c r="I20" s="1253">
        <f t="shared" si="3"/>
        <v>45161</v>
      </c>
      <c r="J20" s="1161" t="e">
        <f>#REF!+26</f>
        <v>#REF!</v>
      </c>
    </row>
    <row r="21" spans="1:12" s="146" customFormat="1" ht="20.25" hidden="1" customHeight="1" x14ac:dyDescent="0.2">
      <c r="A21" s="1018" t="s">
        <v>2216</v>
      </c>
      <c r="B21" s="1256" t="s">
        <v>728</v>
      </c>
      <c r="C21" s="1194" t="s">
        <v>2224</v>
      </c>
      <c r="D21" s="1194">
        <v>45167</v>
      </c>
      <c r="E21" s="1255">
        <f t="shared" si="0"/>
        <v>45172</v>
      </c>
      <c r="F21" s="1194">
        <f t="shared" si="1"/>
        <v>45175</v>
      </c>
      <c r="G21" s="1249"/>
      <c r="H21" s="1253">
        <f t="shared" si="3"/>
        <v>45168</v>
      </c>
      <c r="I21" s="1253">
        <f t="shared" si="3"/>
        <v>45168</v>
      </c>
      <c r="J21" s="1161" t="e">
        <f>#REF!+26</f>
        <v>#REF!</v>
      </c>
    </row>
    <row r="22" spans="1:12" s="146" customFormat="1" ht="20.25" hidden="1" customHeight="1" x14ac:dyDescent="0.2">
      <c r="A22" s="1018"/>
      <c r="B22" s="1256" t="s">
        <v>1946</v>
      </c>
      <c r="C22" s="1194" t="s">
        <v>2225</v>
      </c>
      <c r="D22" s="1194">
        <f t="shared" si="4"/>
        <v>45174</v>
      </c>
      <c r="E22" s="1255">
        <f t="shared" si="0"/>
        <v>45179</v>
      </c>
      <c r="F22" s="1194">
        <f t="shared" si="1"/>
        <v>45182</v>
      </c>
      <c r="G22" s="1249"/>
      <c r="H22" s="1253">
        <f t="shared" si="3"/>
        <v>45175</v>
      </c>
      <c r="I22" s="1253">
        <f t="shared" si="3"/>
        <v>45175</v>
      </c>
      <c r="J22" s="1161" t="e">
        <f>#REF!+26</f>
        <v>#REF!</v>
      </c>
    </row>
    <row r="23" spans="1:12" s="146" customFormat="1" ht="20.25" hidden="1" customHeight="1" x14ac:dyDescent="0.2">
      <c r="A23" s="1018"/>
      <c r="B23" s="1256" t="s">
        <v>2211</v>
      </c>
      <c r="C23" s="1194" t="s">
        <v>2226</v>
      </c>
      <c r="D23" s="1194">
        <v>45186</v>
      </c>
      <c r="E23" s="1255">
        <f t="shared" si="0"/>
        <v>45191</v>
      </c>
      <c r="F23" s="1194">
        <f t="shared" si="1"/>
        <v>45194</v>
      </c>
      <c r="G23" s="1249"/>
      <c r="H23" s="1253">
        <f t="shared" si="3"/>
        <v>45182</v>
      </c>
      <c r="I23" s="1253">
        <f t="shared" si="3"/>
        <v>45182</v>
      </c>
      <c r="J23" s="1166" t="e">
        <f>#REF!+26</f>
        <v>#REF!</v>
      </c>
    </row>
    <row r="24" spans="1:12" s="146" customFormat="1" ht="20.25" hidden="1" customHeight="1" x14ac:dyDescent="0.2">
      <c r="A24" s="1018"/>
      <c r="B24" s="1256" t="s">
        <v>1648</v>
      </c>
      <c r="C24" s="1194" t="s">
        <v>2227</v>
      </c>
      <c r="D24" s="1194">
        <v>45189</v>
      </c>
      <c r="E24" s="1255">
        <f t="shared" si="0"/>
        <v>45194</v>
      </c>
      <c r="F24" s="1194">
        <f t="shared" si="1"/>
        <v>45197</v>
      </c>
      <c r="G24" s="1249"/>
      <c r="H24" s="1253">
        <f t="shared" si="3"/>
        <v>45189</v>
      </c>
      <c r="I24" s="1253">
        <f t="shared" si="3"/>
        <v>45189</v>
      </c>
      <c r="J24" s="1161" t="e">
        <f>#REF!+26</f>
        <v>#REF!</v>
      </c>
    </row>
    <row r="25" spans="1:12" s="146" customFormat="1" ht="20.25" hidden="1" customHeight="1" x14ac:dyDescent="0.2">
      <c r="A25" s="1018" t="s">
        <v>2228</v>
      </c>
      <c r="B25" s="1256" t="s">
        <v>2229</v>
      </c>
      <c r="C25" s="1194" t="s">
        <v>2230</v>
      </c>
      <c r="D25" s="1194">
        <f t="shared" si="4"/>
        <v>45196</v>
      </c>
      <c r="E25" s="1255">
        <f t="shared" si="0"/>
        <v>45201</v>
      </c>
      <c r="F25" s="1194">
        <f t="shared" si="1"/>
        <v>45204</v>
      </c>
      <c r="G25" s="1249"/>
      <c r="H25" s="1253">
        <f t="shared" si="3"/>
        <v>45196</v>
      </c>
      <c r="I25" s="1253">
        <f t="shared" si="3"/>
        <v>45196</v>
      </c>
      <c r="J25" s="1161" t="e">
        <f>#REF!+26</f>
        <v>#REF!</v>
      </c>
    </row>
    <row r="26" spans="1:12" s="146" customFormat="1" ht="20.25" hidden="1" customHeight="1" x14ac:dyDescent="0.2">
      <c r="A26" s="1018"/>
      <c r="B26" s="1256" t="s">
        <v>2231</v>
      </c>
      <c r="C26" s="1194" t="s">
        <v>2232</v>
      </c>
      <c r="D26" s="1194">
        <f t="shared" si="4"/>
        <v>45203</v>
      </c>
      <c r="E26" s="1255">
        <f t="shared" si="0"/>
        <v>45208</v>
      </c>
      <c r="F26" s="1194">
        <f t="shared" si="1"/>
        <v>45211</v>
      </c>
      <c r="G26" s="1249"/>
      <c r="H26" s="1253">
        <f t="shared" si="3"/>
        <v>45203</v>
      </c>
      <c r="I26" s="1253">
        <f t="shared" si="3"/>
        <v>45203</v>
      </c>
      <c r="J26" s="1161" t="e">
        <f>#REF!+26</f>
        <v>#REF!</v>
      </c>
    </row>
    <row r="27" spans="1:12" s="146" customFormat="1" ht="20.25" hidden="1" customHeight="1" x14ac:dyDescent="0.2">
      <c r="A27" s="1018"/>
      <c r="B27" s="1256" t="s">
        <v>1946</v>
      </c>
      <c r="C27" s="1194" t="s">
        <v>2233</v>
      </c>
      <c r="D27" s="1194">
        <f t="shared" si="4"/>
        <v>45210</v>
      </c>
      <c r="E27" s="1255">
        <f t="shared" si="0"/>
        <v>45215</v>
      </c>
      <c r="F27" s="1194">
        <f t="shared" si="1"/>
        <v>45218</v>
      </c>
      <c r="G27" s="1249"/>
      <c r="H27" s="1253">
        <f t="shared" si="3"/>
        <v>45210</v>
      </c>
      <c r="I27" s="1253">
        <f t="shared" si="3"/>
        <v>45210</v>
      </c>
      <c r="J27" s="1161" t="e">
        <f>#REF!+26</f>
        <v>#REF!</v>
      </c>
    </row>
    <row r="28" spans="1:12" s="146" customFormat="1" ht="20.25" hidden="1" customHeight="1" x14ac:dyDescent="0.2">
      <c r="A28" s="1018"/>
      <c r="B28" s="1256" t="s">
        <v>2211</v>
      </c>
      <c r="C28" s="1194" t="s">
        <v>2234</v>
      </c>
      <c r="D28" s="1194">
        <v>45216</v>
      </c>
      <c r="E28" s="1255">
        <f t="shared" si="0"/>
        <v>45221</v>
      </c>
      <c r="F28" s="1194">
        <f t="shared" si="1"/>
        <v>45224</v>
      </c>
      <c r="G28" s="1249"/>
      <c r="H28" s="1253">
        <f t="shared" si="3"/>
        <v>45217</v>
      </c>
      <c r="I28" s="1253">
        <f t="shared" si="3"/>
        <v>45217</v>
      </c>
      <c r="J28" s="1166" t="e">
        <f>#REF!+26</f>
        <v>#REF!</v>
      </c>
    </row>
    <row r="29" spans="1:12" s="146" customFormat="1" ht="20.25" hidden="1" customHeight="1" x14ac:dyDescent="0.2">
      <c r="A29" s="1018" t="s">
        <v>2235</v>
      </c>
      <c r="B29" s="1256" t="s">
        <v>2229</v>
      </c>
      <c r="C29" s="1194" t="s">
        <v>2236</v>
      </c>
      <c r="D29" s="1194">
        <v>45229</v>
      </c>
      <c r="E29" s="1255">
        <f t="shared" si="0"/>
        <v>45234</v>
      </c>
      <c r="F29" s="1194">
        <f t="shared" si="1"/>
        <v>45237</v>
      </c>
      <c r="G29" s="1249"/>
      <c r="H29" s="1253">
        <f t="shared" si="3"/>
        <v>45224</v>
      </c>
      <c r="I29" s="1253">
        <f t="shared" si="3"/>
        <v>45224</v>
      </c>
      <c r="J29" s="1161" t="e">
        <f>#REF!+26</f>
        <v>#REF!</v>
      </c>
    </row>
    <row r="30" spans="1:12" s="146" customFormat="1" ht="20.25" hidden="1" customHeight="1" x14ac:dyDescent="0.2">
      <c r="A30" s="1018" t="s">
        <v>2237</v>
      </c>
      <c r="B30" s="1251" t="s">
        <v>2238</v>
      </c>
      <c r="C30" s="1194" t="s">
        <v>2239</v>
      </c>
      <c r="D30" s="1194">
        <v>45233</v>
      </c>
      <c r="E30" s="1255">
        <f t="shared" si="0"/>
        <v>45238</v>
      </c>
      <c r="F30" s="1194">
        <f t="shared" si="1"/>
        <v>45241</v>
      </c>
      <c r="G30" s="1249"/>
      <c r="H30" s="1253">
        <f t="shared" si="3"/>
        <v>45231</v>
      </c>
      <c r="I30" s="1253">
        <f t="shared" si="3"/>
        <v>45231</v>
      </c>
      <c r="J30" s="1166" t="e">
        <f>B30+22</f>
        <v>#VALUE!</v>
      </c>
    </row>
    <row r="31" spans="1:12" s="146" customFormat="1" ht="20.25" hidden="1" customHeight="1" x14ac:dyDescent="0.2">
      <c r="A31" s="1018"/>
      <c r="B31" s="1256" t="s">
        <v>2231</v>
      </c>
      <c r="C31" s="1194" t="s">
        <v>2240</v>
      </c>
      <c r="D31" s="1194">
        <v>45241</v>
      </c>
      <c r="E31" s="1255">
        <f t="shared" si="0"/>
        <v>45246</v>
      </c>
      <c r="F31" s="1194">
        <f t="shared" si="1"/>
        <v>45249</v>
      </c>
      <c r="G31" s="1249"/>
      <c r="H31" s="1253">
        <f t="shared" si="3"/>
        <v>45238</v>
      </c>
      <c r="I31" s="1253">
        <f t="shared" si="3"/>
        <v>45238</v>
      </c>
      <c r="J31" s="1161" t="e">
        <f>#REF!+26</f>
        <v>#REF!</v>
      </c>
    </row>
    <row r="32" spans="1:12" s="146" customFormat="1" ht="20.25" hidden="1" customHeight="1" x14ac:dyDescent="0.2">
      <c r="A32" s="1018"/>
      <c r="B32" s="1256" t="s">
        <v>1946</v>
      </c>
      <c r="C32" s="1194" t="s">
        <v>2241</v>
      </c>
      <c r="D32" s="1194">
        <v>45247</v>
      </c>
      <c r="E32" s="1255">
        <f t="shared" si="0"/>
        <v>45252</v>
      </c>
      <c r="F32" s="1194">
        <f t="shared" si="1"/>
        <v>45255</v>
      </c>
      <c r="G32" s="1249"/>
      <c r="H32" s="1253">
        <f t="shared" si="3"/>
        <v>45245</v>
      </c>
      <c r="I32" s="1253">
        <f t="shared" si="3"/>
        <v>45245</v>
      </c>
      <c r="J32" s="1161" t="e">
        <f>#REF!+26</f>
        <v>#REF!</v>
      </c>
    </row>
    <row r="33" spans="1:10" s="146" customFormat="1" ht="20.25" hidden="1" customHeight="1" x14ac:dyDescent="0.2">
      <c r="A33" s="1018"/>
      <c r="B33" s="1256" t="s">
        <v>2211</v>
      </c>
      <c r="C33" s="1194" t="s">
        <v>2242</v>
      </c>
      <c r="D33" s="1194">
        <v>45251</v>
      </c>
      <c r="E33" s="1255">
        <f t="shared" si="0"/>
        <v>45256</v>
      </c>
      <c r="F33" s="1194">
        <f t="shared" si="1"/>
        <v>45259</v>
      </c>
      <c r="G33" s="1249"/>
      <c r="H33" s="1253">
        <f t="shared" si="3"/>
        <v>45252</v>
      </c>
      <c r="I33" s="1253">
        <f t="shared" si="3"/>
        <v>45252</v>
      </c>
      <c r="J33" s="1161" t="e">
        <f>#REF!+26</f>
        <v>#REF!</v>
      </c>
    </row>
    <row r="34" spans="1:10" s="146" customFormat="1" ht="20.25" hidden="1" customHeight="1" x14ac:dyDescent="0.2">
      <c r="A34" s="1018"/>
      <c r="B34" s="1256" t="s">
        <v>2229</v>
      </c>
      <c r="C34" s="1194" t="s">
        <v>2243</v>
      </c>
      <c r="D34" s="1197">
        <f>D33+7</f>
        <v>45258</v>
      </c>
      <c r="E34" s="1257">
        <f t="shared" si="0"/>
        <v>45263</v>
      </c>
      <c r="F34" s="1197">
        <f t="shared" si="1"/>
        <v>45266</v>
      </c>
      <c r="G34" s="1249"/>
      <c r="H34" s="1253">
        <f t="shared" si="3"/>
        <v>45259</v>
      </c>
      <c r="I34" s="1253">
        <f t="shared" si="3"/>
        <v>45259</v>
      </c>
      <c r="J34" s="1161" t="e">
        <f>#REF!+26</f>
        <v>#REF!</v>
      </c>
    </row>
    <row r="35" spans="1:10" s="146" customFormat="1" ht="20.25" hidden="1" customHeight="1" x14ac:dyDescent="0.2">
      <c r="A35" s="1018"/>
      <c r="B35" s="1256" t="s">
        <v>2238</v>
      </c>
      <c r="C35" s="1194" t="s">
        <v>2245</v>
      </c>
      <c r="D35" s="1194">
        <v>45271</v>
      </c>
      <c r="E35" s="1255">
        <f t="shared" si="0"/>
        <v>45276</v>
      </c>
      <c r="F35" s="1194">
        <f t="shared" si="1"/>
        <v>45279</v>
      </c>
      <c r="G35" s="1249"/>
      <c r="H35" s="1253">
        <f t="shared" si="3"/>
        <v>45266</v>
      </c>
      <c r="I35" s="1253">
        <f t="shared" si="3"/>
        <v>45266</v>
      </c>
      <c r="J35" s="1161" t="e">
        <f>#REF!+26</f>
        <v>#REF!</v>
      </c>
    </row>
    <row r="36" spans="1:10" s="146" customFormat="1" ht="20.25" hidden="1" customHeight="1" x14ac:dyDescent="0.2">
      <c r="A36" s="1018"/>
      <c r="B36" s="1256" t="s">
        <v>2231</v>
      </c>
      <c r="C36" s="1194" t="s">
        <v>2246</v>
      </c>
      <c r="D36" s="1194">
        <v>45276</v>
      </c>
      <c r="E36" s="1255">
        <f t="shared" si="0"/>
        <v>45281</v>
      </c>
      <c r="F36" s="1194">
        <f t="shared" si="1"/>
        <v>45284</v>
      </c>
      <c r="G36" s="1249"/>
      <c r="H36" s="1253">
        <f t="shared" si="3"/>
        <v>45273</v>
      </c>
      <c r="I36" s="1253">
        <f t="shared" si="3"/>
        <v>45273</v>
      </c>
      <c r="J36" s="1161" t="e">
        <f>#REF!+26</f>
        <v>#REF!</v>
      </c>
    </row>
    <row r="37" spans="1:10" s="146" customFormat="1" ht="20.25" hidden="1" customHeight="1" x14ac:dyDescent="0.2">
      <c r="A37" s="1018"/>
      <c r="B37" s="1256" t="s">
        <v>1946</v>
      </c>
      <c r="C37" s="1194" t="s">
        <v>2247</v>
      </c>
      <c r="D37" s="1197">
        <v>45288</v>
      </c>
      <c r="E37" s="1257">
        <f t="shared" si="0"/>
        <v>45293</v>
      </c>
      <c r="F37" s="1197">
        <f t="shared" si="1"/>
        <v>45296</v>
      </c>
      <c r="G37" s="1258"/>
      <c r="H37" s="1253">
        <f t="shared" si="3"/>
        <v>45280</v>
      </c>
      <c r="I37" s="1253">
        <f t="shared" si="3"/>
        <v>45280</v>
      </c>
      <c r="J37" s="1185">
        <f t="shared" ref="J37:J80" si="5">WEEKNUM(I37)</f>
        <v>51</v>
      </c>
    </row>
    <row r="38" spans="1:10" s="146" customFormat="1" ht="20.25" hidden="1" customHeight="1" x14ac:dyDescent="0.2">
      <c r="A38" s="1018"/>
      <c r="B38" s="1256" t="s">
        <v>2211</v>
      </c>
      <c r="C38" s="1194" t="s">
        <v>2248</v>
      </c>
      <c r="D38" s="1194">
        <v>45287</v>
      </c>
      <c r="E38" s="1255">
        <f t="shared" si="0"/>
        <v>45292</v>
      </c>
      <c r="F38" s="1194">
        <f t="shared" si="1"/>
        <v>45295</v>
      </c>
      <c r="G38" s="1249"/>
      <c r="H38" s="1253">
        <f t="shared" si="3"/>
        <v>45287</v>
      </c>
      <c r="I38" s="1253">
        <f t="shared" si="3"/>
        <v>45287</v>
      </c>
      <c r="J38" s="1185">
        <f t="shared" si="5"/>
        <v>52</v>
      </c>
    </row>
    <row r="39" spans="1:10" s="146" customFormat="1" ht="20.25" hidden="1" customHeight="1" x14ac:dyDescent="0.2">
      <c r="A39" s="1018"/>
      <c r="B39" s="1256" t="s">
        <v>2229</v>
      </c>
      <c r="C39" s="1194" t="s">
        <v>2249</v>
      </c>
      <c r="D39" s="1194">
        <v>44928</v>
      </c>
      <c r="E39" s="1255">
        <f t="shared" si="0"/>
        <v>44933</v>
      </c>
      <c r="F39" s="1194">
        <f t="shared" si="1"/>
        <v>44936</v>
      </c>
      <c r="G39" s="1249"/>
      <c r="H39" s="1253">
        <f t="shared" si="3"/>
        <v>45294</v>
      </c>
      <c r="I39" s="1253">
        <f t="shared" si="3"/>
        <v>45294</v>
      </c>
      <c r="J39" s="1185">
        <f t="shared" si="5"/>
        <v>1</v>
      </c>
    </row>
    <row r="40" spans="1:10" s="146" customFormat="1" ht="20.25" hidden="1" customHeight="1" x14ac:dyDescent="0.2">
      <c r="A40" s="1018" t="s">
        <v>2250</v>
      </c>
      <c r="B40" s="1259" t="s">
        <v>2251</v>
      </c>
      <c r="C40" s="1260" t="s">
        <v>2252</v>
      </c>
      <c r="D40" s="1194">
        <v>45306</v>
      </c>
      <c r="E40" s="1255">
        <f t="shared" si="0"/>
        <v>45311</v>
      </c>
      <c r="F40" s="1194">
        <f t="shared" si="1"/>
        <v>45314</v>
      </c>
      <c r="G40" s="1249"/>
      <c r="H40" s="1253">
        <f t="shared" si="3"/>
        <v>45301</v>
      </c>
      <c r="I40" s="1253">
        <f t="shared" si="3"/>
        <v>45301</v>
      </c>
      <c r="J40" s="1185">
        <f t="shared" si="5"/>
        <v>2</v>
      </c>
    </row>
    <row r="41" spans="1:10" s="146" customFormat="1" ht="20.25" hidden="1" customHeight="1" x14ac:dyDescent="0.2">
      <c r="A41" s="1018"/>
      <c r="B41" s="1256" t="s">
        <v>2231</v>
      </c>
      <c r="C41" s="1194" t="s">
        <v>2253</v>
      </c>
      <c r="D41" s="1194">
        <v>45309</v>
      </c>
      <c r="E41" s="1255">
        <f t="shared" si="0"/>
        <v>45314</v>
      </c>
      <c r="F41" s="1194">
        <f t="shared" si="1"/>
        <v>45317</v>
      </c>
      <c r="G41" s="1249"/>
      <c r="H41" s="1253">
        <f t="shared" si="3"/>
        <v>45308</v>
      </c>
      <c r="I41" s="1253">
        <f t="shared" si="3"/>
        <v>45308</v>
      </c>
      <c r="J41" s="1185">
        <f t="shared" si="5"/>
        <v>3</v>
      </c>
    </row>
    <row r="42" spans="1:10" s="146" customFormat="1" ht="20.25" hidden="1" customHeight="1" x14ac:dyDescent="0.2">
      <c r="A42" s="1018"/>
      <c r="B42" s="1256" t="s">
        <v>1946</v>
      </c>
      <c r="C42" s="1194" t="s">
        <v>2254</v>
      </c>
      <c r="D42" s="1194">
        <f t="shared" ref="D42" si="6">D41+7</f>
        <v>45316</v>
      </c>
      <c r="E42" s="1255">
        <f t="shared" si="0"/>
        <v>45321</v>
      </c>
      <c r="F42" s="1194">
        <f t="shared" ref="F42:F61" si="7">D42+8</f>
        <v>45324</v>
      </c>
      <c r="G42" s="1249"/>
      <c r="H42" s="1253">
        <f t="shared" si="3"/>
        <v>45315</v>
      </c>
      <c r="I42" s="1253">
        <f t="shared" si="3"/>
        <v>45315</v>
      </c>
      <c r="J42" s="1185">
        <f t="shared" si="5"/>
        <v>4</v>
      </c>
    </row>
    <row r="43" spans="1:10" s="146" customFormat="1" ht="20.25" hidden="1" customHeight="1" x14ac:dyDescent="0.2">
      <c r="A43" s="1018"/>
      <c r="B43" s="1256" t="s">
        <v>2211</v>
      </c>
      <c r="C43" s="1194" t="s">
        <v>2255</v>
      </c>
      <c r="D43" s="1194">
        <v>45321</v>
      </c>
      <c r="E43" s="1255">
        <f t="shared" si="0"/>
        <v>45326</v>
      </c>
      <c r="F43" s="1194">
        <f t="shared" si="7"/>
        <v>45329</v>
      </c>
      <c r="G43" s="1249"/>
      <c r="H43" s="1253">
        <f t="shared" si="3"/>
        <v>45322</v>
      </c>
      <c r="I43" s="1253">
        <f t="shared" si="3"/>
        <v>45322</v>
      </c>
      <c r="J43" s="1185">
        <f t="shared" si="5"/>
        <v>5</v>
      </c>
    </row>
    <row r="44" spans="1:10" s="146" customFormat="1" ht="20.25" hidden="1" customHeight="1" x14ac:dyDescent="0.2">
      <c r="A44" s="1018"/>
      <c r="B44" s="1256" t="s">
        <v>2229</v>
      </c>
      <c r="C44" s="1194" t="s">
        <v>2256</v>
      </c>
      <c r="D44" s="1194">
        <v>45328</v>
      </c>
      <c r="E44" s="1255">
        <f t="shared" si="0"/>
        <v>45333</v>
      </c>
      <c r="F44" s="1194">
        <f t="shared" si="7"/>
        <v>45336</v>
      </c>
      <c r="G44" s="1249"/>
      <c r="H44" s="1253">
        <v>45329</v>
      </c>
      <c r="I44" s="1253">
        <v>45329</v>
      </c>
      <c r="J44" s="1185">
        <f t="shared" si="5"/>
        <v>6</v>
      </c>
    </row>
    <row r="45" spans="1:10" s="146" customFormat="1" ht="20.25" hidden="1" customHeight="1" x14ac:dyDescent="0.2">
      <c r="A45" s="1018"/>
      <c r="B45" s="1256" t="s">
        <v>2238</v>
      </c>
      <c r="C45" s="1194" t="s">
        <v>2257</v>
      </c>
      <c r="D45" s="1194">
        <v>45335</v>
      </c>
      <c r="E45" s="1255">
        <f t="shared" si="0"/>
        <v>45340</v>
      </c>
      <c r="F45" s="1194">
        <f t="shared" si="7"/>
        <v>45343</v>
      </c>
      <c r="G45" s="1249"/>
      <c r="H45" s="1253">
        <f t="shared" si="3"/>
        <v>45336</v>
      </c>
      <c r="I45" s="1253">
        <f t="shared" si="3"/>
        <v>45336</v>
      </c>
      <c r="J45" s="1185">
        <f t="shared" si="5"/>
        <v>7</v>
      </c>
    </row>
    <row r="46" spans="1:10" s="146" customFormat="1" ht="20.25" hidden="1" customHeight="1" x14ac:dyDescent="0.2">
      <c r="A46" s="1018"/>
      <c r="B46" s="1256" t="s">
        <v>2231</v>
      </c>
      <c r="C46" s="1194" t="s">
        <v>2258</v>
      </c>
      <c r="D46" s="1194">
        <v>45346</v>
      </c>
      <c r="E46" s="1255">
        <f t="shared" si="0"/>
        <v>45351</v>
      </c>
      <c r="F46" s="1194">
        <f t="shared" si="7"/>
        <v>45354</v>
      </c>
      <c r="G46" s="1249"/>
      <c r="H46" s="1253">
        <f t="shared" si="3"/>
        <v>45343</v>
      </c>
      <c r="I46" s="1253">
        <f t="shared" si="3"/>
        <v>45343</v>
      </c>
      <c r="J46" s="1185">
        <f t="shared" si="5"/>
        <v>8</v>
      </c>
    </row>
    <row r="47" spans="1:10" s="146" customFormat="1" ht="20.25" hidden="1" customHeight="1" x14ac:dyDescent="0.2">
      <c r="A47" s="1018"/>
      <c r="B47" s="1256" t="s">
        <v>1946</v>
      </c>
      <c r="C47" s="1194" t="s">
        <v>2259</v>
      </c>
      <c r="D47" s="1194">
        <v>45351</v>
      </c>
      <c r="E47" s="1255">
        <f t="shared" si="0"/>
        <v>45356</v>
      </c>
      <c r="F47" s="1194">
        <f t="shared" si="7"/>
        <v>45359</v>
      </c>
      <c r="G47" s="1249"/>
      <c r="H47" s="1253">
        <f t="shared" si="3"/>
        <v>45350</v>
      </c>
      <c r="I47" s="1253">
        <f t="shared" si="3"/>
        <v>45350</v>
      </c>
      <c r="J47" s="1185">
        <f t="shared" si="5"/>
        <v>9</v>
      </c>
    </row>
    <row r="48" spans="1:10" s="146" customFormat="1" ht="20.25" hidden="1" customHeight="1" x14ac:dyDescent="0.2">
      <c r="A48" s="1018"/>
      <c r="B48" s="1256" t="s">
        <v>2211</v>
      </c>
      <c r="C48" s="1194" t="s">
        <v>2260</v>
      </c>
      <c r="D48" s="1194">
        <v>45356</v>
      </c>
      <c r="E48" s="1255">
        <f t="shared" si="0"/>
        <v>45361</v>
      </c>
      <c r="F48" s="1194">
        <f t="shared" si="7"/>
        <v>45364</v>
      </c>
      <c r="G48" s="1249"/>
      <c r="H48" s="1253">
        <v>45357</v>
      </c>
      <c r="I48" s="1253">
        <v>45357</v>
      </c>
      <c r="J48" s="1185">
        <f t="shared" si="5"/>
        <v>10</v>
      </c>
    </row>
    <row r="49" spans="1:10" s="146" customFormat="1" ht="20.25" hidden="1" customHeight="1" x14ac:dyDescent="0.2">
      <c r="A49" s="1018" t="s">
        <v>2261</v>
      </c>
      <c r="B49" s="1256" t="s">
        <v>2262</v>
      </c>
      <c r="C49" s="1194" t="s">
        <v>2263</v>
      </c>
      <c r="D49" s="1194">
        <v>45366</v>
      </c>
      <c r="E49" s="1255">
        <f t="shared" si="0"/>
        <v>45371</v>
      </c>
      <c r="F49" s="1194">
        <f t="shared" si="7"/>
        <v>45374</v>
      </c>
      <c r="G49" s="1249"/>
      <c r="H49" s="1253">
        <f t="shared" si="3"/>
        <v>45364</v>
      </c>
      <c r="I49" s="1253">
        <f t="shared" si="3"/>
        <v>45364</v>
      </c>
      <c r="J49" s="1185">
        <f t="shared" si="5"/>
        <v>11</v>
      </c>
    </row>
    <row r="50" spans="1:10" s="146" customFormat="1" ht="20.25" hidden="1" customHeight="1" x14ac:dyDescent="0.2">
      <c r="A50" s="1018"/>
      <c r="B50" s="1261" t="s">
        <v>2238</v>
      </c>
      <c r="C50" s="1210" t="s">
        <v>2264</v>
      </c>
      <c r="D50" s="1210">
        <v>45372</v>
      </c>
      <c r="E50" s="1255">
        <f t="shared" si="0"/>
        <v>45377</v>
      </c>
      <c r="F50" s="1194">
        <f t="shared" si="7"/>
        <v>45380</v>
      </c>
      <c r="G50" s="1249"/>
      <c r="H50" s="1161">
        <f t="shared" si="3"/>
        <v>45371</v>
      </c>
      <c r="I50" s="1161">
        <f t="shared" si="3"/>
        <v>45371</v>
      </c>
      <c r="J50" s="1185">
        <f t="shared" si="5"/>
        <v>12</v>
      </c>
    </row>
    <row r="51" spans="1:10" s="146" customFormat="1" ht="20.25" hidden="1" customHeight="1" x14ac:dyDescent="0.2">
      <c r="A51" s="1018"/>
      <c r="B51" s="1261" t="s">
        <v>2231</v>
      </c>
      <c r="C51" s="1210" t="s">
        <v>2265</v>
      </c>
      <c r="D51" s="1210">
        <v>45379</v>
      </c>
      <c r="E51" s="1255">
        <f t="shared" si="0"/>
        <v>45384</v>
      </c>
      <c r="F51" s="1194">
        <f t="shared" si="7"/>
        <v>45387</v>
      </c>
      <c r="G51" s="1249"/>
      <c r="H51" s="1161">
        <f t="shared" si="3"/>
        <v>45378</v>
      </c>
      <c r="I51" s="1161">
        <f t="shared" si="3"/>
        <v>45378</v>
      </c>
      <c r="J51" s="1185">
        <f t="shared" si="5"/>
        <v>13</v>
      </c>
    </row>
    <row r="52" spans="1:10" s="146" customFormat="1" ht="20.25" hidden="1" customHeight="1" x14ac:dyDescent="0.2">
      <c r="A52" s="1018"/>
      <c r="B52" s="1262" t="s">
        <v>1946</v>
      </c>
      <c r="C52" s="1164" t="s">
        <v>2266</v>
      </c>
      <c r="D52" s="1210">
        <v>45385</v>
      </c>
      <c r="E52" s="1255">
        <f t="shared" si="0"/>
        <v>45390</v>
      </c>
      <c r="F52" s="1194">
        <f t="shared" si="7"/>
        <v>45393</v>
      </c>
      <c r="G52" s="1249"/>
      <c r="H52" s="1161">
        <v>45385</v>
      </c>
      <c r="I52" s="1161">
        <v>45385</v>
      </c>
      <c r="J52" s="1185">
        <f t="shared" si="5"/>
        <v>14</v>
      </c>
    </row>
    <row r="53" spans="1:10" s="146" customFormat="1" ht="20.25" hidden="1" customHeight="1" x14ac:dyDescent="0.2">
      <c r="A53" s="1018"/>
      <c r="B53" s="1262" t="s">
        <v>2211</v>
      </c>
      <c r="C53" s="1210" t="s">
        <v>2267</v>
      </c>
      <c r="D53" s="1210">
        <v>45394</v>
      </c>
      <c r="E53" s="1255">
        <f t="shared" si="0"/>
        <v>45399</v>
      </c>
      <c r="F53" s="1194">
        <f t="shared" si="7"/>
        <v>45402</v>
      </c>
      <c r="G53" s="1249"/>
      <c r="H53" s="1161">
        <f t="shared" si="3"/>
        <v>45392</v>
      </c>
      <c r="I53" s="1161">
        <f t="shared" si="3"/>
        <v>45392</v>
      </c>
      <c r="J53" s="1185">
        <f t="shared" si="5"/>
        <v>15</v>
      </c>
    </row>
    <row r="54" spans="1:10" s="146" customFormat="1" ht="20.25" hidden="1" customHeight="1" x14ac:dyDescent="0.2">
      <c r="A54" s="1018"/>
      <c r="B54" s="1262" t="s">
        <v>2262</v>
      </c>
      <c r="C54" s="1210" t="s">
        <v>2268</v>
      </c>
      <c r="D54" s="1210">
        <v>45403</v>
      </c>
      <c r="E54" s="1255">
        <f t="shared" si="0"/>
        <v>45408</v>
      </c>
      <c r="F54" s="1194">
        <f t="shared" si="7"/>
        <v>45411</v>
      </c>
      <c r="G54" s="1249"/>
      <c r="H54" s="1161">
        <f t="shared" si="3"/>
        <v>45399</v>
      </c>
      <c r="I54" s="1161">
        <f t="shared" si="3"/>
        <v>45399</v>
      </c>
      <c r="J54" s="1185">
        <f t="shared" si="5"/>
        <v>16</v>
      </c>
    </row>
    <row r="55" spans="1:10" s="146" customFormat="1" ht="20.25" hidden="1" customHeight="1" x14ac:dyDescent="0.2">
      <c r="A55" s="1018"/>
      <c r="B55" s="1262" t="s">
        <v>2238</v>
      </c>
      <c r="C55" s="1210" t="s">
        <v>2269</v>
      </c>
      <c r="D55" s="1210">
        <v>45409</v>
      </c>
      <c r="E55" s="1255">
        <f t="shared" si="0"/>
        <v>45414</v>
      </c>
      <c r="F55" s="1194">
        <f t="shared" si="7"/>
        <v>45417</v>
      </c>
      <c r="G55" s="1249"/>
      <c r="H55" s="1161">
        <f t="shared" si="3"/>
        <v>45406</v>
      </c>
      <c r="I55" s="1161">
        <f t="shared" si="3"/>
        <v>45406</v>
      </c>
      <c r="J55" s="1185">
        <f t="shared" si="5"/>
        <v>17</v>
      </c>
    </row>
    <row r="56" spans="1:10" s="146" customFormat="1" ht="20.25" hidden="1" customHeight="1" x14ac:dyDescent="0.2">
      <c r="A56" s="1018"/>
      <c r="B56" s="1262" t="s">
        <v>2231</v>
      </c>
      <c r="C56" s="1164" t="s">
        <v>2270</v>
      </c>
      <c r="D56" s="1210">
        <v>45419</v>
      </c>
      <c r="E56" s="1183" t="s">
        <v>409</v>
      </c>
      <c r="F56" s="1194">
        <f t="shared" si="7"/>
        <v>45427</v>
      </c>
      <c r="G56" s="1249"/>
      <c r="H56" s="1161">
        <f t="shared" si="3"/>
        <v>45413</v>
      </c>
      <c r="I56" s="1161">
        <f t="shared" si="3"/>
        <v>45413</v>
      </c>
      <c r="J56" s="1185">
        <f t="shared" si="5"/>
        <v>18</v>
      </c>
    </row>
    <row r="57" spans="1:10" s="146" customFormat="1" ht="20.100000000000001" hidden="1" customHeight="1" x14ac:dyDescent="0.2">
      <c r="A57" s="1018" t="s">
        <v>2271</v>
      </c>
      <c r="B57" s="1263" t="s">
        <v>433</v>
      </c>
      <c r="C57" s="1164" t="s">
        <v>2272</v>
      </c>
      <c r="D57" s="1210">
        <v>45412</v>
      </c>
      <c r="E57" s="1264">
        <f>D57+5</f>
        <v>45417</v>
      </c>
      <c r="F57" s="1203">
        <f t="shared" si="7"/>
        <v>45420</v>
      </c>
      <c r="G57" s="1249"/>
      <c r="H57" s="1161">
        <f t="shared" si="3"/>
        <v>45420</v>
      </c>
      <c r="I57" s="1161">
        <f t="shared" si="3"/>
        <v>45420</v>
      </c>
      <c r="J57" s="1185">
        <f t="shared" si="5"/>
        <v>19</v>
      </c>
    </row>
    <row r="58" spans="1:10" s="146" customFormat="1" ht="20.100000000000001" hidden="1" customHeight="1" x14ac:dyDescent="0.2">
      <c r="A58" s="1018"/>
      <c r="B58" s="1201" t="s">
        <v>2211</v>
      </c>
      <c r="C58" s="1164" t="s">
        <v>2273</v>
      </c>
      <c r="D58" s="1210">
        <v>45435</v>
      </c>
      <c r="E58" s="1255">
        <f>D58+5</f>
        <v>45440</v>
      </c>
      <c r="F58" s="1194">
        <f t="shared" si="7"/>
        <v>45443</v>
      </c>
      <c r="G58" s="1249"/>
      <c r="H58" s="1161">
        <f t="shared" si="3"/>
        <v>45427</v>
      </c>
      <c r="I58" s="1161">
        <f t="shared" si="3"/>
        <v>45427</v>
      </c>
      <c r="J58" s="1185">
        <f t="shared" si="5"/>
        <v>20</v>
      </c>
    </row>
    <row r="59" spans="1:10" s="146" customFormat="1" ht="20.100000000000001" hidden="1" customHeight="1" x14ac:dyDescent="0.2">
      <c r="A59" s="1018" t="s">
        <v>2274</v>
      </c>
      <c r="B59" s="1202" t="s">
        <v>409</v>
      </c>
      <c r="C59" s="1164" t="s">
        <v>2275</v>
      </c>
      <c r="D59" s="1203">
        <v>45439</v>
      </c>
      <c r="E59" s="1264">
        <f>D59+5</f>
        <v>45444</v>
      </c>
      <c r="F59" s="1203">
        <f t="shared" si="7"/>
        <v>45447</v>
      </c>
      <c r="G59" s="1249"/>
      <c r="H59" s="1161">
        <f t="shared" si="3"/>
        <v>45434</v>
      </c>
      <c r="I59" s="1161">
        <f t="shared" si="3"/>
        <v>45434</v>
      </c>
      <c r="J59" s="1185">
        <f t="shared" si="5"/>
        <v>21</v>
      </c>
    </row>
    <row r="60" spans="1:10" s="146" customFormat="1" ht="20.100000000000001" hidden="1" customHeight="1" x14ac:dyDescent="0.2">
      <c r="A60" s="1018" t="s">
        <v>2276</v>
      </c>
      <c r="B60" s="1201" t="s">
        <v>2238</v>
      </c>
      <c r="C60" s="1164" t="s">
        <v>2277</v>
      </c>
      <c r="D60" s="1210">
        <v>45451</v>
      </c>
      <c r="E60" s="1255">
        <f>D60+5</f>
        <v>45456</v>
      </c>
      <c r="F60" s="1194">
        <f t="shared" si="7"/>
        <v>45459</v>
      </c>
      <c r="G60" s="1249"/>
      <c r="H60" s="1161">
        <f t="shared" si="3"/>
        <v>45441</v>
      </c>
      <c r="I60" s="1161">
        <f t="shared" si="3"/>
        <v>45441</v>
      </c>
      <c r="J60" s="1185">
        <f t="shared" si="5"/>
        <v>22</v>
      </c>
    </row>
    <row r="61" spans="1:10" s="146" customFormat="1" ht="20.100000000000001" hidden="1" customHeight="1" x14ac:dyDescent="0.2">
      <c r="A61" s="1018" t="s">
        <v>2231</v>
      </c>
      <c r="B61" s="1201" t="s">
        <v>2278</v>
      </c>
      <c r="C61" s="1164" t="s">
        <v>2279</v>
      </c>
      <c r="D61" s="1210">
        <v>45453</v>
      </c>
      <c r="E61" s="1241" t="s">
        <v>409</v>
      </c>
      <c r="F61" s="1194">
        <f t="shared" si="7"/>
        <v>45461</v>
      </c>
      <c r="G61" s="1249"/>
      <c r="H61" s="1161">
        <f t="shared" si="3"/>
        <v>45448</v>
      </c>
      <c r="I61" s="1161">
        <f t="shared" si="3"/>
        <v>45448</v>
      </c>
      <c r="J61" s="1185">
        <f t="shared" si="5"/>
        <v>23</v>
      </c>
    </row>
    <row r="62" spans="1:10" s="146" customFormat="1" ht="20.100000000000001" hidden="1" customHeight="1" x14ac:dyDescent="0.2">
      <c r="A62" s="1018" t="s">
        <v>2271</v>
      </c>
      <c r="B62" s="1201" t="s">
        <v>2231</v>
      </c>
      <c r="C62" s="1164" t="s">
        <v>2280</v>
      </c>
      <c r="D62" s="1210">
        <v>45463</v>
      </c>
      <c r="E62" s="1241" t="s">
        <v>409</v>
      </c>
      <c r="F62" s="1241" t="s">
        <v>409</v>
      </c>
      <c r="G62" s="1249"/>
      <c r="H62" s="1161">
        <f t="shared" si="3"/>
        <v>45455</v>
      </c>
      <c r="I62" s="1161">
        <f t="shared" si="3"/>
        <v>45455</v>
      </c>
      <c r="J62" s="1185">
        <f t="shared" si="5"/>
        <v>24</v>
      </c>
    </row>
    <row r="63" spans="1:10" s="146" customFormat="1" ht="20.100000000000001" hidden="1" customHeight="1" x14ac:dyDescent="0.2">
      <c r="A63" s="1018" t="s">
        <v>2211</v>
      </c>
      <c r="B63" s="1201" t="s">
        <v>1707</v>
      </c>
      <c r="C63" s="1164" t="s">
        <v>2281</v>
      </c>
      <c r="D63" s="1210">
        <v>45470</v>
      </c>
      <c r="E63" s="1255">
        <f t="shared" ref="E63:E71" si="8">D63+5</f>
        <v>45475</v>
      </c>
      <c r="F63" s="1194">
        <f t="shared" ref="F63:F71" si="9">D63+8</f>
        <v>45478</v>
      </c>
      <c r="G63" s="1249"/>
      <c r="H63" s="1161">
        <f t="shared" si="3"/>
        <v>45462</v>
      </c>
      <c r="I63" s="1161">
        <f t="shared" si="3"/>
        <v>45462</v>
      </c>
      <c r="J63" s="1185">
        <f t="shared" si="5"/>
        <v>25</v>
      </c>
    </row>
    <row r="64" spans="1:10" s="146" customFormat="1" ht="20.100000000000001" hidden="1" customHeight="1" x14ac:dyDescent="0.2">
      <c r="A64" s="1018" t="s">
        <v>2282</v>
      </c>
      <c r="B64" s="1201" t="s">
        <v>2211</v>
      </c>
      <c r="C64" s="1164" t="s">
        <v>2283</v>
      </c>
      <c r="D64" s="1210">
        <v>45477</v>
      </c>
      <c r="E64" s="1255">
        <f t="shared" si="8"/>
        <v>45482</v>
      </c>
      <c r="F64" s="1194">
        <f t="shared" si="9"/>
        <v>45485</v>
      </c>
      <c r="G64" s="1249"/>
      <c r="H64" s="1161">
        <f t="shared" si="3"/>
        <v>45469</v>
      </c>
      <c r="I64" s="1161">
        <f t="shared" si="3"/>
        <v>45469</v>
      </c>
      <c r="J64" s="1185">
        <f t="shared" si="5"/>
        <v>26</v>
      </c>
    </row>
    <row r="65" spans="1:10" s="146" customFormat="1" ht="20.100000000000001" hidden="1" customHeight="1" x14ac:dyDescent="0.2">
      <c r="A65" s="1018" t="s">
        <v>2276</v>
      </c>
      <c r="B65" s="1201" t="s">
        <v>2238</v>
      </c>
      <c r="C65" s="1164" t="s">
        <v>2284</v>
      </c>
      <c r="D65" s="1210">
        <v>45487</v>
      </c>
      <c r="E65" s="1255">
        <f t="shared" si="8"/>
        <v>45492</v>
      </c>
      <c r="F65" s="1194">
        <f t="shared" si="9"/>
        <v>45495</v>
      </c>
      <c r="G65" s="1249"/>
      <c r="H65" s="1161">
        <f t="shared" si="3"/>
        <v>45476</v>
      </c>
      <c r="I65" s="1161">
        <f t="shared" si="3"/>
        <v>45476</v>
      </c>
      <c r="J65" s="1185">
        <f t="shared" si="5"/>
        <v>27</v>
      </c>
    </row>
    <row r="66" spans="1:10" s="146" customFormat="1" ht="20.100000000000001" hidden="1" customHeight="1" x14ac:dyDescent="0.2">
      <c r="A66" s="1018" t="s">
        <v>2231</v>
      </c>
      <c r="B66" s="1201" t="s">
        <v>2278</v>
      </c>
      <c r="C66" s="1164" t="s">
        <v>2285</v>
      </c>
      <c r="D66" s="1210">
        <v>45490</v>
      </c>
      <c r="E66" s="1165" t="s">
        <v>409</v>
      </c>
      <c r="F66" s="1165" t="s">
        <v>409</v>
      </c>
      <c r="G66" s="1249"/>
      <c r="H66" s="1161">
        <f t="shared" si="3"/>
        <v>45483</v>
      </c>
      <c r="I66" s="1161">
        <f t="shared" si="3"/>
        <v>45483</v>
      </c>
      <c r="J66" s="1185">
        <f t="shared" si="5"/>
        <v>28</v>
      </c>
    </row>
    <row r="67" spans="1:10" s="146" customFormat="1" ht="20.100000000000001" hidden="1" customHeight="1" x14ac:dyDescent="0.2">
      <c r="A67" s="1018" t="s">
        <v>2271</v>
      </c>
      <c r="B67" s="1201" t="s">
        <v>2286</v>
      </c>
      <c r="C67" s="1164" t="s">
        <v>2287</v>
      </c>
      <c r="D67" s="1165" t="s">
        <v>409</v>
      </c>
      <c r="E67" s="1265" t="e">
        <f t="shared" si="8"/>
        <v>#VALUE!</v>
      </c>
      <c r="F67" s="1166" t="e">
        <f t="shared" si="9"/>
        <v>#VALUE!</v>
      </c>
      <c r="G67" s="1249"/>
      <c r="H67" s="1161">
        <f t="shared" si="3"/>
        <v>45490</v>
      </c>
      <c r="I67" s="1161">
        <f t="shared" si="3"/>
        <v>45490</v>
      </c>
      <c r="J67" s="1185">
        <f t="shared" si="5"/>
        <v>29</v>
      </c>
    </row>
    <row r="68" spans="1:10" s="146" customFormat="1" ht="20.100000000000001" hidden="1" customHeight="1" x14ac:dyDescent="0.2">
      <c r="A68" s="1018" t="s">
        <v>2211</v>
      </c>
      <c r="B68" s="1201" t="s">
        <v>1707</v>
      </c>
      <c r="C68" s="1164" t="s">
        <v>2288</v>
      </c>
      <c r="D68" s="1165" t="s">
        <v>409</v>
      </c>
      <c r="E68" s="1165" t="s">
        <v>409</v>
      </c>
      <c r="F68" s="1165" t="s">
        <v>409</v>
      </c>
      <c r="G68" s="1249"/>
      <c r="H68" s="1161">
        <f t="shared" si="3"/>
        <v>45497</v>
      </c>
      <c r="I68" s="1161">
        <f t="shared" si="3"/>
        <v>45497</v>
      </c>
      <c r="J68" s="1185">
        <f t="shared" si="5"/>
        <v>30</v>
      </c>
    </row>
    <row r="69" spans="1:10" s="146" customFormat="1" ht="20.100000000000001" hidden="1" customHeight="1" x14ac:dyDescent="0.2">
      <c r="A69" s="1018"/>
      <c r="B69" s="1201" t="s">
        <v>2211</v>
      </c>
      <c r="C69" s="1164" t="s">
        <v>2289</v>
      </c>
      <c r="D69" s="1165" t="s">
        <v>409</v>
      </c>
      <c r="E69" s="1165" t="s">
        <v>409</v>
      </c>
      <c r="F69" s="1165" t="s">
        <v>409</v>
      </c>
      <c r="G69" s="1249"/>
      <c r="H69" s="1161">
        <f t="shared" si="3"/>
        <v>45504</v>
      </c>
      <c r="I69" s="1161">
        <f t="shared" si="3"/>
        <v>45504</v>
      </c>
      <c r="J69" s="1185">
        <f t="shared" si="5"/>
        <v>31</v>
      </c>
    </row>
    <row r="70" spans="1:10" s="146" customFormat="1" ht="20.100000000000001" hidden="1" customHeight="1" x14ac:dyDescent="0.2">
      <c r="A70" s="1018" t="s">
        <v>2238</v>
      </c>
      <c r="B70" s="1201" t="s">
        <v>2290</v>
      </c>
      <c r="C70" s="1164" t="s">
        <v>2291</v>
      </c>
      <c r="D70" s="1210">
        <v>45519</v>
      </c>
      <c r="E70" s="1165" t="s">
        <v>409</v>
      </c>
      <c r="F70" s="1165" t="s">
        <v>409</v>
      </c>
      <c r="G70" s="1249"/>
      <c r="H70" s="1161">
        <f t="shared" si="3"/>
        <v>45511</v>
      </c>
      <c r="I70" s="1161">
        <f t="shared" si="3"/>
        <v>45511</v>
      </c>
      <c r="J70" s="1185">
        <f t="shared" si="5"/>
        <v>32</v>
      </c>
    </row>
    <row r="71" spans="1:10" s="146" customFormat="1" ht="20.100000000000001" hidden="1" customHeight="1" x14ac:dyDescent="0.2">
      <c r="A71" s="1018" t="s">
        <v>2292</v>
      </c>
      <c r="B71" s="1201" t="s">
        <v>2238</v>
      </c>
      <c r="C71" s="1164" t="s">
        <v>2293</v>
      </c>
      <c r="D71" s="1210">
        <v>45523</v>
      </c>
      <c r="E71" s="1255">
        <f t="shared" si="8"/>
        <v>45528</v>
      </c>
      <c r="F71" s="1194">
        <f t="shared" si="9"/>
        <v>45531</v>
      </c>
      <c r="G71" s="1249"/>
      <c r="H71" s="1161">
        <f t="shared" si="3"/>
        <v>45518</v>
      </c>
      <c r="I71" s="1161">
        <f t="shared" si="3"/>
        <v>45518</v>
      </c>
      <c r="J71" s="1185">
        <f t="shared" si="5"/>
        <v>33</v>
      </c>
    </row>
    <row r="72" spans="1:10" s="146" customFormat="1" ht="20.100000000000001" hidden="1" customHeight="1" x14ac:dyDescent="0.2">
      <c r="A72" s="1018" t="s">
        <v>2286</v>
      </c>
      <c r="B72" s="1201" t="s">
        <v>2294</v>
      </c>
      <c r="C72" s="1164" t="s">
        <v>2295</v>
      </c>
      <c r="D72" s="1165" t="s">
        <v>409</v>
      </c>
      <c r="E72" s="1264"/>
      <c r="F72" s="1203"/>
      <c r="G72" s="1249"/>
      <c r="H72" s="1161">
        <f t="shared" si="3"/>
        <v>45525</v>
      </c>
      <c r="I72" s="1161">
        <f t="shared" si="3"/>
        <v>45525</v>
      </c>
      <c r="J72" s="1185">
        <f t="shared" si="5"/>
        <v>34</v>
      </c>
    </row>
    <row r="73" spans="1:10" s="146" customFormat="1" ht="20.100000000000001" hidden="1" customHeight="1" x14ac:dyDescent="0.2">
      <c r="A73" s="1018" t="s">
        <v>2211</v>
      </c>
      <c r="B73" s="1201" t="s">
        <v>1707</v>
      </c>
      <c r="C73" s="1164" t="s">
        <v>2296</v>
      </c>
      <c r="D73" s="1210">
        <v>45543</v>
      </c>
      <c r="E73" s="1255">
        <f t="shared" ref="E73" si="10">D73+5</f>
        <v>45548</v>
      </c>
      <c r="F73" s="1194">
        <f t="shared" ref="F73" si="11">D73+8</f>
        <v>45551</v>
      </c>
      <c r="G73" s="1249"/>
      <c r="H73" s="1161">
        <f t="shared" si="3"/>
        <v>45532</v>
      </c>
      <c r="I73" s="1161">
        <f t="shared" si="3"/>
        <v>45532</v>
      </c>
      <c r="J73" s="1185">
        <f t="shared" si="5"/>
        <v>35</v>
      </c>
    </row>
    <row r="74" spans="1:10" s="146" customFormat="1" ht="20.100000000000001" hidden="1" customHeight="1" x14ac:dyDescent="0.2">
      <c r="A74" s="1018"/>
      <c r="B74" s="1201" t="s">
        <v>2211</v>
      </c>
      <c r="C74" s="1164" t="s">
        <v>2297</v>
      </c>
      <c r="D74" s="1210">
        <v>45543</v>
      </c>
      <c r="E74" s="1255">
        <f t="shared" ref="E74:E77" si="12">D74+5</f>
        <v>45548</v>
      </c>
      <c r="F74" s="1194">
        <f t="shared" ref="F74:F78" si="13">D74+8</f>
        <v>45551</v>
      </c>
      <c r="G74" s="1249"/>
      <c r="H74" s="1161">
        <f t="shared" si="3"/>
        <v>45539</v>
      </c>
      <c r="I74" s="1161">
        <f t="shared" si="3"/>
        <v>45539</v>
      </c>
      <c r="J74" s="1185">
        <f t="shared" si="5"/>
        <v>36</v>
      </c>
    </row>
    <row r="75" spans="1:10" s="146" customFormat="1" ht="20.100000000000001" hidden="1" customHeight="1" x14ac:dyDescent="0.2">
      <c r="A75" s="1018" t="s">
        <v>2238</v>
      </c>
      <c r="B75" s="1201" t="s">
        <v>2290</v>
      </c>
      <c r="C75" s="1164" t="s">
        <v>2298</v>
      </c>
      <c r="D75" s="1210">
        <v>45558</v>
      </c>
      <c r="E75" s="1255">
        <f t="shared" si="12"/>
        <v>45563</v>
      </c>
      <c r="F75" s="1241" t="s">
        <v>409</v>
      </c>
      <c r="G75" s="1249"/>
      <c r="H75" s="1161">
        <f t="shared" si="3"/>
        <v>45546</v>
      </c>
      <c r="I75" s="1161">
        <f t="shared" si="3"/>
        <v>45546</v>
      </c>
      <c r="J75" s="1185">
        <f t="shared" si="5"/>
        <v>37</v>
      </c>
    </row>
    <row r="76" spans="1:10" s="146" customFormat="1" ht="20.100000000000001" hidden="1" customHeight="1" x14ac:dyDescent="0.2">
      <c r="A76" s="1018" t="s">
        <v>2292</v>
      </c>
      <c r="B76" s="1201" t="s">
        <v>2238</v>
      </c>
      <c r="C76" s="1164" t="s">
        <v>2299</v>
      </c>
      <c r="D76" s="1210">
        <v>45560</v>
      </c>
      <c r="E76" s="1241" t="s">
        <v>409</v>
      </c>
      <c r="F76" s="1194">
        <f t="shared" si="13"/>
        <v>45568</v>
      </c>
      <c r="G76" s="1249"/>
      <c r="H76" s="1161">
        <f t="shared" si="3"/>
        <v>45553</v>
      </c>
      <c r="I76" s="1161">
        <f t="shared" si="3"/>
        <v>45553</v>
      </c>
      <c r="J76" s="1185">
        <f t="shared" si="5"/>
        <v>38</v>
      </c>
    </row>
    <row r="77" spans="1:10" s="146" customFormat="1" ht="20.100000000000001" hidden="1" customHeight="1" x14ac:dyDescent="0.2">
      <c r="A77" s="1018"/>
      <c r="B77" s="1201" t="s">
        <v>2294</v>
      </c>
      <c r="C77" s="1164" t="s">
        <v>2300</v>
      </c>
      <c r="D77" s="1210">
        <v>45569</v>
      </c>
      <c r="E77" s="1255">
        <f t="shared" si="12"/>
        <v>45574</v>
      </c>
      <c r="F77" s="1241" t="s">
        <v>409</v>
      </c>
      <c r="G77" s="1249"/>
      <c r="H77" s="1161">
        <f t="shared" si="3"/>
        <v>45560</v>
      </c>
      <c r="I77" s="1161">
        <f t="shared" si="3"/>
        <v>45560</v>
      </c>
      <c r="J77" s="1185">
        <f t="shared" si="5"/>
        <v>39</v>
      </c>
    </row>
    <row r="78" spans="1:10" s="146" customFormat="1" ht="20.100000000000001" hidden="1" customHeight="1" x14ac:dyDescent="0.2">
      <c r="A78" s="1018"/>
      <c r="B78" s="1201" t="s">
        <v>1707</v>
      </c>
      <c r="C78" s="1164" t="s">
        <v>2301</v>
      </c>
      <c r="D78" s="1210">
        <v>45573</v>
      </c>
      <c r="E78" s="1241" t="s">
        <v>409</v>
      </c>
      <c r="F78" s="1194">
        <f t="shared" si="13"/>
        <v>45581</v>
      </c>
      <c r="G78" s="1249"/>
      <c r="H78" s="1161">
        <f t="shared" si="3"/>
        <v>45567</v>
      </c>
      <c r="I78" s="1161">
        <f t="shared" si="3"/>
        <v>45567</v>
      </c>
      <c r="J78" s="1185">
        <f t="shared" si="5"/>
        <v>40</v>
      </c>
    </row>
    <row r="79" spans="1:10" s="146" customFormat="1" ht="20.100000000000001" hidden="1" customHeight="1" x14ac:dyDescent="0.2">
      <c r="A79" s="1018"/>
      <c r="B79" s="1201" t="s">
        <v>2211</v>
      </c>
      <c r="C79" s="1164" t="s">
        <v>2302</v>
      </c>
      <c r="D79" s="1210">
        <v>45575</v>
      </c>
      <c r="E79" s="1255">
        <f t="shared" ref="E79:E83" si="14">D79+5</f>
        <v>45580</v>
      </c>
      <c r="F79" s="1194">
        <f t="shared" ref="F79:F83" si="15">D79+8</f>
        <v>45583</v>
      </c>
      <c r="G79" s="1249"/>
      <c r="H79" s="1161">
        <f t="shared" si="3"/>
        <v>45574</v>
      </c>
      <c r="I79" s="1161">
        <f t="shared" si="3"/>
        <v>45574</v>
      </c>
      <c r="J79" s="1185">
        <f t="shared" si="5"/>
        <v>41</v>
      </c>
    </row>
    <row r="80" spans="1:10" s="146" customFormat="1" ht="20.100000000000001" hidden="1" customHeight="1" x14ac:dyDescent="0.2">
      <c r="A80" s="1018"/>
      <c r="B80" s="1201" t="s">
        <v>2290</v>
      </c>
      <c r="C80" s="1164" t="s">
        <v>2303</v>
      </c>
      <c r="D80" s="1210">
        <v>45583</v>
      </c>
      <c r="E80" s="1255">
        <f t="shared" si="14"/>
        <v>45588</v>
      </c>
      <c r="F80" s="1194">
        <f t="shared" si="15"/>
        <v>45591</v>
      </c>
      <c r="G80" s="1249"/>
      <c r="H80" s="1161">
        <f t="shared" ref="H80:I167" si="16">H79+7</f>
        <v>45581</v>
      </c>
      <c r="I80" s="1161">
        <f t="shared" si="16"/>
        <v>45581</v>
      </c>
      <c r="J80" s="1185">
        <f t="shared" si="5"/>
        <v>42</v>
      </c>
    </row>
    <row r="81" spans="1:10" s="146" customFormat="1" ht="20.100000000000001" hidden="1" customHeight="1" x14ac:dyDescent="0.2">
      <c r="A81" s="1018"/>
      <c r="B81" s="1201" t="s">
        <v>2238</v>
      </c>
      <c r="C81" s="1164" t="s">
        <v>2304</v>
      </c>
      <c r="D81" s="1210">
        <v>45593</v>
      </c>
      <c r="E81" s="1255">
        <f t="shared" si="14"/>
        <v>45598</v>
      </c>
      <c r="F81" s="1194">
        <f t="shared" si="15"/>
        <v>45601</v>
      </c>
      <c r="G81" s="1249"/>
      <c r="H81" s="1161">
        <f t="shared" si="16"/>
        <v>45588</v>
      </c>
      <c r="I81" s="1161">
        <f t="shared" si="16"/>
        <v>45588</v>
      </c>
      <c r="J81" s="1249"/>
    </row>
    <row r="82" spans="1:10" s="146" customFormat="1" ht="20.100000000000001" hidden="1" customHeight="1" x14ac:dyDescent="0.2">
      <c r="A82" s="1018" t="s">
        <v>2305</v>
      </c>
      <c r="B82" s="1201" t="s">
        <v>2294</v>
      </c>
      <c r="C82" s="1164" t="s">
        <v>2306</v>
      </c>
      <c r="D82" s="1210">
        <v>45599</v>
      </c>
      <c r="E82" s="1255">
        <f t="shared" ref="E82" si="17">D82+5</f>
        <v>45604</v>
      </c>
      <c r="F82" s="1194">
        <f t="shared" ref="F82" si="18">D82+8</f>
        <v>45607</v>
      </c>
      <c r="G82" s="1249"/>
      <c r="H82" s="1161">
        <f t="shared" si="16"/>
        <v>45595</v>
      </c>
      <c r="I82" s="1161">
        <f t="shared" si="16"/>
        <v>45595</v>
      </c>
      <c r="J82" s="1249"/>
    </row>
    <row r="83" spans="1:10" s="146" customFormat="1" ht="20.100000000000001" hidden="1" customHeight="1" x14ac:dyDescent="0.2">
      <c r="A83" s="1018"/>
      <c r="B83" s="1201" t="s">
        <v>1707</v>
      </c>
      <c r="C83" s="1164" t="s">
        <v>2307</v>
      </c>
      <c r="D83" s="1210">
        <v>45606</v>
      </c>
      <c r="E83" s="1255">
        <f t="shared" si="14"/>
        <v>45611</v>
      </c>
      <c r="F83" s="1194">
        <f t="shared" si="15"/>
        <v>45614</v>
      </c>
      <c r="G83" s="1249"/>
      <c r="H83" s="1161">
        <f t="shared" si="16"/>
        <v>45602</v>
      </c>
      <c r="I83" s="1161">
        <f t="shared" si="16"/>
        <v>45602</v>
      </c>
      <c r="J83" s="1249"/>
    </row>
    <row r="84" spans="1:10" s="146" customFormat="1" ht="20.100000000000001" hidden="1" customHeight="1" x14ac:dyDescent="0.2">
      <c r="A84" s="1018"/>
      <c r="B84" s="1201" t="s">
        <v>2211</v>
      </c>
      <c r="C84" s="1164" t="s">
        <v>2308</v>
      </c>
      <c r="D84" s="1210">
        <v>45616</v>
      </c>
      <c r="E84" s="1255">
        <f t="shared" ref="E84:E87" si="19">D84+5</f>
        <v>45621</v>
      </c>
      <c r="F84" s="1194">
        <f t="shared" ref="F84:F85" si="20">D84+8</f>
        <v>45624</v>
      </c>
      <c r="G84" s="1249"/>
      <c r="H84" s="1161">
        <f t="shared" si="16"/>
        <v>45609</v>
      </c>
      <c r="I84" s="1161">
        <f t="shared" si="16"/>
        <v>45609</v>
      </c>
      <c r="J84" s="1249"/>
    </row>
    <row r="85" spans="1:10" s="146" customFormat="1" ht="20.100000000000001" hidden="1" customHeight="1" x14ac:dyDescent="0.2">
      <c r="A85" s="1018"/>
      <c r="B85" s="1201" t="s">
        <v>2290</v>
      </c>
      <c r="C85" s="1164" t="s">
        <v>2309</v>
      </c>
      <c r="D85" s="1210">
        <v>45619</v>
      </c>
      <c r="E85" s="1255">
        <f t="shared" si="19"/>
        <v>45624</v>
      </c>
      <c r="F85" s="1194">
        <f t="shared" si="20"/>
        <v>45627</v>
      </c>
      <c r="G85" s="1249"/>
      <c r="H85" s="1161">
        <f t="shared" si="16"/>
        <v>45616</v>
      </c>
      <c r="I85" s="1161">
        <f t="shared" si="16"/>
        <v>45616</v>
      </c>
      <c r="J85" s="1249"/>
    </row>
    <row r="86" spans="1:10" s="146" customFormat="1" ht="20.100000000000001" hidden="1" customHeight="1" x14ac:dyDescent="0.2">
      <c r="A86" s="1018"/>
      <c r="B86" s="1201" t="s">
        <v>2238</v>
      </c>
      <c r="C86" s="1164" t="s">
        <v>2310</v>
      </c>
      <c r="D86" s="1165" t="s">
        <v>409</v>
      </c>
      <c r="E86" s="1167"/>
      <c r="F86" s="1167"/>
      <c r="G86" s="1249"/>
      <c r="H86" s="1161">
        <f t="shared" si="16"/>
        <v>45623</v>
      </c>
      <c r="I86" s="1161">
        <f t="shared" si="16"/>
        <v>45623</v>
      </c>
      <c r="J86" s="1249"/>
    </row>
    <row r="87" spans="1:10" s="146" customFormat="1" ht="20.100000000000001" hidden="1" customHeight="1" x14ac:dyDescent="0.2">
      <c r="A87" s="1018"/>
      <c r="B87" s="1201" t="s">
        <v>2027</v>
      </c>
      <c r="C87" s="1164" t="s">
        <v>2311</v>
      </c>
      <c r="D87" s="1210">
        <v>45635</v>
      </c>
      <c r="E87" s="1255">
        <f t="shared" si="19"/>
        <v>45640</v>
      </c>
      <c r="F87" s="1165" t="s">
        <v>409</v>
      </c>
      <c r="G87" s="1249"/>
      <c r="H87" s="1161">
        <f t="shared" si="16"/>
        <v>45630</v>
      </c>
      <c r="I87" s="1161">
        <f t="shared" si="16"/>
        <v>45630</v>
      </c>
      <c r="J87" s="1249"/>
    </row>
    <row r="88" spans="1:10" s="146" customFormat="1" ht="20.100000000000001" hidden="1" customHeight="1" x14ac:dyDescent="0.2">
      <c r="A88" s="1018"/>
      <c r="B88" s="1201" t="s">
        <v>1707</v>
      </c>
      <c r="C88" s="1164" t="s">
        <v>2312</v>
      </c>
      <c r="D88" s="1210">
        <v>45643</v>
      </c>
      <c r="E88" s="1165" t="s">
        <v>409</v>
      </c>
      <c r="F88" s="1194">
        <v>45645</v>
      </c>
      <c r="G88" s="1249"/>
      <c r="H88" s="1161">
        <f t="shared" si="16"/>
        <v>45637</v>
      </c>
      <c r="I88" s="1161">
        <f t="shared" si="16"/>
        <v>45637</v>
      </c>
      <c r="J88" s="1249"/>
    </row>
    <row r="89" spans="1:10" s="146" customFormat="1" ht="20.100000000000001" hidden="1" customHeight="1" x14ac:dyDescent="0.2">
      <c r="A89" s="1018"/>
      <c r="B89" s="1201" t="s">
        <v>2211</v>
      </c>
      <c r="C89" s="1164" t="s">
        <v>2313</v>
      </c>
      <c r="D89" s="1210">
        <v>45651</v>
      </c>
      <c r="E89" s="1165" t="s">
        <v>409</v>
      </c>
      <c r="F89" s="1194">
        <v>45649</v>
      </c>
      <c r="G89" s="1249"/>
      <c r="H89" s="1161">
        <f t="shared" si="16"/>
        <v>45644</v>
      </c>
      <c r="I89" s="1161">
        <f t="shared" si="16"/>
        <v>45644</v>
      </c>
      <c r="J89" s="1249"/>
    </row>
    <row r="90" spans="1:10" s="146" customFormat="1" ht="20.100000000000001" hidden="1" customHeight="1" x14ac:dyDescent="0.2">
      <c r="A90" s="1018"/>
      <c r="B90" s="1201" t="s">
        <v>2290</v>
      </c>
      <c r="C90" s="1164" t="s">
        <v>2314</v>
      </c>
      <c r="D90" s="1210">
        <v>45656</v>
      </c>
      <c r="E90" s="1255">
        <f t="shared" ref="E90:E93" si="21">D90+5</f>
        <v>45661</v>
      </c>
      <c r="F90" s="1194">
        <f t="shared" ref="F90:F93" si="22">D90+8</f>
        <v>45664</v>
      </c>
      <c r="G90" s="1249"/>
      <c r="H90" s="1161">
        <f t="shared" si="16"/>
        <v>45651</v>
      </c>
      <c r="I90" s="1161">
        <f t="shared" si="16"/>
        <v>45651</v>
      </c>
      <c r="J90" s="1249"/>
    </row>
    <row r="91" spans="1:10" s="146" customFormat="1" ht="20.100000000000001" hidden="1" customHeight="1" x14ac:dyDescent="0.2">
      <c r="A91" s="1018"/>
      <c r="B91" s="1201" t="s">
        <v>2238</v>
      </c>
      <c r="C91" s="1164" t="s">
        <v>2315</v>
      </c>
      <c r="D91" s="1210">
        <v>45662</v>
      </c>
      <c r="E91" s="1255">
        <f t="shared" si="21"/>
        <v>45667</v>
      </c>
      <c r="F91" s="1194">
        <f t="shared" si="22"/>
        <v>45670</v>
      </c>
      <c r="G91" s="1249"/>
      <c r="H91" s="1161">
        <f t="shared" si="16"/>
        <v>45658</v>
      </c>
      <c r="I91" s="1161">
        <f t="shared" si="16"/>
        <v>45658</v>
      </c>
      <c r="J91" s="1249"/>
    </row>
    <row r="92" spans="1:10" s="146" customFormat="1" ht="20.100000000000001" hidden="1" customHeight="1" x14ac:dyDescent="0.2">
      <c r="A92" s="1018"/>
      <c r="B92" s="1201" t="s">
        <v>2027</v>
      </c>
      <c r="C92" s="1164" t="s">
        <v>2316</v>
      </c>
      <c r="D92" s="1210">
        <v>45672</v>
      </c>
      <c r="E92" s="1255">
        <f t="shared" si="21"/>
        <v>45677</v>
      </c>
      <c r="F92" s="1194">
        <f t="shared" si="22"/>
        <v>45680</v>
      </c>
      <c r="G92" s="1249"/>
      <c r="H92" s="1161">
        <f t="shared" si="16"/>
        <v>45665</v>
      </c>
      <c r="I92" s="1161">
        <f t="shared" si="16"/>
        <v>45665</v>
      </c>
      <c r="J92" s="1249"/>
    </row>
    <row r="93" spans="1:10" s="146" customFormat="1" ht="20.100000000000001" hidden="1" customHeight="1" x14ac:dyDescent="0.2">
      <c r="A93" s="1018"/>
      <c r="B93" s="1201" t="s">
        <v>1707</v>
      </c>
      <c r="C93" s="1164" t="s">
        <v>2317</v>
      </c>
      <c r="D93" s="1210">
        <v>45675</v>
      </c>
      <c r="E93" s="1255">
        <f t="shared" si="21"/>
        <v>45680</v>
      </c>
      <c r="F93" s="1194">
        <f t="shared" si="22"/>
        <v>45683</v>
      </c>
      <c r="G93" s="1249"/>
      <c r="H93" s="1161">
        <f t="shared" si="16"/>
        <v>45672</v>
      </c>
      <c r="I93" s="1161">
        <f t="shared" si="16"/>
        <v>45672</v>
      </c>
      <c r="J93" s="1249"/>
    </row>
    <row r="94" spans="1:10" s="146" customFormat="1" ht="20.100000000000001" hidden="1" customHeight="1" x14ac:dyDescent="0.2">
      <c r="A94" s="1018"/>
      <c r="B94" s="1201" t="s">
        <v>2211</v>
      </c>
      <c r="C94" s="1164" t="s">
        <v>2318</v>
      </c>
      <c r="D94" s="1210">
        <v>45681</v>
      </c>
      <c r="E94" s="1255">
        <f t="shared" ref="E94:E98" si="23">D94+5</f>
        <v>45686</v>
      </c>
      <c r="F94" s="1194">
        <f t="shared" ref="F94:F98" si="24">D94+8</f>
        <v>45689</v>
      </c>
      <c r="G94" s="1249"/>
      <c r="H94" s="1161">
        <f t="shared" si="16"/>
        <v>45679</v>
      </c>
      <c r="I94" s="1161">
        <f t="shared" si="16"/>
        <v>45679</v>
      </c>
      <c r="J94" s="1249"/>
    </row>
    <row r="95" spans="1:10" s="146" customFormat="1" ht="20.100000000000001" hidden="1" customHeight="1" x14ac:dyDescent="0.2">
      <c r="A95" s="1018"/>
      <c r="B95" s="1201" t="s">
        <v>2290</v>
      </c>
      <c r="C95" s="1164" t="s">
        <v>2319</v>
      </c>
      <c r="D95" s="1210">
        <v>45697</v>
      </c>
      <c r="E95" s="1165" t="s">
        <v>409</v>
      </c>
      <c r="F95" s="1165" t="s">
        <v>409</v>
      </c>
      <c r="G95" s="1249"/>
      <c r="H95" s="1161">
        <f t="shared" si="16"/>
        <v>45686</v>
      </c>
      <c r="I95" s="1161">
        <f t="shared" si="16"/>
        <v>45686</v>
      </c>
      <c r="J95" s="1249"/>
    </row>
    <row r="96" spans="1:10" s="146" customFormat="1" ht="20.100000000000001" hidden="1" customHeight="1" x14ac:dyDescent="0.2">
      <c r="A96" s="1018"/>
      <c r="B96" s="1201" t="s">
        <v>2238</v>
      </c>
      <c r="C96" s="1164" t="s">
        <v>2320</v>
      </c>
      <c r="D96" s="1210">
        <v>45711</v>
      </c>
      <c r="E96" s="1165" t="s">
        <v>409</v>
      </c>
      <c r="F96" s="1165" t="s">
        <v>409</v>
      </c>
      <c r="G96" s="1249"/>
      <c r="H96" s="1161">
        <f t="shared" si="16"/>
        <v>45693</v>
      </c>
      <c r="I96" s="1161">
        <f t="shared" si="16"/>
        <v>45693</v>
      </c>
      <c r="J96" s="1249"/>
    </row>
    <row r="97" spans="1:10" s="146" customFormat="1" ht="20.100000000000001" hidden="1" customHeight="1" x14ac:dyDescent="0.2">
      <c r="A97" s="1018"/>
      <c r="B97" s="1201" t="s">
        <v>2027</v>
      </c>
      <c r="C97" s="1164" t="s">
        <v>2321</v>
      </c>
      <c r="D97" s="1210">
        <v>45707</v>
      </c>
      <c r="E97" s="1255">
        <f t="shared" si="23"/>
        <v>45712</v>
      </c>
      <c r="F97" s="1194">
        <f t="shared" si="24"/>
        <v>45715</v>
      </c>
      <c r="G97" s="1249"/>
      <c r="H97" s="1161">
        <f t="shared" si="16"/>
        <v>45700</v>
      </c>
      <c r="I97" s="1161">
        <f t="shared" si="16"/>
        <v>45700</v>
      </c>
      <c r="J97" s="1249"/>
    </row>
    <row r="98" spans="1:10" s="146" customFormat="1" ht="20.100000000000001" hidden="1" customHeight="1" x14ac:dyDescent="0.2">
      <c r="A98" s="1018"/>
      <c r="B98" s="1201" t="s">
        <v>1707</v>
      </c>
      <c r="C98" s="1164" t="s">
        <v>2322</v>
      </c>
      <c r="D98" s="1210">
        <v>45710</v>
      </c>
      <c r="E98" s="1255">
        <f t="shared" si="23"/>
        <v>45715</v>
      </c>
      <c r="F98" s="1194">
        <f t="shared" si="24"/>
        <v>45718</v>
      </c>
      <c r="G98" s="1249"/>
      <c r="H98" s="1161">
        <f t="shared" si="16"/>
        <v>45707</v>
      </c>
      <c r="I98" s="1161">
        <f t="shared" si="16"/>
        <v>45707</v>
      </c>
      <c r="J98" s="1249"/>
    </row>
    <row r="99" spans="1:10" s="146" customFormat="1" ht="20.100000000000001" hidden="1" customHeight="1" x14ac:dyDescent="0.2">
      <c r="A99" s="1018" t="s">
        <v>2211</v>
      </c>
      <c r="B99" s="1201" t="s">
        <v>1980</v>
      </c>
      <c r="C99" s="1164" t="s">
        <v>2323</v>
      </c>
      <c r="D99" s="1210">
        <v>45714</v>
      </c>
      <c r="E99" s="1255">
        <f t="shared" ref="E99:E104" si="25">D99+5</f>
        <v>45719</v>
      </c>
      <c r="F99" s="1194">
        <f t="shared" ref="F99:F104" si="26">D99+8</f>
        <v>45722</v>
      </c>
      <c r="G99" s="1249"/>
      <c r="H99" s="1161">
        <v>45715</v>
      </c>
      <c r="I99" s="1161">
        <v>45715</v>
      </c>
      <c r="J99" s="1249"/>
    </row>
    <row r="100" spans="1:10" s="146" customFormat="1" ht="20.100000000000001" hidden="1" customHeight="1" x14ac:dyDescent="0.2">
      <c r="A100" s="1018"/>
      <c r="B100" s="1201" t="s">
        <v>2290</v>
      </c>
      <c r="C100" s="1164" t="s">
        <v>2324</v>
      </c>
      <c r="D100" s="1210">
        <v>45725</v>
      </c>
      <c r="E100" s="1255">
        <f t="shared" si="25"/>
        <v>45730</v>
      </c>
      <c r="F100" s="1194">
        <f t="shared" si="26"/>
        <v>45733</v>
      </c>
      <c r="G100" s="1249"/>
      <c r="H100" s="1161">
        <f t="shared" si="16"/>
        <v>45722</v>
      </c>
      <c r="I100" s="1161">
        <f t="shared" si="16"/>
        <v>45722</v>
      </c>
      <c r="J100" s="1249"/>
    </row>
    <row r="101" spans="1:10" s="146" customFormat="1" ht="20.100000000000001" hidden="1" customHeight="1" x14ac:dyDescent="0.2">
      <c r="A101" s="1018"/>
      <c r="B101" s="1201" t="s">
        <v>2238</v>
      </c>
      <c r="C101" s="1164" t="s">
        <v>2325</v>
      </c>
      <c r="D101" s="1210">
        <v>45734</v>
      </c>
      <c r="E101" s="1255">
        <f t="shared" si="25"/>
        <v>45739</v>
      </c>
      <c r="F101" s="1194">
        <f t="shared" si="26"/>
        <v>45742</v>
      </c>
      <c r="G101" s="1249"/>
      <c r="H101" s="1161">
        <f t="shared" si="16"/>
        <v>45729</v>
      </c>
      <c r="I101" s="1161">
        <f t="shared" si="16"/>
        <v>45729</v>
      </c>
      <c r="J101" s="1249"/>
    </row>
    <row r="102" spans="1:10" s="146" customFormat="1" ht="20.100000000000001" hidden="1" customHeight="1" x14ac:dyDescent="0.2">
      <c r="A102" s="1018"/>
      <c r="B102" s="1201" t="s">
        <v>2326</v>
      </c>
      <c r="C102" s="1164" t="s">
        <v>2327</v>
      </c>
      <c r="D102" s="1210">
        <v>45737</v>
      </c>
      <c r="E102" s="1255">
        <f t="shared" si="25"/>
        <v>45742</v>
      </c>
      <c r="F102" s="1194">
        <f t="shared" si="26"/>
        <v>45745</v>
      </c>
      <c r="G102" s="1249"/>
      <c r="H102" s="1161">
        <f t="shared" si="16"/>
        <v>45736</v>
      </c>
      <c r="I102" s="1161">
        <f t="shared" si="16"/>
        <v>45736</v>
      </c>
      <c r="J102" s="1249"/>
    </row>
    <row r="103" spans="1:10" s="146" customFormat="1" ht="20.100000000000001" hidden="1" customHeight="1" x14ac:dyDescent="0.2">
      <c r="A103" s="1018" t="s">
        <v>2328</v>
      </c>
      <c r="B103" s="1201" t="s">
        <v>2027</v>
      </c>
      <c r="C103" s="1164" t="s">
        <v>2329</v>
      </c>
      <c r="D103" s="1210">
        <v>45742</v>
      </c>
      <c r="E103" s="1187" t="s">
        <v>409</v>
      </c>
      <c r="F103" s="1187" t="s">
        <v>409</v>
      </c>
      <c r="G103" s="1249"/>
      <c r="H103" s="1161">
        <f t="shared" si="16"/>
        <v>45743</v>
      </c>
      <c r="I103" s="1161">
        <f t="shared" si="16"/>
        <v>45743</v>
      </c>
      <c r="J103" s="1249"/>
    </row>
    <row r="104" spans="1:10" s="146" customFormat="1" ht="20.100000000000001" hidden="1" customHeight="1" x14ac:dyDescent="0.2">
      <c r="A104" s="1018"/>
      <c r="B104" s="1201" t="s">
        <v>1707</v>
      </c>
      <c r="C104" s="1164" t="s">
        <v>2330</v>
      </c>
      <c r="D104" s="1210">
        <v>45751</v>
      </c>
      <c r="E104" s="1255">
        <f t="shared" si="25"/>
        <v>45756</v>
      </c>
      <c r="F104" s="1194">
        <f t="shared" si="26"/>
        <v>45759</v>
      </c>
      <c r="G104" s="1249"/>
      <c r="H104" s="1161">
        <f t="shared" si="16"/>
        <v>45750</v>
      </c>
      <c r="I104" s="1161">
        <f t="shared" si="16"/>
        <v>45750</v>
      </c>
      <c r="J104" s="1249"/>
    </row>
    <row r="105" spans="1:10" s="146" customFormat="1" ht="20.100000000000001" hidden="1" customHeight="1" x14ac:dyDescent="0.2">
      <c r="A105" s="1018"/>
      <c r="B105" s="1201" t="s">
        <v>1980</v>
      </c>
      <c r="C105" s="1164" t="s">
        <v>2331</v>
      </c>
      <c r="D105" s="1210">
        <v>45757</v>
      </c>
      <c r="E105" s="1255">
        <f t="shared" ref="E105:E107" si="27">D105+5</f>
        <v>45762</v>
      </c>
      <c r="F105" s="1194">
        <f t="shared" ref="F105:F107" si="28">D105+8</f>
        <v>45765</v>
      </c>
      <c r="G105" s="1249"/>
      <c r="H105" s="1161">
        <f t="shared" si="16"/>
        <v>45757</v>
      </c>
      <c r="I105" s="1161">
        <f t="shared" si="16"/>
        <v>45757</v>
      </c>
      <c r="J105" s="1249"/>
    </row>
    <row r="106" spans="1:10" s="146" customFormat="1" ht="20.100000000000001" hidden="1" customHeight="1" x14ac:dyDescent="0.2">
      <c r="A106" s="1018"/>
      <c r="B106" s="1201" t="s">
        <v>2290</v>
      </c>
      <c r="C106" s="1164" t="s">
        <v>2332</v>
      </c>
      <c r="D106" s="1210">
        <v>45764</v>
      </c>
      <c r="E106" s="1255">
        <f t="shared" si="27"/>
        <v>45769</v>
      </c>
      <c r="F106" s="1194">
        <f t="shared" si="28"/>
        <v>45772</v>
      </c>
      <c r="G106" s="1249"/>
      <c r="H106" s="1161">
        <f t="shared" si="16"/>
        <v>45764</v>
      </c>
      <c r="I106" s="1161">
        <f t="shared" si="16"/>
        <v>45764</v>
      </c>
      <c r="J106" s="1249"/>
    </row>
    <row r="107" spans="1:10" s="146" customFormat="1" ht="20.100000000000001" hidden="1" customHeight="1" x14ac:dyDescent="0.2">
      <c r="A107" s="1018"/>
      <c r="B107" s="1201" t="s">
        <v>2238</v>
      </c>
      <c r="C107" s="1164" t="s">
        <v>2333</v>
      </c>
      <c r="D107" s="1210">
        <v>45768</v>
      </c>
      <c r="E107" s="1255">
        <f t="shared" si="27"/>
        <v>45773</v>
      </c>
      <c r="F107" s="1194">
        <f t="shared" si="28"/>
        <v>45776</v>
      </c>
      <c r="G107" s="1249"/>
      <c r="H107" s="1161">
        <f t="shared" si="16"/>
        <v>45771</v>
      </c>
      <c r="I107" s="1161">
        <f t="shared" si="16"/>
        <v>45771</v>
      </c>
      <c r="J107" s="1249"/>
    </row>
    <row r="108" spans="1:10" s="146" customFormat="1" ht="20.100000000000001" hidden="1" customHeight="1" x14ac:dyDescent="0.2">
      <c r="A108" s="1018"/>
      <c r="B108" s="1201" t="s">
        <v>2326</v>
      </c>
      <c r="C108" s="1164" t="s">
        <v>2334</v>
      </c>
      <c r="D108" s="1164">
        <v>45778</v>
      </c>
      <c r="E108" s="1266">
        <f>D108+5</f>
        <v>45783</v>
      </c>
      <c r="F108" s="1161">
        <f>D108+8</f>
        <v>45786</v>
      </c>
      <c r="G108" s="1212"/>
      <c r="H108" s="1161">
        <f>H107+7</f>
        <v>45778</v>
      </c>
      <c r="I108" s="1161">
        <f>I107+7</f>
        <v>45778</v>
      </c>
      <c r="J108" s="1212"/>
    </row>
    <row r="109" spans="1:10" s="146" customFormat="1" ht="20.100000000000001" hidden="1" customHeight="1" x14ac:dyDescent="0.2">
      <c r="A109" s="1018"/>
      <c r="B109" s="1201" t="s">
        <v>1707</v>
      </c>
      <c r="C109" s="1164" t="s">
        <v>2335</v>
      </c>
      <c r="D109" s="1210">
        <v>45786</v>
      </c>
      <c r="E109" s="1255">
        <f t="shared" ref="E109:E112" si="29">D109+5</f>
        <v>45791</v>
      </c>
      <c r="F109" s="1194">
        <f t="shared" ref="F109:F112" si="30">D109+8</f>
        <v>45794</v>
      </c>
      <c r="G109" s="1249"/>
      <c r="H109" s="1161">
        <f t="shared" si="16"/>
        <v>45785</v>
      </c>
      <c r="I109" s="1161">
        <f t="shared" si="16"/>
        <v>45785</v>
      </c>
      <c r="J109" s="1249"/>
    </row>
    <row r="110" spans="1:10" s="146" customFormat="1" ht="20.100000000000001" hidden="1" customHeight="1" x14ac:dyDescent="0.2">
      <c r="A110" s="1018"/>
      <c r="B110" s="1201" t="s">
        <v>1980</v>
      </c>
      <c r="C110" s="1164" t="s">
        <v>2336</v>
      </c>
      <c r="D110" s="1210">
        <v>45793</v>
      </c>
      <c r="E110" s="1255">
        <f t="shared" si="29"/>
        <v>45798</v>
      </c>
      <c r="F110" s="1194">
        <f t="shared" si="30"/>
        <v>45801</v>
      </c>
      <c r="G110" s="1249"/>
      <c r="H110" s="1161">
        <f t="shared" si="16"/>
        <v>45792</v>
      </c>
      <c r="I110" s="1161">
        <f t="shared" si="16"/>
        <v>45792</v>
      </c>
      <c r="J110" s="1249"/>
    </row>
    <row r="111" spans="1:10" s="146" customFormat="1" ht="20.100000000000001" hidden="1" customHeight="1" x14ac:dyDescent="0.2">
      <c r="A111" s="1018"/>
      <c r="B111" s="1201" t="s">
        <v>2290</v>
      </c>
      <c r="C111" s="1164" t="s">
        <v>2337</v>
      </c>
      <c r="D111" s="1210">
        <v>45802</v>
      </c>
      <c r="E111" s="1255">
        <f t="shared" si="29"/>
        <v>45807</v>
      </c>
      <c r="F111" s="1194">
        <f t="shared" si="30"/>
        <v>45810</v>
      </c>
      <c r="G111" s="1249"/>
      <c r="H111" s="1161">
        <f t="shared" si="16"/>
        <v>45799</v>
      </c>
      <c r="I111" s="1161">
        <f t="shared" si="16"/>
        <v>45799</v>
      </c>
      <c r="J111" s="1249"/>
    </row>
    <row r="112" spans="1:10" s="146" customFormat="1" ht="20.100000000000001" hidden="1" customHeight="1" x14ac:dyDescent="0.2">
      <c r="A112" s="1018"/>
      <c r="B112" s="1201" t="s">
        <v>2238</v>
      </c>
      <c r="C112" s="1164" t="s">
        <v>2338</v>
      </c>
      <c r="D112" s="1210">
        <v>45805</v>
      </c>
      <c r="E112" s="1255">
        <f t="shared" si="29"/>
        <v>45810</v>
      </c>
      <c r="F112" s="1194">
        <f t="shared" si="30"/>
        <v>45813</v>
      </c>
      <c r="G112" s="1249"/>
      <c r="H112" s="1161">
        <f t="shared" si="16"/>
        <v>45806</v>
      </c>
      <c r="I112" s="1161">
        <f t="shared" si="16"/>
        <v>45806</v>
      </c>
      <c r="J112" s="1249"/>
    </row>
    <row r="113" spans="1:10" s="146" customFormat="1" ht="20.100000000000001" hidden="1" customHeight="1" x14ac:dyDescent="0.2">
      <c r="A113" s="1018"/>
      <c r="B113" s="1201" t="s">
        <v>2326</v>
      </c>
      <c r="C113" s="1164" t="s">
        <v>2339</v>
      </c>
      <c r="D113" s="1164">
        <v>45812</v>
      </c>
      <c r="E113" s="1266">
        <f>D113+5</f>
        <v>45817</v>
      </c>
      <c r="F113" s="1161">
        <f>D113+8</f>
        <v>45820</v>
      </c>
      <c r="G113" s="1212"/>
      <c r="H113" s="1161">
        <f>H112+7</f>
        <v>45813</v>
      </c>
      <c r="I113" s="1161">
        <f>I112+7</f>
        <v>45813</v>
      </c>
      <c r="J113" s="1212"/>
    </row>
    <row r="114" spans="1:10" s="146" customFormat="1" ht="20.100000000000001" hidden="1" customHeight="1" x14ac:dyDescent="0.2">
      <c r="A114" s="1018"/>
      <c r="B114" s="1201" t="s">
        <v>2340</v>
      </c>
      <c r="C114" s="1164" t="s">
        <v>2341</v>
      </c>
      <c r="D114" s="1210">
        <v>45820</v>
      </c>
      <c r="E114" s="1255">
        <f t="shared" ref="E114:E117" si="31">D114+5</f>
        <v>45825</v>
      </c>
      <c r="F114" s="1194">
        <f t="shared" ref="F114:F117" si="32">D114+8</f>
        <v>45828</v>
      </c>
      <c r="G114" s="1249"/>
      <c r="H114" s="1161">
        <f t="shared" si="16"/>
        <v>45820</v>
      </c>
      <c r="I114" s="1161">
        <f t="shared" si="16"/>
        <v>45820</v>
      </c>
      <c r="J114" s="1249"/>
    </row>
    <row r="115" spans="1:10" s="146" customFormat="1" ht="20.100000000000001" hidden="1" customHeight="1" x14ac:dyDescent="0.2">
      <c r="A115" s="1018"/>
      <c r="B115" s="1201" t="s">
        <v>1980</v>
      </c>
      <c r="C115" s="1164" t="s">
        <v>2342</v>
      </c>
      <c r="D115" s="1210">
        <v>45827</v>
      </c>
      <c r="E115" s="1255">
        <f t="shared" si="31"/>
        <v>45832</v>
      </c>
      <c r="F115" s="1194">
        <f t="shared" si="32"/>
        <v>45835</v>
      </c>
      <c r="G115" s="1249"/>
      <c r="H115" s="1161">
        <f t="shared" si="16"/>
        <v>45827</v>
      </c>
      <c r="I115" s="1161">
        <f t="shared" si="16"/>
        <v>45827</v>
      </c>
      <c r="J115" s="1249"/>
    </row>
    <row r="116" spans="1:10" s="146" customFormat="1" ht="20.100000000000001" hidden="1" customHeight="1" x14ac:dyDescent="0.2">
      <c r="A116" s="1018"/>
      <c r="B116" s="1201" t="s">
        <v>2290</v>
      </c>
      <c r="C116" s="1164" t="s">
        <v>2343</v>
      </c>
      <c r="D116" s="1210">
        <v>45837</v>
      </c>
      <c r="E116" s="1255">
        <f t="shared" si="31"/>
        <v>45842</v>
      </c>
      <c r="F116" s="1194">
        <f t="shared" si="32"/>
        <v>45845</v>
      </c>
      <c r="G116" s="1249"/>
      <c r="H116" s="1161">
        <f t="shared" si="16"/>
        <v>45834</v>
      </c>
      <c r="I116" s="1161">
        <f t="shared" si="16"/>
        <v>45834</v>
      </c>
      <c r="J116" s="1249"/>
    </row>
    <row r="117" spans="1:10" s="146" customFormat="1" ht="20.100000000000001" hidden="1" customHeight="1" x14ac:dyDescent="0.2">
      <c r="A117" s="1018"/>
      <c r="B117" s="1201" t="s">
        <v>2238</v>
      </c>
      <c r="C117" s="1164" t="s">
        <v>2344</v>
      </c>
      <c r="D117" s="1210">
        <v>45842</v>
      </c>
      <c r="E117" s="1255">
        <f t="shared" si="31"/>
        <v>45847</v>
      </c>
      <c r="F117" s="1194">
        <f t="shared" si="32"/>
        <v>45850</v>
      </c>
      <c r="G117" s="1249"/>
      <c r="H117" s="1161">
        <f t="shared" si="16"/>
        <v>45841</v>
      </c>
      <c r="I117" s="1161">
        <f t="shared" si="16"/>
        <v>45841</v>
      </c>
      <c r="J117" s="1249"/>
    </row>
    <row r="118" spans="1:10" s="146" customFormat="1" ht="20.100000000000001" hidden="1" customHeight="1" x14ac:dyDescent="0.2">
      <c r="A118" s="1018"/>
      <c r="B118" s="1201" t="s">
        <v>2326</v>
      </c>
      <c r="C118" s="1164" t="s">
        <v>2345</v>
      </c>
      <c r="D118" s="1164">
        <v>45845</v>
      </c>
      <c r="E118" s="1266">
        <f>D118+5</f>
        <v>45850</v>
      </c>
      <c r="F118" s="1161">
        <f>D118+8</f>
        <v>45853</v>
      </c>
      <c r="G118" s="1212"/>
      <c r="H118" s="1161">
        <f>H117+7</f>
        <v>45848</v>
      </c>
      <c r="I118" s="1161">
        <f>I117+7</f>
        <v>45848</v>
      </c>
      <c r="J118" s="1212"/>
    </row>
    <row r="119" spans="1:10" s="146" customFormat="1" ht="20.100000000000001" hidden="1" customHeight="1" x14ac:dyDescent="0.2">
      <c r="A119" s="1018"/>
      <c r="B119" s="1201" t="s">
        <v>2340</v>
      </c>
      <c r="C119" s="1164" t="s">
        <v>2346</v>
      </c>
      <c r="D119" s="1210">
        <v>45853</v>
      </c>
      <c r="E119" s="1255">
        <f t="shared" ref="E119:E122" si="33">D119+5</f>
        <v>45858</v>
      </c>
      <c r="F119" s="1194">
        <f t="shared" ref="F119:F122" si="34">D119+8</f>
        <v>45861</v>
      </c>
      <c r="G119" s="1249"/>
      <c r="H119" s="1161">
        <f t="shared" si="16"/>
        <v>45855</v>
      </c>
      <c r="I119" s="1161">
        <f t="shared" si="16"/>
        <v>45855</v>
      </c>
      <c r="J119" s="1249"/>
    </row>
    <row r="120" spans="1:10" s="146" customFormat="1" ht="20.100000000000001" hidden="1" customHeight="1" x14ac:dyDescent="0.2">
      <c r="A120" s="1018"/>
      <c r="B120" s="1201" t="s">
        <v>1980</v>
      </c>
      <c r="C120" s="1164" t="s">
        <v>2347</v>
      </c>
      <c r="D120" s="1210">
        <v>45862</v>
      </c>
      <c r="E120" s="1255">
        <f t="shared" si="33"/>
        <v>45867</v>
      </c>
      <c r="F120" s="1194">
        <f t="shared" si="34"/>
        <v>45870</v>
      </c>
      <c r="G120" s="1249"/>
      <c r="H120" s="1161">
        <f t="shared" si="16"/>
        <v>45862</v>
      </c>
      <c r="I120" s="1161">
        <f t="shared" si="16"/>
        <v>45862</v>
      </c>
      <c r="J120" s="1249"/>
    </row>
    <row r="121" spans="1:10" s="146" customFormat="1" ht="20.100000000000001" hidden="1" customHeight="1" x14ac:dyDescent="0.2">
      <c r="A121" s="1018"/>
      <c r="B121" s="1201" t="s">
        <v>2290</v>
      </c>
      <c r="C121" s="1164" t="s">
        <v>2348</v>
      </c>
      <c r="D121" s="1210">
        <v>45874</v>
      </c>
      <c r="E121" s="1255">
        <f t="shared" si="33"/>
        <v>45879</v>
      </c>
      <c r="F121" s="1194">
        <f t="shared" si="34"/>
        <v>45882</v>
      </c>
      <c r="G121" s="1249"/>
      <c r="H121" s="1161">
        <f t="shared" si="16"/>
        <v>45869</v>
      </c>
      <c r="I121" s="1161">
        <f t="shared" si="16"/>
        <v>45869</v>
      </c>
      <c r="J121" s="1249"/>
    </row>
    <row r="122" spans="1:10" s="146" customFormat="1" ht="20.100000000000001" hidden="1" customHeight="1" x14ac:dyDescent="0.2">
      <c r="A122" s="1018"/>
      <c r="B122" s="1201" t="s">
        <v>2238</v>
      </c>
      <c r="C122" s="1164" t="s">
        <v>2349</v>
      </c>
      <c r="D122" s="1210">
        <v>45877</v>
      </c>
      <c r="E122" s="1255">
        <f t="shared" si="33"/>
        <v>45882</v>
      </c>
      <c r="F122" s="1194">
        <f t="shared" si="34"/>
        <v>45885</v>
      </c>
      <c r="G122" s="1249"/>
      <c r="H122" s="1161">
        <f t="shared" si="16"/>
        <v>45876</v>
      </c>
      <c r="I122" s="1161">
        <f t="shared" si="16"/>
        <v>45876</v>
      </c>
      <c r="J122" s="1249"/>
    </row>
    <row r="123" spans="1:10" s="146" customFormat="1" ht="20.100000000000001" hidden="1" customHeight="1" x14ac:dyDescent="0.2">
      <c r="A123" s="1018"/>
      <c r="B123" s="1201" t="s">
        <v>2326</v>
      </c>
      <c r="C123" s="1164" t="s">
        <v>2350</v>
      </c>
      <c r="D123" s="1164">
        <v>45882</v>
      </c>
      <c r="E123" s="1266">
        <f>D123+5</f>
        <v>45887</v>
      </c>
      <c r="F123" s="1161">
        <f>D123+8</f>
        <v>45890</v>
      </c>
      <c r="G123" s="1212"/>
      <c r="H123" s="1161">
        <f>H122+7</f>
        <v>45883</v>
      </c>
      <c r="I123" s="1161">
        <f>I122+7</f>
        <v>45883</v>
      </c>
      <c r="J123" s="1212"/>
    </row>
    <row r="124" spans="1:10" s="146" customFormat="1" ht="20.100000000000001" hidden="1" customHeight="1" x14ac:dyDescent="0.2">
      <c r="A124" s="1018"/>
      <c r="B124" s="1201" t="s">
        <v>2340</v>
      </c>
      <c r="C124" s="1164" t="s">
        <v>2351</v>
      </c>
      <c r="D124" s="1210">
        <v>45889</v>
      </c>
      <c r="E124" s="1255">
        <f t="shared" ref="E124:E127" si="35">D124+5</f>
        <v>45894</v>
      </c>
      <c r="F124" s="1194">
        <f t="shared" ref="F124:F127" si="36">D124+8</f>
        <v>45897</v>
      </c>
      <c r="G124" s="1249"/>
      <c r="H124" s="1161">
        <f t="shared" si="16"/>
        <v>45890</v>
      </c>
      <c r="I124" s="1161">
        <f t="shared" si="16"/>
        <v>45890</v>
      </c>
      <c r="J124" s="1249"/>
    </row>
    <row r="125" spans="1:10" s="146" customFormat="1" ht="20.100000000000001" hidden="1" customHeight="1" x14ac:dyDescent="0.2">
      <c r="A125" s="1018" t="s">
        <v>2017</v>
      </c>
      <c r="B125" s="1201" t="s">
        <v>1980</v>
      </c>
      <c r="C125" s="1164" t="s">
        <v>2352</v>
      </c>
      <c r="D125" s="1210">
        <v>45895</v>
      </c>
      <c r="E125" s="1255">
        <f t="shared" si="35"/>
        <v>45900</v>
      </c>
      <c r="F125" s="1194">
        <f t="shared" si="36"/>
        <v>45903</v>
      </c>
      <c r="G125" s="1249"/>
      <c r="H125" s="1161">
        <f t="shared" si="16"/>
        <v>45897</v>
      </c>
      <c r="I125" s="1161">
        <f t="shared" si="16"/>
        <v>45897</v>
      </c>
      <c r="J125" s="1249"/>
    </row>
    <row r="126" spans="1:10" s="146" customFormat="1" ht="20.100000000000001" hidden="1" customHeight="1" x14ac:dyDescent="0.2">
      <c r="A126" s="1018"/>
      <c r="B126" s="1201" t="s">
        <v>2290</v>
      </c>
      <c r="C126" s="1164" t="s">
        <v>2353</v>
      </c>
      <c r="D126" s="1210">
        <v>45909</v>
      </c>
      <c r="E126" s="1255">
        <f t="shared" si="35"/>
        <v>45914</v>
      </c>
      <c r="F126" s="1194">
        <f t="shared" si="36"/>
        <v>45917</v>
      </c>
      <c r="G126" s="1249"/>
      <c r="H126" s="1161">
        <f t="shared" si="16"/>
        <v>45904</v>
      </c>
      <c r="I126" s="1161">
        <f t="shared" si="16"/>
        <v>45904</v>
      </c>
      <c r="J126" s="1249"/>
    </row>
    <row r="127" spans="1:10" s="146" customFormat="1" ht="20.100000000000001" hidden="1" customHeight="1" x14ac:dyDescent="0.2">
      <c r="A127" s="1018"/>
      <c r="B127" s="1201" t="s">
        <v>2238</v>
      </c>
      <c r="C127" s="1164" t="s">
        <v>2354</v>
      </c>
      <c r="D127" s="1210">
        <v>45912</v>
      </c>
      <c r="E127" s="1255">
        <f t="shared" si="35"/>
        <v>45917</v>
      </c>
      <c r="F127" s="1194">
        <f t="shared" si="36"/>
        <v>45920</v>
      </c>
      <c r="G127" s="1249"/>
      <c r="H127" s="1161">
        <f t="shared" si="16"/>
        <v>45911</v>
      </c>
      <c r="I127" s="1161">
        <f t="shared" si="16"/>
        <v>45911</v>
      </c>
      <c r="J127" s="1249"/>
    </row>
    <row r="128" spans="1:10" s="146" customFormat="1" ht="20.100000000000001" hidden="1" customHeight="1" x14ac:dyDescent="0.2">
      <c r="A128" s="1018"/>
      <c r="B128" s="1201" t="s">
        <v>2326</v>
      </c>
      <c r="C128" s="1164" t="s">
        <v>2355</v>
      </c>
      <c r="D128" s="1164">
        <v>45921</v>
      </c>
      <c r="E128" s="1266">
        <f>D128+5</f>
        <v>45926</v>
      </c>
      <c r="F128" s="1161">
        <f>D128+8</f>
        <v>45929</v>
      </c>
      <c r="G128" s="1212"/>
      <c r="H128" s="1161">
        <f>H127+7</f>
        <v>45918</v>
      </c>
      <c r="I128" s="1161">
        <f>I127+7</f>
        <v>45918</v>
      </c>
      <c r="J128" s="1212"/>
    </row>
    <row r="129" spans="1:10" s="146" customFormat="1" ht="20.100000000000001" hidden="1" customHeight="1" x14ac:dyDescent="0.2">
      <c r="A129" s="1018"/>
      <c r="B129" s="1201" t="s">
        <v>2340</v>
      </c>
      <c r="C129" s="1164" t="s">
        <v>2356</v>
      </c>
      <c r="D129" s="1210">
        <v>45923</v>
      </c>
      <c r="E129" s="1255">
        <f t="shared" ref="E129:E132" si="37">D129+5</f>
        <v>45928</v>
      </c>
      <c r="F129" s="1194">
        <f t="shared" ref="F129" si="38">D129+8</f>
        <v>45931</v>
      </c>
      <c r="G129" s="1249"/>
      <c r="H129" s="1161">
        <f t="shared" si="16"/>
        <v>45925</v>
      </c>
      <c r="I129" s="1161">
        <f t="shared" si="16"/>
        <v>45925</v>
      </c>
      <c r="J129" s="1249"/>
    </row>
    <row r="130" spans="1:10" s="146" customFormat="1" ht="20.100000000000001" hidden="1" customHeight="1" x14ac:dyDescent="0.2">
      <c r="A130" s="1018"/>
      <c r="B130" s="1201" t="s">
        <v>1980</v>
      </c>
      <c r="C130" s="1164" t="s">
        <v>2357</v>
      </c>
      <c r="D130" s="1210">
        <v>45943</v>
      </c>
      <c r="E130" s="1187" t="s">
        <v>409</v>
      </c>
      <c r="F130" s="1187" t="s">
        <v>409</v>
      </c>
      <c r="G130" s="1249"/>
      <c r="H130" s="1161">
        <f t="shared" si="16"/>
        <v>45932</v>
      </c>
      <c r="I130" s="1161">
        <f t="shared" si="16"/>
        <v>45932</v>
      </c>
      <c r="J130" s="1249"/>
    </row>
    <row r="131" spans="1:10" s="146" customFormat="1" ht="20.100000000000001" hidden="1" customHeight="1" x14ac:dyDescent="0.2">
      <c r="A131" s="1018"/>
      <c r="B131" s="1201" t="s">
        <v>2290</v>
      </c>
      <c r="C131" s="1164" t="s">
        <v>2358</v>
      </c>
      <c r="D131" s="1210">
        <v>45943</v>
      </c>
      <c r="E131" s="1187" t="s">
        <v>409</v>
      </c>
      <c r="F131" s="1194">
        <v>45946</v>
      </c>
      <c r="G131" s="1249"/>
      <c r="H131" s="1161">
        <f t="shared" si="16"/>
        <v>45939</v>
      </c>
      <c r="I131" s="1161">
        <f t="shared" si="16"/>
        <v>45939</v>
      </c>
      <c r="J131" s="1249"/>
    </row>
    <row r="132" spans="1:10" s="146" customFormat="1" ht="20.100000000000001" hidden="1" customHeight="1" x14ac:dyDescent="0.2">
      <c r="A132" s="1018" t="s">
        <v>2326</v>
      </c>
      <c r="B132" s="1201" t="s">
        <v>2238</v>
      </c>
      <c r="C132" s="1164" t="s">
        <v>2359</v>
      </c>
      <c r="D132" s="1210">
        <v>45949</v>
      </c>
      <c r="E132" s="1255">
        <f t="shared" si="37"/>
        <v>45954</v>
      </c>
      <c r="F132" s="1194">
        <f t="shared" ref="F132:F136" si="39">D132+8</f>
        <v>45957</v>
      </c>
      <c r="G132" s="1249"/>
      <c r="H132" s="1161">
        <f t="shared" si="16"/>
        <v>45946</v>
      </c>
      <c r="I132" s="1161">
        <f t="shared" si="16"/>
        <v>45946</v>
      </c>
      <c r="J132" s="1249"/>
    </row>
    <row r="133" spans="1:10" s="146" customFormat="1" ht="20.100000000000001" hidden="1" customHeight="1" x14ac:dyDescent="0.2">
      <c r="A133" s="1018" t="s">
        <v>2326</v>
      </c>
      <c r="B133" s="1247" t="s">
        <v>433</v>
      </c>
      <c r="C133" s="1164" t="s">
        <v>2360</v>
      </c>
      <c r="D133" s="1170">
        <v>45952</v>
      </c>
      <c r="E133" s="1265"/>
      <c r="F133" s="1205"/>
      <c r="G133" s="1212"/>
      <c r="H133" s="1161">
        <f>H132+7</f>
        <v>45953</v>
      </c>
      <c r="I133" s="1161">
        <f>I132+7</f>
        <v>45953</v>
      </c>
      <c r="J133" s="1212"/>
    </row>
    <row r="134" spans="1:10" s="146" customFormat="1" ht="20.100000000000001" hidden="1" customHeight="1" x14ac:dyDescent="0.2">
      <c r="A134" s="1018" t="s">
        <v>2340</v>
      </c>
      <c r="B134" s="1247" t="s">
        <v>433</v>
      </c>
      <c r="C134" s="1164" t="s">
        <v>2361</v>
      </c>
      <c r="D134" s="1197">
        <v>45959</v>
      </c>
      <c r="E134" s="1257">
        <f t="shared" ref="E134:E136" si="40">D134+5</f>
        <v>45964</v>
      </c>
      <c r="F134" s="1197">
        <f t="shared" si="39"/>
        <v>45967</v>
      </c>
      <c r="G134" s="1249"/>
      <c r="H134" s="1161">
        <f t="shared" si="16"/>
        <v>45960</v>
      </c>
      <c r="I134" s="1161">
        <f t="shared" si="16"/>
        <v>45960</v>
      </c>
      <c r="J134" s="1249"/>
    </row>
    <row r="135" spans="1:10" s="146" customFormat="1" ht="20.100000000000001" hidden="1" customHeight="1" x14ac:dyDescent="0.2">
      <c r="A135" s="1018"/>
      <c r="B135" s="1201" t="s">
        <v>1980</v>
      </c>
      <c r="C135" s="1164" t="s">
        <v>2362</v>
      </c>
      <c r="D135" s="1210">
        <v>45966</v>
      </c>
      <c r="E135" s="1255">
        <f t="shared" si="40"/>
        <v>45971</v>
      </c>
      <c r="F135" s="1194">
        <f t="shared" si="39"/>
        <v>45974</v>
      </c>
      <c r="G135" s="1249"/>
      <c r="H135" s="1161">
        <f t="shared" si="16"/>
        <v>45967</v>
      </c>
      <c r="I135" s="1161">
        <f t="shared" si="16"/>
        <v>45967</v>
      </c>
      <c r="J135" s="1249"/>
    </row>
    <row r="136" spans="1:10" s="146" customFormat="1" ht="20.100000000000001" hidden="1" customHeight="1" x14ac:dyDescent="0.2">
      <c r="A136" s="1018"/>
      <c r="B136" s="1201" t="s">
        <v>2290</v>
      </c>
      <c r="C136" s="1164" t="s">
        <v>2363</v>
      </c>
      <c r="D136" s="1210">
        <v>45973</v>
      </c>
      <c r="E136" s="1255">
        <f t="shared" si="40"/>
        <v>45978</v>
      </c>
      <c r="F136" s="1194">
        <f t="shared" si="39"/>
        <v>45981</v>
      </c>
      <c r="G136" s="1249"/>
      <c r="H136" s="1161">
        <f t="shared" si="16"/>
        <v>45974</v>
      </c>
      <c r="I136" s="1161">
        <f t="shared" si="16"/>
        <v>45974</v>
      </c>
      <c r="J136" s="1249"/>
    </row>
    <row r="137" spans="1:10" s="146" customFormat="1" ht="20.100000000000001" hidden="1" customHeight="1" x14ac:dyDescent="0.2">
      <c r="A137" s="1018" t="s">
        <v>2326</v>
      </c>
      <c r="B137" s="1247" t="s">
        <v>433</v>
      </c>
      <c r="C137" s="1164" t="s">
        <v>2364</v>
      </c>
      <c r="D137" s="1197">
        <v>45980</v>
      </c>
      <c r="E137" s="1257">
        <f t="shared" ref="E137" si="41">D137+5</f>
        <v>45985</v>
      </c>
      <c r="F137" s="1197">
        <f t="shared" ref="F137" si="42">D137+8</f>
        <v>45988</v>
      </c>
      <c r="G137" s="1249"/>
      <c r="H137" s="1161">
        <f t="shared" si="16"/>
        <v>45981</v>
      </c>
      <c r="I137" s="1161">
        <f t="shared" si="16"/>
        <v>45981</v>
      </c>
      <c r="J137" s="1249"/>
    </row>
    <row r="138" spans="1:10" s="146" customFormat="1" ht="20.100000000000001" hidden="1" customHeight="1" x14ac:dyDescent="0.2">
      <c r="A138" s="1018" t="s">
        <v>2365</v>
      </c>
      <c r="B138" s="1247" t="s">
        <v>433</v>
      </c>
      <c r="C138" s="1164" t="s">
        <v>2366</v>
      </c>
      <c r="D138" s="1197">
        <v>45987</v>
      </c>
      <c r="E138" s="1257">
        <f t="shared" ref="E138" si="43">D138+5</f>
        <v>45992</v>
      </c>
      <c r="F138" s="1197">
        <f t="shared" ref="F138" si="44">D138+8</f>
        <v>45995</v>
      </c>
      <c r="G138" s="1249"/>
      <c r="H138" s="1161">
        <f>H137+7</f>
        <v>45988</v>
      </c>
      <c r="I138" s="1161">
        <f>I137+7</f>
        <v>45988</v>
      </c>
      <c r="J138" s="1249"/>
    </row>
    <row r="139" spans="1:10" s="146" customFormat="1" ht="20.100000000000001" hidden="1" customHeight="1" x14ac:dyDescent="0.2">
      <c r="A139" s="1018"/>
      <c r="B139" s="1201" t="s">
        <v>2676</v>
      </c>
      <c r="C139" s="1164" t="s">
        <v>2677</v>
      </c>
      <c r="D139" s="1210">
        <v>45985</v>
      </c>
      <c r="E139" s="1267">
        <f>D139+4</f>
        <v>45989</v>
      </c>
      <c r="F139" s="1268">
        <f>D139+7</f>
        <v>45992</v>
      </c>
      <c r="G139" s="1249"/>
      <c r="H139" s="1161">
        <v>45981</v>
      </c>
      <c r="I139" s="1161">
        <v>45983</v>
      </c>
      <c r="J139" s="1185">
        <f t="shared" ref="J139:J149" si="45">WEEKNUM(I139)</f>
        <v>47</v>
      </c>
    </row>
    <row r="140" spans="1:10" s="146" customFormat="1" ht="20.100000000000001" hidden="1" customHeight="1" x14ac:dyDescent="0.2">
      <c r="A140" s="1018"/>
      <c r="B140" s="1201" t="s">
        <v>2678</v>
      </c>
      <c r="C140" s="1164" t="s">
        <v>2679</v>
      </c>
      <c r="D140" s="1269" t="s">
        <v>409</v>
      </c>
      <c r="E140" s="1188" t="s">
        <v>409</v>
      </c>
      <c r="F140" s="1188" t="s">
        <v>409</v>
      </c>
      <c r="G140" s="1249"/>
      <c r="H140" s="1161">
        <f t="shared" si="16"/>
        <v>45988</v>
      </c>
      <c r="I140" s="1161">
        <f t="shared" si="16"/>
        <v>45990</v>
      </c>
      <c r="J140" s="1185">
        <f t="shared" si="45"/>
        <v>48</v>
      </c>
    </row>
    <row r="141" spans="1:10" s="146" customFormat="1" ht="20.100000000000001" hidden="1" customHeight="1" x14ac:dyDescent="0.2">
      <c r="A141" s="1018" t="s">
        <v>2680</v>
      </c>
      <c r="B141" s="1201" t="s">
        <v>2681</v>
      </c>
      <c r="C141" s="1164" t="s">
        <v>2682</v>
      </c>
      <c r="D141" s="1210">
        <v>45999</v>
      </c>
      <c r="E141" s="1255">
        <f t="shared" ref="E141:E144" si="46">D141+4</f>
        <v>46003</v>
      </c>
      <c r="F141" s="1255">
        <f t="shared" ref="F141:F144" si="47">D141+7</f>
        <v>46006</v>
      </c>
      <c r="G141" s="1249"/>
      <c r="H141" s="1161">
        <f t="shared" si="16"/>
        <v>45995</v>
      </c>
      <c r="I141" s="1161">
        <f t="shared" si="16"/>
        <v>45997</v>
      </c>
      <c r="J141" s="1185">
        <f t="shared" si="45"/>
        <v>49</v>
      </c>
    </row>
    <row r="142" spans="1:10" s="146" customFormat="1" ht="20.100000000000001" hidden="1" customHeight="1" x14ac:dyDescent="0.2">
      <c r="A142" s="1018" t="s">
        <v>2683</v>
      </c>
      <c r="B142" s="1201" t="s">
        <v>2684</v>
      </c>
      <c r="C142" s="1164" t="s">
        <v>2685</v>
      </c>
      <c r="D142" s="1210">
        <v>46010</v>
      </c>
      <c r="E142" s="1255">
        <f t="shared" si="46"/>
        <v>46014</v>
      </c>
      <c r="F142" s="1187" t="s">
        <v>409</v>
      </c>
      <c r="G142" s="1249"/>
      <c r="H142" s="1161">
        <f t="shared" si="16"/>
        <v>46002</v>
      </c>
      <c r="I142" s="1161">
        <f t="shared" si="16"/>
        <v>46004</v>
      </c>
      <c r="J142" s="1185">
        <f t="shared" si="45"/>
        <v>50</v>
      </c>
    </row>
    <row r="143" spans="1:10" s="146" customFormat="1" ht="20.100000000000001" hidden="1" customHeight="1" x14ac:dyDescent="0.2">
      <c r="A143" s="1018" t="s">
        <v>2686</v>
      </c>
      <c r="B143" s="1201" t="s">
        <v>2687</v>
      </c>
      <c r="C143" s="1164" t="s">
        <v>2688</v>
      </c>
      <c r="D143" s="1210">
        <v>46012</v>
      </c>
      <c r="E143" s="1187" t="s">
        <v>409</v>
      </c>
      <c r="F143" s="1194">
        <f t="shared" si="47"/>
        <v>46019</v>
      </c>
      <c r="G143" s="1249"/>
      <c r="H143" s="1161">
        <f t="shared" si="16"/>
        <v>46009</v>
      </c>
      <c r="I143" s="1161">
        <f t="shared" si="16"/>
        <v>46011</v>
      </c>
      <c r="J143" s="1185">
        <f t="shared" si="45"/>
        <v>51</v>
      </c>
    </row>
    <row r="144" spans="1:10" s="146" customFormat="1" ht="20.100000000000001" hidden="1" customHeight="1" x14ac:dyDescent="0.2">
      <c r="A144" s="1018" t="s">
        <v>2689</v>
      </c>
      <c r="B144" s="1201" t="s">
        <v>2690</v>
      </c>
      <c r="C144" s="1164" t="s">
        <v>2691</v>
      </c>
      <c r="D144" s="1210">
        <v>46022</v>
      </c>
      <c r="E144" s="1255">
        <f t="shared" si="46"/>
        <v>46026</v>
      </c>
      <c r="F144" s="1194">
        <f t="shared" si="47"/>
        <v>46029</v>
      </c>
      <c r="G144" s="1249"/>
      <c r="H144" s="1161">
        <f t="shared" si="16"/>
        <v>46016</v>
      </c>
      <c r="I144" s="1161">
        <f t="shared" si="16"/>
        <v>46018</v>
      </c>
      <c r="J144" s="1185">
        <f t="shared" si="45"/>
        <v>52</v>
      </c>
    </row>
    <row r="145" spans="1:10" s="146" customFormat="1" ht="20.100000000000001" hidden="1" customHeight="1" x14ac:dyDescent="0.2">
      <c r="A145" s="1018" t="s">
        <v>2340</v>
      </c>
      <c r="B145" s="1201" t="s">
        <v>2678</v>
      </c>
      <c r="C145" s="1164" t="s">
        <v>2692</v>
      </c>
      <c r="D145" s="1210">
        <v>46028</v>
      </c>
      <c r="E145" s="1255">
        <f t="shared" ref="E145:E147" si="48">D145+4</f>
        <v>46032</v>
      </c>
      <c r="F145" s="1194">
        <f t="shared" ref="F145:F147" si="49">D145+7</f>
        <v>46035</v>
      </c>
      <c r="G145" s="1249"/>
      <c r="H145" s="1161">
        <v>46023</v>
      </c>
      <c r="I145" s="1161">
        <v>46025</v>
      </c>
      <c r="J145" s="1185">
        <f t="shared" si="45"/>
        <v>1</v>
      </c>
    </row>
    <row r="146" spans="1:10" s="146" customFormat="1" ht="20.100000000000001" hidden="1" customHeight="1" x14ac:dyDescent="0.2">
      <c r="A146" s="1018" t="s">
        <v>2693</v>
      </c>
      <c r="B146" s="1201" t="s">
        <v>2694</v>
      </c>
      <c r="C146" s="1164" t="s">
        <v>2695</v>
      </c>
      <c r="D146" s="1210">
        <v>45669</v>
      </c>
      <c r="E146" s="1255">
        <f t="shared" si="48"/>
        <v>45673</v>
      </c>
      <c r="F146" s="1194">
        <f t="shared" si="49"/>
        <v>45676</v>
      </c>
      <c r="G146" s="1249"/>
      <c r="H146" s="1161">
        <f t="shared" si="16"/>
        <v>46030</v>
      </c>
      <c r="I146" s="1161">
        <f t="shared" si="16"/>
        <v>46032</v>
      </c>
      <c r="J146" s="1185">
        <f t="shared" si="45"/>
        <v>2</v>
      </c>
    </row>
    <row r="147" spans="1:10" s="146" customFormat="1" ht="20.100000000000001" hidden="1" customHeight="1" x14ac:dyDescent="0.2">
      <c r="A147" s="1018" t="s">
        <v>2681</v>
      </c>
      <c r="B147" s="1247" t="s">
        <v>433</v>
      </c>
      <c r="C147" s="1164" t="s">
        <v>2696</v>
      </c>
      <c r="D147" s="1197">
        <v>46037</v>
      </c>
      <c r="E147" s="1257">
        <f t="shared" si="48"/>
        <v>46041</v>
      </c>
      <c r="F147" s="1197">
        <f t="shared" si="49"/>
        <v>46044</v>
      </c>
      <c r="G147" s="1249"/>
      <c r="H147" s="1161">
        <f t="shared" si="16"/>
        <v>46037</v>
      </c>
      <c r="I147" s="1161">
        <f t="shared" si="16"/>
        <v>46039</v>
      </c>
      <c r="J147" s="1185">
        <f t="shared" si="45"/>
        <v>3</v>
      </c>
    </row>
    <row r="148" spans="1:10" s="146" customFormat="1" ht="20.100000000000001" hidden="1" customHeight="1" x14ac:dyDescent="0.2">
      <c r="A148" s="1018" t="s">
        <v>2684</v>
      </c>
      <c r="B148" s="1201" t="s">
        <v>2681</v>
      </c>
      <c r="C148" s="1164" t="s">
        <v>2697</v>
      </c>
      <c r="D148" s="1210">
        <v>46044</v>
      </c>
      <c r="E148" s="1188" t="s">
        <v>409</v>
      </c>
      <c r="F148" s="1194">
        <f>D148+7</f>
        <v>46051</v>
      </c>
      <c r="G148" s="1249"/>
      <c r="H148" s="1161">
        <f t="shared" si="16"/>
        <v>46044</v>
      </c>
      <c r="I148" s="1161">
        <f t="shared" si="16"/>
        <v>46046</v>
      </c>
      <c r="J148" s="1185">
        <f t="shared" si="45"/>
        <v>4</v>
      </c>
    </row>
    <row r="149" spans="1:10" s="146" customFormat="1" ht="20.100000000000001" hidden="1" customHeight="1" x14ac:dyDescent="0.2">
      <c r="A149" s="1018" t="s">
        <v>2698</v>
      </c>
      <c r="B149" s="1169" t="s">
        <v>584</v>
      </c>
      <c r="C149" s="1164" t="s">
        <v>2699</v>
      </c>
      <c r="D149" s="1210">
        <v>46051</v>
      </c>
      <c r="E149" s="1255">
        <f t="shared" ref="E149" si="50">D149+4</f>
        <v>46055</v>
      </c>
      <c r="F149" s="1194">
        <f t="shared" ref="F149" si="51">D149+7</f>
        <v>46058</v>
      </c>
      <c r="G149" s="1249"/>
      <c r="H149" s="1161">
        <f t="shared" si="16"/>
        <v>46051</v>
      </c>
      <c r="I149" s="1161">
        <f t="shared" si="16"/>
        <v>46053</v>
      </c>
      <c r="J149" s="1185">
        <f t="shared" si="45"/>
        <v>5</v>
      </c>
    </row>
    <row r="150" spans="1:10" s="146" customFormat="1" ht="20.100000000000001" hidden="1" customHeight="1" x14ac:dyDescent="0.2">
      <c r="A150" s="1018"/>
      <c r="B150" s="1201" t="s">
        <v>2687</v>
      </c>
      <c r="C150" s="1164" t="s">
        <v>2700</v>
      </c>
      <c r="D150" s="1210">
        <v>46060</v>
      </c>
      <c r="E150" s="1255">
        <f t="shared" ref="E150:E153" si="52">D150+4</f>
        <v>46064</v>
      </c>
      <c r="F150" s="1194">
        <f t="shared" ref="F150:F152" si="53">D150+7</f>
        <v>46067</v>
      </c>
      <c r="G150" s="1249"/>
      <c r="H150" s="1161">
        <f t="shared" si="16"/>
        <v>46058</v>
      </c>
      <c r="I150" s="1161">
        <f t="shared" si="16"/>
        <v>46060</v>
      </c>
      <c r="J150" s="1185">
        <f t="shared" ref="J150:J153" si="54">WEEKNUM(I150)</f>
        <v>6</v>
      </c>
    </row>
    <row r="151" spans="1:10" s="146" customFormat="1" ht="20.100000000000001" hidden="1" customHeight="1" x14ac:dyDescent="0.2">
      <c r="A151" s="1018" t="s">
        <v>2690</v>
      </c>
      <c r="B151" s="1169" t="s">
        <v>584</v>
      </c>
      <c r="C151" s="1164" t="s">
        <v>2701</v>
      </c>
      <c r="D151" s="1210">
        <v>46065</v>
      </c>
      <c r="E151" s="1255">
        <f t="shared" si="52"/>
        <v>46069</v>
      </c>
      <c r="F151" s="1194">
        <f t="shared" si="53"/>
        <v>46072</v>
      </c>
      <c r="G151" s="1249"/>
      <c r="H151" s="1161">
        <f t="shared" si="16"/>
        <v>46065</v>
      </c>
      <c r="I151" s="1161">
        <f t="shared" si="16"/>
        <v>46067</v>
      </c>
      <c r="J151" s="1185">
        <f t="shared" si="54"/>
        <v>7</v>
      </c>
    </row>
    <row r="152" spans="1:10" s="146" customFormat="1" ht="20.100000000000001" hidden="1" customHeight="1" x14ac:dyDescent="0.2">
      <c r="A152" s="1018"/>
      <c r="B152" s="1201" t="s">
        <v>2678</v>
      </c>
      <c r="C152" s="1164" t="s">
        <v>2702</v>
      </c>
      <c r="D152" s="1210">
        <v>46078</v>
      </c>
      <c r="E152" s="1255">
        <f t="shared" si="52"/>
        <v>46082</v>
      </c>
      <c r="F152" s="1194">
        <f t="shared" si="53"/>
        <v>46085</v>
      </c>
      <c r="G152" s="1249"/>
      <c r="H152" s="1161">
        <f t="shared" si="16"/>
        <v>46072</v>
      </c>
      <c r="I152" s="1161">
        <f t="shared" si="16"/>
        <v>46074</v>
      </c>
      <c r="J152" s="1185">
        <f t="shared" si="54"/>
        <v>8</v>
      </c>
    </row>
    <row r="153" spans="1:10" s="146" customFormat="1" ht="20.100000000000001" hidden="1" customHeight="1" x14ac:dyDescent="0.2">
      <c r="A153" s="1018" t="s">
        <v>2676</v>
      </c>
      <c r="B153" s="1201" t="s">
        <v>2694</v>
      </c>
      <c r="C153" s="1164" t="s">
        <v>2703</v>
      </c>
      <c r="D153" s="1210">
        <v>46084</v>
      </c>
      <c r="E153" s="1255">
        <f t="shared" si="52"/>
        <v>46088</v>
      </c>
      <c r="F153" s="1188" t="s">
        <v>409</v>
      </c>
      <c r="G153" s="1249"/>
      <c r="H153" s="1161">
        <f t="shared" si="16"/>
        <v>46079</v>
      </c>
      <c r="I153" s="1161">
        <f t="shared" si="16"/>
        <v>46081</v>
      </c>
      <c r="J153" s="1185">
        <f t="shared" si="54"/>
        <v>9</v>
      </c>
    </row>
    <row r="154" spans="1:10" s="146" customFormat="1" ht="20.100000000000001" hidden="1" customHeight="1" x14ac:dyDescent="0.2">
      <c r="A154" s="1018"/>
      <c r="B154" s="1201" t="s">
        <v>2681</v>
      </c>
      <c r="C154" s="1164" t="s">
        <v>2704</v>
      </c>
      <c r="D154" s="1210">
        <v>46093</v>
      </c>
      <c r="E154" s="1255">
        <f t="shared" ref="E154" si="55">D154+4</f>
        <v>46097</v>
      </c>
      <c r="F154" s="1194">
        <f t="shared" ref="F154" si="56">D154+7</f>
        <v>46100</v>
      </c>
      <c r="G154" s="1249"/>
      <c r="H154" s="1161">
        <f t="shared" si="16"/>
        <v>46086</v>
      </c>
      <c r="I154" s="1161">
        <f t="shared" si="16"/>
        <v>46088</v>
      </c>
      <c r="J154" s="1185">
        <f t="shared" ref="J154" si="57">WEEKNUM(I154)</f>
        <v>10</v>
      </c>
    </row>
    <row r="155" spans="1:10" s="146" customFormat="1" ht="20.100000000000001" customHeight="1" x14ac:dyDescent="0.2">
      <c r="A155" s="1018" t="s">
        <v>2705</v>
      </c>
      <c r="B155" s="1247" t="s">
        <v>433</v>
      </c>
      <c r="C155" s="1164" t="s">
        <v>2706</v>
      </c>
      <c r="D155" s="1197">
        <v>46093</v>
      </c>
      <c r="E155" s="1257">
        <f t="shared" ref="E155" si="58">D155+4</f>
        <v>46097</v>
      </c>
      <c r="F155" s="1197">
        <f t="shared" ref="F155" si="59">D155+7</f>
        <v>46100</v>
      </c>
      <c r="G155" s="1249"/>
      <c r="H155" s="1161">
        <f t="shared" si="16"/>
        <v>46093</v>
      </c>
      <c r="I155" s="1161">
        <f t="shared" si="16"/>
        <v>46095</v>
      </c>
      <c r="J155" s="1185">
        <f t="shared" ref="J155" si="60">WEEKNUM(I155)</f>
        <v>11</v>
      </c>
    </row>
    <row r="156" spans="1:10" s="146" customFormat="1" ht="20.100000000000001" customHeight="1" x14ac:dyDescent="0.2">
      <c r="A156" s="1018" t="s">
        <v>2707</v>
      </c>
      <c r="B156" s="1177" t="s">
        <v>2708</v>
      </c>
      <c r="C156" s="1164" t="s">
        <v>2709</v>
      </c>
      <c r="D156" s="1210">
        <v>46102</v>
      </c>
      <c r="E156" s="1255">
        <f t="shared" ref="E156:E157" si="61">D156+4</f>
        <v>46106</v>
      </c>
      <c r="F156" s="1194">
        <f t="shared" ref="F156:F157" si="62">D156+7</f>
        <v>46109</v>
      </c>
      <c r="G156" s="1249"/>
      <c r="H156" s="1161">
        <f t="shared" si="16"/>
        <v>46100</v>
      </c>
      <c r="I156" s="1161">
        <f t="shared" si="16"/>
        <v>46102</v>
      </c>
      <c r="J156" s="1185">
        <f t="shared" ref="J156:J157" si="63">WEEKNUM(I156)</f>
        <v>12</v>
      </c>
    </row>
    <row r="157" spans="1:10" s="146" customFormat="1" ht="20.100000000000001" customHeight="1" x14ac:dyDescent="0.2">
      <c r="A157" s="1018" t="s">
        <v>2710</v>
      </c>
      <c r="B157" s="1201" t="s">
        <v>2687</v>
      </c>
      <c r="C157" s="1164" t="s">
        <v>2711</v>
      </c>
      <c r="D157" s="1210">
        <v>46107</v>
      </c>
      <c r="E157" s="1255">
        <f t="shared" si="61"/>
        <v>46111</v>
      </c>
      <c r="F157" s="1194">
        <f t="shared" si="62"/>
        <v>46114</v>
      </c>
      <c r="G157" s="1249"/>
      <c r="H157" s="1161">
        <f t="shared" si="16"/>
        <v>46107</v>
      </c>
      <c r="I157" s="1161">
        <f t="shared" si="16"/>
        <v>46109</v>
      </c>
      <c r="J157" s="1185">
        <f t="shared" si="63"/>
        <v>13</v>
      </c>
    </row>
    <row r="158" spans="1:10" s="146" customFormat="1" ht="20.100000000000001" customHeight="1" x14ac:dyDescent="0.2">
      <c r="A158" s="1018" t="s">
        <v>2712</v>
      </c>
      <c r="B158" s="1201" t="s">
        <v>2713</v>
      </c>
      <c r="C158" s="1164" t="s">
        <v>2714</v>
      </c>
      <c r="D158" s="1210">
        <v>46114</v>
      </c>
      <c r="E158" s="1255">
        <f t="shared" ref="E158" si="64">D158+4</f>
        <v>46118</v>
      </c>
      <c r="F158" s="1194">
        <f t="shared" ref="F158" si="65">D158+7</f>
        <v>46121</v>
      </c>
      <c r="G158" s="1249"/>
      <c r="H158" s="1161">
        <f t="shared" si="16"/>
        <v>46114</v>
      </c>
      <c r="I158" s="1161">
        <f t="shared" si="16"/>
        <v>46116</v>
      </c>
      <c r="J158" s="1185">
        <f t="shared" ref="J158" si="66">WEEKNUM(I158)</f>
        <v>14</v>
      </c>
    </row>
    <row r="159" spans="1:10" s="146" customFormat="1" ht="20.100000000000001" customHeight="1" x14ac:dyDescent="0.2">
      <c r="A159" s="1018" t="s">
        <v>2715</v>
      </c>
      <c r="B159" s="1177" t="s">
        <v>1845</v>
      </c>
      <c r="C159" s="1164" t="s">
        <v>2716</v>
      </c>
      <c r="D159" s="1210">
        <v>46121</v>
      </c>
      <c r="E159" s="1255">
        <f t="shared" ref="E159" si="67">D159+4</f>
        <v>46125</v>
      </c>
      <c r="F159" s="1194">
        <f t="shared" ref="F159" si="68">D159+7</f>
        <v>46128</v>
      </c>
      <c r="G159" s="1249"/>
      <c r="H159" s="1161">
        <f t="shared" si="16"/>
        <v>46121</v>
      </c>
      <c r="I159" s="1161">
        <f t="shared" si="16"/>
        <v>46123</v>
      </c>
      <c r="J159" s="1185">
        <f t="shared" ref="J159" si="69">WEEKNUM(I159)</f>
        <v>15</v>
      </c>
    </row>
    <row r="160" spans="1:10" s="146" customFormat="1" ht="20.100000000000001" customHeight="1" x14ac:dyDescent="0.2">
      <c r="A160" s="1018" t="s">
        <v>2717</v>
      </c>
      <c r="B160" s="1177" t="s">
        <v>2694</v>
      </c>
      <c r="C160" s="1164" t="s">
        <v>2718</v>
      </c>
      <c r="D160" s="1210">
        <v>46128</v>
      </c>
      <c r="E160" s="1255">
        <f t="shared" ref="E160:E162" si="70">D160+4</f>
        <v>46132</v>
      </c>
      <c r="F160" s="1194">
        <f t="shared" ref="F160:F162" si="71">D160+7</f>
        <v>46135</v>
      </c>
      <c r="G160" s="1249"/>
      <c r="H160" s="1161">
        <f t="shared" si="16"/>
        <v>46128</v>
      </c>
      <c r="I160" s="1161">
        <f t="shared" si="16"/>
        <v>46130</v>
      </c>
      <c r="J160" s="1185">
        <f t="shared" ref="J160:J162" si="72">WEEKNUM(I160)</f>
        <v>16</v>
      </c>
    </row>
    <row r="161" spans="1:15" s="146" customFormat="1" ht="20.100000000000001" customHeight="1" x14ac:dyDescent="0.2">
      <c r="A161" s="1018" t="s">
        <v>2681</v>
      </c>
      <c r="B161" s="1248" t="s">
        <v>2719</v>
      </c>
      <c r="C161" s="1164" t="s">
        <v>2720</v>
      </c>
      <c r="D161" s="1210">
        <v>46135</v>
      </c>
      <c r="E161" s="1255">
        <f t="shared" si="70"/>
        <v>46139</v>
      </c>
      <c r="F161" s="1194">
        <f t="shared" si="71"/>
        <v>46142</v>
      </c>
      <c r="G161" s="1249"/>
      <c r="H161" s="1161">
        <f t="shared" si="16"/>
        <v>46135</v>
      </c>
      <c r="I161" s="1161">
        <f t="shared" si="16"/>
        <v>46137</v>
      </c>
      <c r="J161" s="1185">
        <f t="shared" si="72"/>
        <v>17</v>
      </c>
    </row>
    <row r="162" spans="1:15" s="146" customFormat="1" ht="20.100000000000001" customHeight="1" x14ac:dyDescent="0.2">
      <c r="A162" s="1018" t="s">
        <v>2721</v>
      </c>
      <c r="B162" s="1177" t="s">
        <v>2722</v>
      </c>
      <c r="C162" s="1164" t="s">
        <v>2723</v>
      </c>
      <c r="D162" s="1210">
        <v>46142</v>
      </c>
      <c r="E162" s="1255">
        <f t="shared" si="70"/>
        <v>46146</v>
      </c>
      <c r="F162" s="1194">
        <f t="shared" si="71"/>
        <v>46149</v>
      </c>
      <c r="G162" s="1249"/>
      <c r="H162" s="1161">
        <f t="shared" si="16"/>
        <v>46142</v>
      </c>
      <c r="I162" s="1161">
        <f t="shared" si="16"/>
        <v>46144</v>
      </c>
      <c r="J162" s="1185">
        <f t="shared" si="72"/>
        <v>18</v>
      </c>
    </row>
    <row r="163" spans="1:15" s="146" customFormat="1" ht="20.100000000000001" customHeight="1" x14ac:dyDescent="0.2">
      <c r="A163" s="1018"/>
      <c r="B163" s="1177" t="s">
        <v>2687</v>
      </c>
      <c r="C163" s="1164" t="s">
        <v>2724</v>
      </c>
      <c r="D163" s="1210">
        <v>46149</v>
      </c>
      <c r="E163" s="1255">
        <f t="shared" ref="E163:E164" si="73">D163+4</f>
        <v>46153</v>
      </c>
      <c r="F163" s="1194">
        <f t="shared" ref="F163:F164" si="74">D163+7</f>
        <v>46156</v>
      </c>
      <c r="G163" s="1249"/>
      <c r="H163" s="1161">
        <f t="shared" si="16"/>
        <v>46149</v>
      </c>
      <c r="I163" s="1161">
        <f t="shared" si="16"/>
        <v>46151</v>
      </c>
      <c r="J163" s="1185">
        <f t="shared" ref="J163:J164" si="75">WEEKNUM(I163)</f>
        <v>19</v>
      </c>
    </row>
    <row r="164" spans="1:15" s="146" customFormat="1" ht="20.100000000000001" customHeight="1" x14ac:dyDescent="0.2">
      <c r="A164" s="1018"/>
      <c r="B164" s="1177" t="s">
        <v>2725</v>
      </c>
      <c r="C164" s="1164" t="s">
        <v>2726</v>
      </c>
      <c r="D164" s="1210">
        <v>46156</v>
      </c>
      <c r="E164" s="1255">
        <f t="shared" si="73"/>
        <v>46160</v>
      </c>
      <c r="F164" s="1194">
        <f t="shared" si="74"/>
        <v>46163</v>
      </c>
      <c r="G164" s="1249"/>
      <c r="H164" s="1161">
        <f t="shared" si="16"/>
        <v>46156</v>
      </c>
      <c r="I164" s="1161">
        <f t="shared" si="16"/>
        <v>46158</v>
      </c>
      <c r="J164" s="1185">
        <f t="shared" si="75"/>
        <v>20</v>
      </c>
    </row>
    <row r="165" spans="1:15" s="146" customFormat="1" ht="20.100000000000001" customHeight="1" x14ac:dyDescent="0.2">
      <c r="A165" s="1018" t="s">
        <v>2678</v>
      </c>
      <c r="B165" s="1177" t="s">
        <v>1845</v>
      </c>
      <c r="C165" s="1164" t="s">
        <v>2727</v>
      </c>
      <c r="D165" s="1210">
        <v>46163</v>
      </c>
      <c r="E165" s="1255">
        <f t="shared" ref="E165" si="76">D165+4</f>
        <v>46167</v>
      </c>
      <c r="F165" s="1194">
        <f t="shared" ref="F165" si="77">D165+7</f>
        <v>46170</v>
      </c>
      <c r="G165" s="1249"/>
      <c r="H165" s="1161">
        <f t="shared" si="16"/>
        <v>46163</v>
      </c>
      <c r="I165" s="1161">
        <f t="shared" si="16"/>
        <v>46165</v>
      </c>
      <c r="J165" s="1185">
        <f t="shared" ref="J165" si="78">WEEKNUM(I165)</f>
        <v>21</v>
      </c>
    </row>
    <row r="166" spans="1:15" s="146" customFormat="1" ht="20.100000000000001" customHeight="1" x14ac:dyDescent="0.2">
      <c r="A166" s="1018" t="s">
        <v>2728</v>
      </c>
      <c r="B166" s="1177" t="s">
        <v>2694</v>
      </c>
      <c r="C166" s="1164" t="s">
        <v>2729</v>
      </c>
      <c r="D166" s="1210">
        <v>46170</v>
      </c>
      <c r="E166" s="1255">
        <f t="shared" ref="E166" si="79">D166+4</f>
        <v>46174</v>
      </c>
      <c r="F166" s="1194">
        <f t="shared" ref="F166" si="80">D166+7</f>
        <v>46177</v>
      </c>
      <c r="G166" s="1249"/>
      <c r="H166" s="1161">
        <f t="shared" si="16"/>
        <v>46170</v>
      </c>
      <c r="I166" s="1161">
        <f t="shared" si="16"/>
        <v>46172</v>
      </c>
      <c r="J166" s="1185">
        <f t="shared" ref="J166" si="81">WEEKNUM(I166)</f>
        <v>22</v>
      </c>
    </row>
    <row r="167" spans="1:15" s="146" customFormat="1" ht="20.100000000000001" customHeight="1" x14ac:dyDescent="0.2">
      <c r="A167" s="1018"/>
      <c r="B167" s="1177" t="s">
        <v>2728</v>
      </c>
      <c r="C167" s="1164" t="s">
        <v>2730</v>
      </c>
      <c r="D167" s="1210">
        <v>46177</v>
      </c>
      <c r="E167" s="1255">
        <f t="shared" ref="E167" si="82">D167+4</f>
        <v>46181</v>
      </c>
      <c r="F167" s="1194">
        <f t="shared" ref="F167" si="83">D167+7</f>
        <v>46184</v>
      </c>
      <c r="G167" s="1249"/>
      <c r="H167" s="1161">
        <f t="shared" si="16"/>
        <v>46177</v>
      </c>
      <c r="I167" s="1161">
        <f t="shared" si="16"/>
        <v>46179</v>
      </c>
      <c r="J167" s="1185">
        <f t="shared" ref="J167" si="84">WEEKNUM(I167)</f>
        <v>23</v>
      </c>
    </row>
    <row r="168" spans="1:15" s="146" customFormat="1" ht="18" customHeight="1" x14ac:dyDescent="0.2">
      <c r="A168" s="1018"/>
      <c r="B168" s="147" t="s">
        <v>589</v>
      </c>
      <c r="C168" s="11"/>
      <c r="D168" s="11"/>
      <c r="E168" s="11"/>
      <c r="F168" s="11"/>
      <c r="G168" s="11"/>
      <c r="H168" s="2"/>
      <c r="I168" s="391"/>
      <c r="J168" s="391"/>
      <c r="K168" s="391"/>
      <c r="L168" s="391"/>
      <c r="M168" s="2"/>
      <c r="N168" s="145"/>
      <c r="O168" s="159"/>
    </row>
    <row r="169" spans="1:15" s="146" customFormat="1" ht="18" customHeight="1" x14ac:dyDescent="0.2">
      <c r="A169" s="1018"/>
      <c r="B169" s="147"/>
      <c r="C169" s="11"/>
      <c r="D169" s="11"/>
      <c r="E169" s="11"/>
      <c r="F169" s="11"/>
      <c r="G169" s="11"/>
      <c r="H169" s="2"/>
      <c r="I169" s="391"/>
      <c r="J169" s="391"/>
      <c r="K169" s="391"/>
      <c r="L169" s="391"/>
      <c r="M169" s="2"/>
      <c r="N169" s="145"/>
      <c r="O169" s="159"/>
    </row>
    <row r="170" spans="1:15" s="146" customFormat="1" ht="18" customHeight="1" x14ac:dyDescent="0.2">
      <c r="A170" s="1018"/>
      <c r="B170" s="147"/>
      <c r="C170" s="11"/>
      <c r="D170" s="11"/>
      <c r="E170" s="11"/>
      <c r="F170" s="11"/>
      <c r="G170" s="11"/>
      <c r="H170" s="2"/>
      <c r="I170" s="391"/>
      <c r="J170" s="391"/>
      <c r="K170" s="391"/>
      <c r="L170" s="391"/>
      <c r="M170" s="2"/>
      <c r="N170" s="145"/>
      <c r="O170" s="159"/>
    </row>
    <row r="171" spans="1:15" s="146" customFormat="1" ht="18" customHeight="1" x14ac:dyDescent="0.2">
      <c r="A171" s="1018"/>
      <c r="B171" s="1512" t="s">
        <v>1151</v>
      </c>
      <c r="C171" s="1512"/>
      <c r="D171" s="1512"/>
      <c r="E171" s="1512"/>
      <c r="F171" s="1512"/>
      <c r="G171" s="1512"/>
      <c r="H171" s="1512"/>
      <c r="I171" s="1512"/>
      <c r="J171" s="1023"/>
      <c r="K171" s="391"/>
      <c r="L171" s="391"/>
      <c r="M171" s="2"/>
      <c r="N171" s="145"/>
      <c r="O171" s="159"/>
    </row>
    <row r="172" spans="1:15" s="146" customFormat="1" ht="18" customHeight="1" x14ac:dyDescent="0.2">
      <c r="A172" s="1018"/>
      <c r="B172" s="147"/>
      <c r="C172" s="11"/>
      <c r="D172" s="11"/>
      <c r="E172" s="11"/>
      <c r="F172" s="11"/>
      <c r="G172" s="11"/>
      <c r="H172" s="2"/>
      <c r="I172" s="391"/>
      <c r="J172" s="391"/>
      <c r="K172" s="391"/>
      <c r="L172" s="391"/>
      <c r="M172" s="2"/>
      <c r="N172" s="145"/>
      <c r="O172" s="159"/>
    </row>
    <row r="173" spans="1:15" s="146" customFormat="1" ht="30.75" customHeight="1" x14ac:dyDescent="0.2">
      <c r="A173" s="1018"/>
      <c r="B173" s="1504" t="s">
        <v>123</v>
      </c>
      <c r="C173" s="1514"/>
      <c r="D173" s="1563" t="s">
        <v>373</v>
      </c>
      <c r="E173" s="1216" t="s">
        <v>2731</v>
      </c>
      <c r="F173" s="1216" t="s">
        <v>173</v>
      </c>
      <c r="G173" s="1216" t="s">
        <v>186</v>
      </c>
      <c r="H173" s="1216" t="s">
        <v>339</v>
      </c>
      <c r="I173" s="1216" t="s">
        <v>308</v>
      </c>
      <c r="J173" s="1216" t="s">
        <v>272</v>
      </c>
      <c r="K173" s="1216" t="s">
        <v>342</v>
      </c>
      <c r="L173" s="1206"/>
      <c r="M173" s="1173"/>
      <c r="N173" s="1217"/>
      <c r="O173" s="1217"/>
    </row>
    <row r="174" spans="1:15" s="146" customFormat="1" ht="21.75" customHeight="1" x14ac:dyDescent="0.2">
      <c r="A174" s="1018"/>
      <c r="B174" s="1158" t="s">
        <v>375</v>
      </c>
      <c r="C174" s="1158" t="s">
        <v>376</v>
      </c>
      <c r="D174" s="1564"/>
      <c r="E174" s="1244" t="s">
        <v>239</v>
      </c>
      <c r="F174" s="1244" t="s">
        <v>244</v>
      </c>
      <c r="G174" s="1244" t="s">
        <v>164</v>
      </c>
      <c r="H174" s="1244" t="s">
        <v>177</v>
      </c>
      <c r="I174" s="1244" t="s">
        <v>178</v>
      </c>
      <c r="J174" s="1244" t="s">
        <v>285</v>
      </c>
      <c r="K174" s="1244" t="s">
        <v>265</v>
      </c>
      <c r="L174" s="1206"/>
      <c r="M174" s="1220" t="s">
        <v>513</v>
      </c>
      <c r="N174" s="1220" t="s">
        <v>377</v>
      </c>
      <c r="O174" s="1176" t="s">
        <v>461</v>
      </c>
    </row>
    <row r="175" spans="1:15" s="146" customFormat="1" ht="21.75" hidden="1" customHeight="1" x14ac:dyDescent="0.2">
      <c r="A175" s="1018" t="s">
        <v>2676</v>
      </c>
      <c r="B175" s="1247" t="s">
        <v>433</v>
      </c>
      <c r="C175" s="1245" t="s">
        <v>2732</v>
      </c>
      <c r="D175" s="1223">
        <v>45995</v>
      </c>
      <c r="E175" s="1223">
        <f>D175+3</f>
        <v>45998</v>
      </c>
      <c r="F175" s="1223">
        <f>E175+6</f>
        <v>46004</v>
      </c>
      <c r="G175" s="1223">
        <f>F175+2</f>
        <v>46006</v>
      </c>
      <c r="H175" s="1223">
        <f>G175+2</f>
        <v>46008</v>
      </c>
      <c r="I175" s="1223">
        <f>H175+3</f>
        <v>46011</v>
      </c>
      <c r="J175" s="1223">
        <f>I175+3</f>
        <v>46014</v>
      </c>
      <c r="K175" s="1223">
        <f>J175+4</f>
        <v>46018</v>
      </c>
      <c r="L175" s="1206"/>
      <c r="M175" s="1161">
        <v>45990</v>
      </c>
      <c r="N175" s="1161">
        <v>45991</v>
      </c>
      <c r="O175" s="1185">
        <f>WEEKNUM(N175)</f>
        <v>49</v>
      </c>
    </row>
    <row r="176" spans="1:15" s="146" customFormat="1" ht="21.75" hidden="1" customHeight="1" x14ac:dyDescent="0.2">
      <c r="A176" s="1018"/>
      <c r="B176" s="1201" t="s">
        <v>2678</v>
      </c>
      <c r="C176" s="1245" t="s">
        <v>2733</v>
      </c>
      <c r="D176" s="1246">
        <v>45993</v>
      </c>
      <c r="E176" s="1188" t="s">
        <v>409</v>
      </c>
      <c r="F176" s="1188" t="s">
        <v>409</v>
      </c>
      <c r="G176" s="1226">
        <v>46008</v>
      </c>
      <c r="H176" s="1226">
        <f t="shared" ref="H176" si="85">G176+2</f>
        <v>46010</v>
      </c>
      <c r="I176" s="1226">
        <f t="shared" ref="I176:J176" si="86">H176+3</f>
        <v>46013</v>
      </c>
      <c r="J176" s="1226">
        <f t="shared" si="86"/>
        <v>46016</v>
      </c>
      <c r="K176" s="1226">
        <f t="shared" ref="K176:K179" si="87">J176+4</f>
        <v>46020</v>
      </c>
      <c r="L176" s="1206"/>
      <c r="M176" s="1161">
        <f t="shared" ref="M176:N206" si="88">M175+7</f>
        <v>45997</v>
      </c>
      <c r="N176" s="1161">
        <f t="shared" si="88"/>
        <v>45998</v>
      </c>
      <c r="O176" s="1185">
        <f t="shared" ref="O176:O178" si="89">WEEKNUM(N176)</f>
        <v>50</v>
      </c>
    </row>
    <row r="177" spans="1:15" s="146" customFormat="1" ht="21.75" hidden="1" customHeight="1" x14ac:dyDescent="0.2">
      <c r="A177" s="1018" t="s">
        <v>2680</v>
      </c>
      <c r="B177" s="1201" t="s">
        <v>1849</v>
      </c>
      <c r="C177" s="1245" t="s">
        <v>2734</v>
      </c>
      <c r="D177" s="1246">
        <v>46012</v>
      </c>
      <c r="E177" s="1226">
        <f t="shared" ref="E177" si="90">D177+3</f>
        <v>46015</v>
      </c>
      <c r="F177" s="1226">
        <f t="shared" ref="F177:F179" si="91">E177+6</f>
        <v>46021</v>
      </c>
      <c r="G177" s="1226">
        <f t="shared" ref="G177:H177" si="92">F177+2</f>
        <v>46023</v>
      </c>
      <c r="H177" s="1226">
        <f t="shared" si="92"/>
        <v>46025</v>
      </c>
      <c r="I177" s="1226">
        <f t="shared" ref="I177:J177" si="93">H177+3</f>
        <v>46028</v>
      </c>
      <c r="J177" s="1226">
        <f t="shared" si="93"/>
        <v>46031</v>
      </c>
      <c r="K177" s="1226">
        <f t="shared" si="87"/>
        <v>46035</v>
      </c>
      <c r="L177" s="1206"/>
      <c r="M177" s="1161">
        <f t="shared" si="88"/>
        <v>46004</v>
      </c>
      <c r="N177" s="1161">
        <f t="shared" si="88"/>
        <v>46005</v>
      </c>
      <c r="O177" s="1185">
        <f t="shared" si="89"/>
        <v>51</v>
      </c>
    </row>
    <row r="178" spans="1:15" s="146" customFormat="1" ht="21.75" hidden="1" customHeight="1" x14ac:dyDescent="0.2">
      <c r="A178" s="1018" t="s">
        <v>1849</v>
      </c>
      <c r="B178" s="1201" t="s">
        <v>2684</v>
      </c>
      <c r="C178" s="1245" t="s">
        <v>2735</v>
      </c>
      <c r="D178" s="1246">
        <v>46017</v>
      </c>
      <c r="E178" s="1188" t="s">
        <v>409</v>
      </c>
      <c r="F178" s="1226">
        <f>D178+9</f>
        <v>46026</v>
      </c>
      <c r="G178" s="1226">
        <f t="shared" ref="G178" si="94">F178+2</f>
        <v>46028</v>
      </c>
      <c r="H178" s="1188" t="s">
        <v>409</v>
      </c>
      <c r="I178" s="1226">
        <f>D178+16</f>
        <v>46033</v>
      </c>
      <c r="J178" s="1226">
        <f t="shared" ref="J178" si="95">I178+3</f>
        <v>46036</v>
      </c>
      <c r="K178" s="1226">
        <f>J178+4</f>
        <v>46040</v>
      </c>
      <c r="L178" s="1206"/>
      <c r="M178" s="1161">
        <f t="shared" si="88"/>
        <v>46011</v>
      </c>
      <c r="N178" s="1161">
        <f t="shared" si="88"/>
        <v>46012</v>
      </c>
      <c r="O178" s="1185">
        <f t="shared" si="89"/>
        <v>52</v>
      </c>
    </row>
    <row r="179" spans="1:15" s="146" customFormat="1" ht="21.75" hidden="1" customHeight="1" x14ac:dyDescent="0.2">
      <c r="A179" s="1018" t="s">
        <v>2686</v>
      </c>
      <c r="B179" s="1201" t="s">
        <v>2687</v>
      </c>
      <c r="C179" s="1245" t="s">
        <v>2736</v>
      </c>
      <c r="D179" s="1246">
        <v>46022</v>
      </c>
      <c r="E179" s="1226">
        <f t="shared" ref="E179:E184" si="96">D179+3</f>
        <v>46025</v>
      </c>
      <c r="F179" s="1226">
        <f t="shared" si="91"/>
        <v>46031</v>
      </c>
      <c r="G179" s="1226">
        <f t="shared" ref="G179:H179" si="97">F179+2</f>
        <v>46033</v>
      </c>
      <c r="H179" s="1226">
        <f t="shared" si="97"/>
        <v>46035</v>
      </c>
      <c r="I179" s="1226">
        <f t="shared" ref="I179:J179" si="98">H179+3</f>
        <v>46038</v>
      </c>
      <c r="J179" s="1226">
        <f t="shared" si="98"/>
        <v>46041</v>
      </c>
      <c r="K179" s="1226">
        <f t="shared" si="87"/>
        <v>46045</v>
      </c>
      <c r="L179" s="1206"/>
      <c r="M179" s="1161">
        <f t="shared" si="88"/>
        <v>46018</v>
      </c>
      <c r="N179" s="1161">
        <f t="shared" si="88"/>
        <v>46019</v>
      </c>
      <c r="O179" s="1185">
        <v>1</v>
      </c>
    </row>
    <row r="180" spans="1:15" s="146" customFormat="1" ht="21.75" hidden="1" customHeight="1" x14ac:dyDescent="0.2">
      <c r="A180" s="1018"/>
      <c r="B180" s="1201" t="s">
        <v>2690</v>
      </c>
      <c r="C180" s="1245" t="s">
        <v>2737</v>
      </c>
      <c r="D180" s="1246">
        <v>46033</v>
      </c>
      <c r="E180" s="1188" t="s">
        <v>409</v>
      </c>
      <c r="F180" s="1188" t="s">
        <v>409</v>
      </c>
      <c r="G180" s="1226">
        <f>D180+11</f>
        <v>46044</v>
      </c>
      <c r="H180" s="1226">
        <f t="shared" ref="H180:H183" si="99">G180+2</f>
        <v>46046</v>
      </c>
      <c r="I180" s="1226">
        <f t="shared" ref="I180:I183" si="100">H180+3</f>
        <v>46049</v>
      </c>
      <c r="J180" s="1226">
        <f t="shared" ref="J180:J183" si="101">I180+3</f>
        <v>46052</v>
      </c>
      <c r="K180" s="1226">
        <f t="shared" ref="K180:K183" si="102">J180+4</f>
        <v>46056</v>
      </c>
      <c r="L180" s="1206"/>
      <c r="M180" s="1161">
        <v>46025</v>
      </c>
      <c r="N180" s="1161">
        <v>46026</v>
      </c>
      <c r="O180" s="1185">
        <f t="shared" ref="O180:O183" si="103">WEEKNUM(N180)</f>
        <v>2</v>
      </c>
    </row>
    <row r="181" spans="1:15" s="146" customFormat="1" ht="21.75" hidden="1" customHeight="1" x14ac:dyDescent="0.2">
      <c r="A181" s="1018" t="s">
        <v>2676</v>
      </c>
      <c r="B181" s="1201" t="s">
        <v>2678</v>
      </c>
      <c r="C181" s="1245" t="s">
        <v>2738</v>
      </c>
      <c r="D181" s="1246">
        <v>46036</v>
      </c>
      <c r="E181" s="1226">
        <f t="shared" si="96"/>
        <v>46039</v>
      </c>
      <c r="F181" s="1226">
        <f t="shared" ref="F181:F183" si="104">E181+6</f>
        <v>46045</v>
      </c>
      <c r="G181" s="1226">
        <f t="shared" ref="G181:G183" si="105">F181+2</f>
        <v>46047</v>
      </c>
      <c r="H181" s="1226">
        <f t="shared" si="99"/>
        <v>46049</v>
      </c>
      <c r="I181" s="1226">
        <f t="shared" si="100"/>
        <v>46052</v>
      </c>
      <c r="J181" s="1226">
        <f t="shared" si="101"/>
        <v>46055</v>
      </c>
      <c r="K181" s="1226">
        <f t="shared" si="102"/>
        <v>46059</v>
      </c>
      <c r="L181" s="1206"/>
      <c r="M181" s="1161">
        <f t="shared" si="88"/>
        <v>46032</v>
      </c>
      <c r="N181" s="1161">
        <f t="shared" si="88"/>
        <v>46033</v>
      </c>
      <c r="O181" s="1185">
        <f t="shared" si="103"/>
        <v>3</v>
      </c>
    </row>
    <row r="182" spans="1:15" s="146" customFormat="1" ht="21.75" hidden="1" customHeight="1" x14ac:dyDescent="0.2">
      <c r="A182" s="1018" t="s">
        <v>2739</v>
      </c>
      <c r="B182" s="1201" t="s">
        <v>2694</v>
      </c>
      <c r="C182" s="1245" t="s">
        <v>2740</v>
      </c>
      <c r="D182" s="1246">
        <v>46044</v>
      </c>
      <c r="E182" s="1226">
        <f t="shared" si="96"/>
        <v>46047</v>
      </c>
      <c r="F182" s="1226">
        <f t="shared" si="104"/>
        <v>46053</v>
      </c>
      <c r="G182" s="1226">
        <f t="shared" si="105"/>
        <v>46055</v>
      </c>
      <c r="H182" s="1226">
        <f t="shared" si="99"/>
        <v>46057</v>
      </c>
      <c r="I182" s="1226">
        <f t="shared" si="100"/>
        <v>46060</v>
      </c>
      <c r="J182" s="1226">
        <f t="shared" si="101"/>
        <v>46063</v>
      </c>
      <c r="K182" s="1226">
        <f t="shared" si="102"/>
        <v>46067</v>
      </c>
      <c r="L182" s="1206"/>
      <c r="M182" s="1161">
        <f t="shared" si="88"/>
        <v>46039</v>
      </c>
      <c r="N182" s="1161">
        <f t="shared" si="88"/>
        <v>46040</v>
      </c>
      <c r="O182" s="1185">
        <f t="shared" si="103"/>
        <v>4</v>
      </c>
    </row>
    <row r="183" spans="1:15" s="146" customFormat="1" ht="21.75" hidden="1" customHeight="1" x14ac:dyDescent="0.2">
      <c r="A183" s="1018" t="s">
        <v>2681</v>
      </c>
      <c r="B183" s="1247" t="s">
        <v>433</v>
      </c>
      <c r="C183" s="1245" t="s">
        <v>2741</v>
      </c>
      <c r="D183" s="1223">
        <v>46046</v>
      </c>
      <c r="E183" s="1223">
        <f t="shared" si="96"/>
        <v>46049</v>
      </c>
      <c r="F183" s="1223">
        <f t="shared" si="104"/>
        <v>46055</v>
      </c>
      <c r="G183" s="1223">
        <f t="shared" si="105"/>
        <v>46057</v>
      </c>
      <c r="H183" s="1223">
        <f t="shared" si="99"/>
        <v>46059</v>
      </c>
      <c r="I183" s="1223">
        <f t="shared" si="100"/>
        <v>46062</v>
      </c>
      <c r="J183" s="1223">
        <f t="shared" si="101"/>
        <v>46065</v>
      </c>
      <c r="K183" s="1223">
        <f t="shared" si="102"/>
        <v>46069</v>
      </c>
      <c r="L183" s="1206"/>
      <c r="M183" s="1161">
        <f t="shared" si="88"/>
        <v>46046</v>
      </c>
      <c r="N183" s="1161">
        <f t="shared" si="88"/>
        <v>46047</v>
      </c>
      <c r="O183" s="1185">
        <f t="shared" si="103"/>
        <v>5</v>
      </c>
    </row>
    <row r="184" spans="1:15" s="146" customFormat="1" ht="21.75" hidden="1" customHeight="1" x14ac:dyDescent="0.2">
      <c r="A184" s="1018" t="s">
        <v>2684</v>
      </c>
      <c r="B184" s="1201" t="s">
        <v>2681</v>
      </c>
      <c r="C184" s="1245" t="s">
        <v>2742</v>
      </c>
      <c r="D184" s="1246">
        <v>46052</v>
      </c>
      <c r="E184" s="1226">
        <f t="shared" si="96"/>
        <v>46055</v>
      </c>
      <c r="F184" s="1226">
        <f t="shared" ref="F184" si="106">E184+6</f>
        <v>46061</v>
      </c>
      <c r="G184" s="1226">
        <f t="shared" ref="G184" si="107">F184+2</f>
        <v>46063</v>
      </c>
      <c r="H184" s="1226">
        <f t="shared" ref="H184" si="108">G184+2</f>
        <v>46065</v>
      </c>
      <c r="I184" s="1226">
        <f t="shared" ref="I184" si="109">H184+3</f>
        <v>46068</v>
      </c>
      <c r="J184" s="1226">
        <f t="shared" ref="J184" si="110">I184+3</f>
        <v>46071</v>
      </c>
      <c r="K184" s="1188" t="s">
        <v>409</v>
      </c>
      <c r="L184" s="1206"/>
      <c r="M184" s="1161">
        <f t="shared" si="88"/>
        <v>46053</v>
      </c>
      <c r="N184" s="1161">
        <f t="shared" si="88"/>
        <v>46054</v>
      </c>
      <c r="O184" s="1185">
        <f t="shared" ref="O184" si="111">WEEKNUM(N184)</f>
        <v>6</v>
      </c>
    </row>
    <row r="185" spans="1:15" s="146" customFormat="1" ht="21.75" hidden="1" customHeight="1" x14ac:dyDescent="0.2">
      <c r="A185" s="1018" t="s">
        <v>2743</v>
      </c>
      <c r="B185" s="1248" t="s">
        <v>1851</v>
      </c>
      <c r="C185" s="1245" t="s">
        <v>2744</v>
      </c>
      <c r="D185" s="1246">
        <v>46066</v>
      </c>
      <c r="E185" s="1226">
        <f t="shared" ref="E185:E188" si="112">D185+3</f>
        <v>46069</v>
      </c>
      <c r="F185" s="1226">
        <f t="shared" ref="F185:F188" si="113">E185+6</f>
        <v>46075</v>
      </c>
      <c r="G185" s="1188" t="s">
        <v>409</v>
      </c>
      <c r="H185" s="1188" t="s">
        <v>409</v>
      </c>
      <c r="I185" s="1188" t="s">
        <v>409</v>
      </c>
      <c r="J185" s="1188" t="s">
        <v>409</v>
      </c>
      <c r="K185" s="1188" t="s">
        <v>409</v>
      </c>
      <c r="L185" s="1206"/>
      <c r="M185" s="1161">
        <f t="shared" si="88"/>
        <v>46060</v>
      </c>
      <c r="N185" s="1161">
        <f t="shared" si="88"/>
        <v>46061</v>
      </c>
      <c r="O185" s="1185">
        <f t="shared" ref="O185:O188" si="114">WEEKNUM(N185)</f>
        <v>7</v>
      </c>
    </row>
    <row r="186" spans="1:15" s="146" customFormat="1" ht="21.75" hidden="1" customHeight="1" x14ac:dyDescent="0.2">
      <c r="A186" s="1018"/>
      <c r="B186" s="1201" t="s">
        <v>2687</v>
      </c>
      <c r="C186" s="1245" t="s">
        <v>2745</v>
      </c>
      <c r="D186" s="1246">
        <v>46067</v>
      </c>
      <c r="E186" s="1226">
        <f t="shared" si="112"/>
        <v>46070</v>
      </c>
      <c r="F186" s="1226">
        <f t="shared" si="113"/>
        <v>46076</v>
      </c>
      <c r="G186" s="1226">
        <f t="shared" ref="G186:G188" si="115">F186+2</f>
        <v>46078</v>
      </c>
      <c r="H186" s="1226">
        <f t="shared" ref="H186:H188" si="116">G186+2</f>
        <v>46080</v>
      </c>
      <c r="I186" s="1226">
        <f t="shared" ref="I186:I188" si="117">H186+3</f>
        <v>46083</v>
      </c>
      <c r="J186" s="1226">
        <f t="shared" ref="J186:J188" si="118">I186+3</f>
        <v>46086</v>
      </c>
      <c r="K186" s="1226">
        <f t="shared" ref="K186:K188" si="119">J186+4</f>
        <v>46090</v>
      </c>
      <c r="L186" s="1206"/>
      <c r="M186" s="1161">
        <f t="shared" si="88"/>
        <v>46067</v>
      </c>
      <c r="N186" s="1161">
        <f t="shared" si="88"/>
        <v>46068</v>
      </c>
      <c r="O186" s="1185">
        <f t="shared" si="114"/>
        <v>8</v>
      </c>
    </row>
    <row r="187" spans="1:15" s="146" customFormat="1" ht="21.75" hidden="1" customHeight="1" x14ac:dyDescent="0.2">
      <c r="A187" s="1018" t="s">
        <v>2710</v>
      </c>
      <c r="B187" s="1248" t="s">
        <v>1868</v>
      </c>
      <c r="C187" s="1245" t="s">
        <v>2746</v>
      </c>
      <c r="D187" s="1246">
        <v>46081</v>
      </c>
      <c r="E187" s="1188" t="s">
        <v>409</v>
      </c>
      <c r="F187" s="1226">
        <f>D187+8</f>
        <v>46089</v>
      </c>
      <c r="G187" s="1188" t="s">
        <v>409</v>
      </c>
      <c r="H187" s="1188" t="s">
        <v>409</v>
      </c>
      <c r="I187" s="1188" t="s">
        <v>409</v>
      </c>
      <c r="J187" s="1188" t="s">
        <v>409</v>
      </c>
      <c r="K187" s="1188" t="s">
        <v>409</v>
      </c>
      <c r="L187" s="1206"/>
      <c r="M187" s="1161">
        <f t="shared" si="88"/>
        <v>46074</v>
      </c>
      <c r="N187" s="1161">
        <f t="shared" si="88"/>
        <v>46075</v>
      </c>
      <c r="O187" s="1185">
        <f t="shared" si="114"/>
        <v>9</v>
      </c>
    </row>
    <row r="188" spans="1:15" s="146" customFormat="1" ht="21.75" hidden="1" customHeight="1" x14ac:dyDescent="0.2">
      <c r="A188" s="1018"/>
      <c r="B188" s="1478" t="s">
        <v>2678</v>
      </c>
      <c r="C188" s="1390" t="s">
        <v>2747</v>
      </c>
      <c r="D188" s="1479">
        <v>46090</v>
      </c>
      <c r="E188" s="1237">
        <f t="shared" si="112"/>
        <v>46093</v>
      </c>
      <c r="F188" s="1237">
        <f t="shared" si="113"/>
        <v>46099</v>
      </c>
      <c r="G188" s="1237">
        <f t="shared" si="115"/>
        <v>46101</v>
      </c>
      <c r="H188" s="1237">
        <f t="shared" si="116"/>
        <v>46103</v>
      </c>
      <c r="I188" s="1237">
        <f t="shared" si="117"/>
        <v>46106</v>
      </c>
      <c r="J188" s="1237">
        <f t="shared" si="118"/>
        <v>46109</v>
      </c>
      <c r="K188" s="1237">
        <f t="shared" si="119"/>
        <v>46113</v>
      </c>
      <c r="L188" s="1206"/>
      <c r="M188" s="1339">
        <f t="shared" si="88"/>
        <v>46081</v>
      </c>
      <c r="N188" s="1339">
        <f t="shared" si="88"/>
        <v>46082</v>
      </c>
      <c r="O188" s="1480">
        <f t="shared" si="114"/>
        <v>10</v>
      </c>
    </row>
    <row r="189" spans="1:15" s="146" customFormat="1" ht="21.75" customHeight="1" x14ac:dyDescent="0.2">
      <c r="A189" s="1018"/>
      <c r="B189" s="1487" t="s">
        <v>2748</v>
      </c>
      <c r="C189" s="1245" t="s">
        <v>2749</v>
      </c>
      <c r="D189" s="1246">
        <v>46092</v>
      </c>
      <c r="E189" s="1188" t="s">
        <v>409</v>
      </c>
      <c r="F189" s="1226">
        <f>D189+9</f>
        <v>46101</v>
      </c>
      <c r="G189" s="1226">
        <f t="shared" ref="G189" si="120">F189+2</f>
        <v>46103</v>
      </c>
      <c r="H189" s="1188" t="s">
        <v>409</v>
      </c>
      <c r="I189" s="1226">
        <f>D189+16</f>
        <v>46108</v>
      </c>
      <c r="J189" s="1226">
        <f t="shared" ref="J189" si="121">I189+3</f>
        <v>46111</v>
      </c>
      <c r="K189" s="1188" t="s">
        <v>409</v>
      </c>
      <c r="L189" s="1206"/>
      <c r="M189" s="1356">
        <f t="shared" si="88"/>
        <v>46088</v>
      </c>
      <c r="N189" s="1346">
        <f t="shared" si="88"/>
        <v>46089</v>
      </c>
      <c r="O189" s="1488">
        <f t="shared" ref="O189" si="122">WEEKNUM(N189)</f>
        <v>11</v>
      </c>
    </row>
    <row r="190" spans="1:15" s="146" customFormat="1" ht="21.75" customHeight="1" x14ac:dyDescent="0.2">
      <c r="A190" s="1018"/>
      <c r="B190" s="1414"/>
      <c r="C190" s="1212"/>
      <c r="D190" s="1249"/>
      <c r="E190" s="1249"/>
      <c r="F190" s="1249"/>
      <c r="G190" s="1249"/>
      <c r="H190" s="1298"/>
      <c r="I190" s="1249"/>
      <c r="J190" s="1249"/>
      <c r="K190" s="1298"/>
      <c r="L190" s="1206"/>
      <c r="M190" s="1212"/>
      <c r="N190" s="1212"/>
      <c r="O190" s="1486"/>
    </row>
    <row r="191" spans="1:15" s="146" customFormat="1" ht="21.75" customHeight="1" x14ac:dyDescent="0.2">
      <c r="A191" s="1018"/>
      <c r="B191" s="1504" t="s">
        <v>123</v>
      </c>
      <c r="C191" s="1505"/>
      <c r="D191" s="1563" t="s">
        <v>373</v>
      </c>
      <c r="E191" s="1216" t="s">
        <v>163</v>
      </c>
      <c r="F191" s="1216" t="s">
        <v>173</v>
      </c>
      <c r="G191" s="1216" t="s">
        <v>186</v>
      </c>
      <c r="H191" s="1216" t="s">
        <v>339</v>
      </c>
      <c r="I191" s="1216" t="s">
        <v>308</v>
      </c>
      <c r="J191" s="1216" t="s">
        <v>272</v>
      </c>
      <c r="K191" s="1216" t="s">
        <v>342</v>
      </c>
      <c r="L191" s="1206"/>
      <c r="M191" s="1212"/>
      <c r="N191" s="1212"/>
      <c r="O191" s="1486"/>
    </row>
    <row r="192" spans="1:15" s="146" customFormat="1" ht="21.75" customHeight="1" x14ac:dyDescent="0.2">
      <c r="A192" s="1018"/>
      <c r="B192" s="1158" t="s">
        <v>375</v>
      </c>
      <c r="C192" s="1158" t="s">
        <v>376</v>
      </c>
      <c r="D192" s="1564"/>
      <c r="E192" s="1244" t="s">
        <v>239</v>
      </c>
      <c r="F192" s="1244" t="s">
        <v>244</v>
      </c>
      <c r="G192" s="1244" t="s">
        <v>164</v>
      </c>
      <c r="H192" s="1244" t="s">
        <v>177</v>
      </c>
      <c r="I192" s="1244" t="s">
        <v>178</v>
      </c>
      <c r="J192" s="1244" t="s">
        <v>285</v>
      </c>
      <c r="K192" s="1244" t="s">
        <v>265</v>
      </c>
      <c r="L192" s="1206"/>
      <c r="M192" s="1220" t="s">
        <v>513</v>
      </c>
      <c r="N192" s="1220" t="s">
        <v>377</v>
      </c>
      <c r="O192" s="1176" t="s">
        <v>461</v>
      </c>
    </row>
    <row r="193" spans="1:15" s="146" customFormat="1" ht="21.75" customHeight="1" x14ac:dyDescent="0.2">
      <c r="A193" s="1018"/>
      <c r="B193" s="1481" t="s">
        <v>2681</v>
      </c>
      <c r="C193" s="1482" t="s">
        <v>2750</v>
      </c>
      <c r="D193" s="1483">
        <v>46103</v>
      </c>
      <c r="E193" s="1484">
        <f t="shared" ref="E193" si="123">D193+3</f>
        <v>46106</v>
      </c>
      <c r="F193" s="1484">
        <f t="shared" ref="F193" si="124">E193+6</f>
        <v>46112</v>
      </c>
      <c r="G193" s="1484">
        <f>F193+2</f>
        <v>46114</v>
      </c>
      <c r="H193" s="1484">
        <f t="shared" ref="H193" si="125">G193+2</f>
        <v>46116</v>
      </c>
      <c r="I193" s="1484">
        <f t="shared" ref="I193" si="126">H193+3</f>
        <v>46119</v>
      </c>
      <c r="J193" s="1484">
        <f>I193+3</f>
        <v>46122</v>
      </c>
      <c r="K193" s="1484">
        <f t="shared" ref="K193" si="127">J193+4</f>
        <v>46126</v>
      </c>
      <c r="L193" s="1206"/>
      <c r="M193" s="1356">
        <f>M189+7</f>
        <v>46095</v>
      </c>
      <c r="N193" s="1346">
        <f>N189+7</f>
        <v>46096</v>
      </c>
      <c r="O193" s="1488">
        <f>WEEKNUM(N193)</f>
        <v>12</v>
      </c>
    </row>
    <row r="194" spans="1:15" s="146" customFormat="1" ht="21.75" customHeight="1" x14ac:dyDescent="0.2">
      <c r="A194" s="1018" t="s">
        <v>2705</v>
      </c>
      <c r="B194" s="1247" t="s">
        <v>433</v>
      </c>
      <c r="C194" s="1245" t="s">
        <v>2751</v>
      </c>
      <c r="D194" s="1223">
        <v>46102</v>
      </c>
      <c r="E194" s="1223">
        <f t="shared" ref="E194" si="128">D194+3</f>
        <v>46105</v>
      </c>
      <c r="F194" s="1223">
        <f t="shared" ref="F194" si="129">E194+6</f>
        <v>46111</v>
      </c>
      <c r="G194" s="1223">
        <f t="shared" ref="G194" si="130">F194+2</f>
        <v>46113</v>
      </c>
      <c r="H194" s="1223">
        <f t="shared" ref="H194" si="131">G194+2</f>
        <v>46115</v>
      </c>
      <c r="I194" s="1223">
        <f t="shared" ref="I194" si="132">H194+3</f>
        <v>46118</v>
      </c>
      <c r="J194" s="1223">
        <f t="shared" ref="J194" si="133">I194+3</f>
        <v>46121</v>
      </c>
      <c r="K194" s="1223">
        <f t="shared" ref="K194" si="134">J194+4</f>
        <v>46125</v>
      </c>
      <c r="L194" s="1206"/>
      <c r="M194" s="1266">
        <f t="shared" ref="M194:N197" si="135">M193+7</f>
        <v>46102</v>
      </c>
      <c r="N194" s="1266">
        <f t="shared" si="135"/>
        <v>46103</v>
      </c>
      <c r="O194" s="1485">
        <f t="shared" ref="O194" si="136">WEEKNUM(N194)</f>
        <v>13</v>
      </c>
    </row>
    <row r="195" spans="1:15" s="146" customFormat="1" ht="21.75" customHeight="1" x14ac:dyDescent="0.2">
      <c r="A195" s="1018" t="s">
        <v>2707</v>
      </c>
      <c r="B195" s="1247" t="s">
        <v>584</v>
      </c>
      <c r="C195" s="1245" t="s">
        <v>2752</v>
      </c>
      <c r="D195" s="1246">
        <v>46110</v>
      </c>
      <c r="E195" s="1226">
        <f t="shared" ref="E195:E196" si="137">D195+3</f>
        <v>46113</v>
      </c>
      <c r="F195" s="1188" t="s">
        <v>409</v>
      </c>
      <c r="G195" s="1188" t="s">
        <v>409</v>
      </c>
      <c r="H195" s="1188" t="s">
        <v>409</v>
      </c>
      <c r="I195" s="1188" t="s">
        <v>409</v>
      </c>
      <c r="J195" s="1188" t="s">
        <v>409</v>
      </c>
      <c r="K195" s="1188" t="s">
        <v>409</v>
      </c>
      <c r="L195" s="1206"/>
      <c r="M195" s="1161">
        <f t="shared" si="135"/>
        <v>46109</v>
      </c>
      <c r="N195" s="1161">
        <f t="shared" si="135"/>
        <v>46110</v>
      </c>
      <c r="O195" s="1185">
        <f t="shared" ref="O195:O196" si="138">WEEKNUM(N195)</f>
        <v>14</v>
      </c>
    </row>
    <row r="196" spans="1:15" s="146" customFormat="1" ht="21.75" customHeight="1" x14ac:dyDescent="0.2">
      <c r="A196" s="1018" t="s">
        <v>2710</v>
      </c>
      <c r="B196" s="1201" t="s">
        <v>2687</v>
      </c>
      <c r="C196" s="1245" t="s">
        <v>2753</v>
      </c>
      <c r="D196" s="1246">
        <v>46116</v>
      </c>
      <c r="E196" s="1226">
        <f t="shared" si="137"/>
        <v>46119</v>
      </c>
      <c r="F196" s="1226">
        <f t="shared" ref="F196" si="139">E196+6</f>
        <v>46125</v>
      </c>
      <c r="G196" s="1226">
        <f t="shared" ref="G196" si="140">F196+2</f>
        <v>46127</v>
      </c>
      <c r="H196" s="1226">
        <f t="shared" ref="H196" si="141">G196+2</f>
        <v>46129</v>
      </c>
      <c r="I196" s="1226">
        <f t="shared" ref="I196" si="142">H196+3</f>
        <v>46132</v>
      </c>
      <c r="J196" s="1226">
        <f t="shared" ref="J196" si="143">I196+3</f>
        <v>46135</v>
      </c>
      <c r="K196" s="1226">
        <f t="shared" ref="K196" si="144">J196+4</f>
        <v>46139</v>
      </c>
      <c r="L196" s="1206"/>
      <c r="M196" s="1161">
        <f t="shared" si="135"/>
        <v>46116</v>
      </c>
      <c r="N196" s="1161">
        <f t="shared" si="135"/>
        <v>46117</v>
      </c>
      <c r="O196" s="1185">
        <f t="shared" si="138"/>
        <v>15</v>
      </c>
    </row>
    <row r="197" spans="1:15" s="146" customFormat="1" ht="21.75" customHeight="1" x14ac:dyDescent="0.2">
      <c r="A197" s="1018" t="s">
        <v>2712</v>
      </c>
      <c r="B197" s="1201" t="s">
        <v>2713</v>
      </c>
      <c r="C197" s="1245" t="s">
        <v>2754</v>
      </c>
      <c r="D197" s="1246">
        <v>46123</v>
      </c>
      <c r="E197" s="1226">
        <f t="shared" ref="E197" si="145">D197+3</f>
        <v>46126</v>
      </c>
      <c r="F197" s="1226">
        <f t="shared" ref="F197" si="146">E197+6</f>
        <v>46132</v>
      </c>
      <c r="G197" s="1226">
        <f t="shared" ref="G197" si="147">F197+2</f>
        <v>46134</v>
      </c>
      <c r="H197" s="1226">
        <f t="shared" ref="H197" si="148">G197+2</f>
        <v>46136</v>
      </c>
      <c r="I197" s="1226">
        <f t="shared" ref="I197" si="149">H197+3</f>
        <v>46139</v>
      </c>
      <c r="J197" s="1226">
        <f t="shared" ref="J197" si="150">I197+3</f>
        <v>46142</v>
      </c>
      <c r="K197" s="1226">
        <f t="shared" ref="K197" si="151">J197+4</f>
        <v>46146</v>
      </c>
      <c r="L197" s="1206"/>
      <c r="M197" s="1161">
        <f t="shared" si="135"/>
        <v>46123</v>
      </c>
      <c r="N197" s="1161">
        <f t="shared" si="135"/>
        <v>46124</v>
      </c>
      <c r="O197" s="1185">
        <f t="shared" ref="O197" si="152">WEEKNUM(N197)</f>
        <v>16</v>
      </c>
    </row>
    <row r="198" spans="1:15" s="146" customFormat="1" ht="21.75" customHeight="1" x14ac:dyDescent="0.2">
      <c r="A198" s="1018" t="s">
        <v>2715</v>
      </c>
      <c r="B198" s="1177" t="s">
        <v>1845</v>
      </c>
      <c r="C198" s="1245" t="s">
        <v>2755</v>
      </c>
      <c r="D198" s="1246">
        <v>46130</v>
      </c>
      <c r="E198" s="1226">
        <f t="shared" ref="E198" si="153">D198+3</f>
        <v>46133</v>
      </c>
      <c r="F198" s="1226">
        <f t="shared" ref="F198" si="154">E198+6</f>
        <v>46139</v>
      </c>
      <c r="G198" s="1226">
        <f t="shared" ref="G198" si="155">F198+2</f>
        <v>46141</v>
      </c>
      <c r="H198" s="1226">
        <f t="shared" ref="H198" si="156">G198+2</f>
        <v>46143</v>
      </c>
      <c r="I198" s="1226">
        <f t="shared" ref="I198" si="157">H198+3</f>
        <v>46146</v>
      </c>
      <c r="J198" s="1226">
        <f t="shared" ref="J198" si="158">I198+3</f>
        <v>46149</v>
      </c>
      <c r="K198" s="1226">
        <f t="shared" ref="K198" si="159">J198+4</f>
        <v>46153</v>
      </c>
      <c r="L198" s="1206"/>
      <c r="M198" s="1161">
        <f t="shared" si="88"/>
        <v>46130</v>
      </c>
      <c r="N198" s="1161">
        <f t="shared" si="88"/>
        <v>46131</v>
      </c>
      <c r="O198" s="1185">
        <f t="shared" ref="O198" si="160">WEEKNUM(N198)</f>
        <v>17</v>
      </c>
    </row>
    <row r="199" spans="1:15" s="146" customFormat="1" ht="21.75" customHeight="1" x14ac:dyDescent="0.2">
      <c r="A199" s="1018" t="s">
        <v>2717</v>
      </c>
      <c r="B199" s="1177" t="s">
        <v>2694</v>
      </c>
      <c r="C199" s="1245" t="s">
        <v>2756</v>
      </c>
      <c r="D199" s="1246">
        <v>46137</v>
      </c>
      <c r="E199" s="1226">
        <f t="shared" ref="E199" si="161">D199+3</f>
        <v>46140</v>
      </c>
      <c r="F199" s="1226">
        <f t="shared" ref="F199" si="162">E199+6</f>
        <v>46146</v>
      </c>
      <c r="G199" s="1226">
        <f t="shared" ref="G199" si="163">F199+2</f>
        <v>46148</v>
      </c>
      <c r="H199" s="1226">
        <f t="shared" ref="H199" si="164">G199+2</f>
        <v>46150</v>
      </c>
      <c r="I199" s="1226">
        <f t="shared" ref="I199" si="165">H199+3</f>
        <v>46153</v>
      </c>
      <c r="J199" s="1226">
        <f t="shared" ref="J199" si="166">I199+3</f>
        <v>46156</v>
      </c>
      <c r="K199" s="1226">
        <f t="shared" ref="K199" si="167">J199+4</f>
        <v>46160</v>
      </c>
      <c r="L199" s="1206"/>
      <c r="M199" s="1161">
        <f t="shared" si="88"/>
        <v>46137</v>
      </c>
      <c r="N199" s="1161">
        <f t="shared" si="88"/>
        <v>46138</v>
      </c>
      <c r="O199" s="1185">
        <f t="shared" ref="O199" si="168">WEEKNUM(N199)</f>
        <v>18</v>
      </c>
    </row>
    <row r="200" spans="1:15" s="146" customFormat="1" ht="21.75" customHeight="1" x14ac:dyDescent="0.2">
      <c r="A200" s="1018" t="s">
        <v>2681</v>
      </c>
      <c r="B200" s="1248" t="s">
        <v>2719</v>
      </c>
      <c r="C200" s="1245" t="s">
        <v>2757</v>
      </c>
      <c r="D200" s="1246">
        <v>46144</v>
      </c>
      <c r="E200" s="1226">
        <f t="shared" ref="E200:E201" si="169">D200+3</f>
        <v>46147</v>
      </c>
      <c r="F200" s="1226">
        <f t="shared" ref="F200:F201" si="170">E200+6</f>
        <v>46153</v>
      </c>
      <c r="G200" s="1226">
        <f t="shared" ref="G200:G201" si="171">F200+2</f>
        <v>46155</v>
      </c>
      <c r="H200" s="1226">
        <f t="shared" ref="H200:H201" si="172">G200+2</f>
        <v>46157</v>
      </c>
      <c r="I200" s="1226">
        <f t="shared" ref="I200:I201" si="173">H200+3</f>
        <v>46160</v>
      </c>
      <c r="J200" s="1226">
        <f t="shared" ref="J200:J201" si="174">I200+3</f>
        <v>46163</v>
      </c>
      <c r="K200" s="1226">
        <f t="shared" ref="K200:K201" si="175">J200+4</f>
        <v>46167</v>
      </c>
      <c r="L200" s="1206"/>
      <c r="M200" s="1161">
        <f t="shared" si="88"/>
        <v>46144</v>
      </c>
      <c r="N200" s="1161">
        <f t="shared" si="88"/>
        <v>46145</v>
      </c>
      <c r="O200" s="1185">
        <f t="shared" ref="O200:O201" si="176">WEEKNUM(N200)</f>
        <v>19</v>
      </c>
    </row>
    <row r="201" spans="1:15" s="146" customFormat="1" ht="21.75" customHeight="1" x14ac:dyDescent="0.2">
      <c r="A201" s="1018" t="s">
        <v>2721</v>
      </c>
      <c r="B201" s="1177" t="s">
        <v>2722</v>
      </c>
      <c r="C201" s="1245" t="s">
        <v>2758</v>
      </c>
      <c r="D201" s="1246">
        <v>46151</v>
      </c>
      <c r="E201" s="1226">
        <f t="shared" si="169"/>
        <v>46154</v>
      </c>
      <c r="F201" s="1226">
        <f t="shared" si="170"/>
        <v>46160</v>
      </c>
      <c r="G201" s="1226">
        <f t="shared" si="171"/>
        <v>46162</v>
      </c>
      <c r="H201" s="1226">
        <f t="shared" si="172"/>
        <v>46164</v>
      </c>
      <c r="I201" s="1226">
        <f t="shared" si="173"/>
        <v>46167</v>
      </c>
      <c r="J201" s="1226">
        <f t="shared" si="174"/>
        <v>46170</v>
      </c>
      <c r="K201" s="1226">
        <f t="shared" si="175"/>
        <v>46174</v>
      </c>
      <c r="L201" s="1206"/>
      <c r="M201" s="1161">
        <f t="shared" si="88"/>
        <v>46151</v>
      </c>
      <c r="N201" s="1161">
        <f t="shared" si="88"/>
        <v>46152</v>
      </c>
      <c r="O201" s="1185">
        <f t="shared" si="176"/>
        <v>20</v>
      </c>
    </row>
    <row r="202" spans="1:15" s="146" customFormat="1" ht="21.75" customHeight="1" x14ac:dyDescent="0.2">
      <c r="A202" s="1018"/>
      <c r="B202" s="1248" t="s">
        <v>2687</v>
      </c>
      <c r="C202" s="1245" t="s">
        <v>2759</v>
      </c>
      <c r="D202" s="1246">
        <v>46158</v>
      </c>
      <c r="E202" s="1226">
        <f t="shared" ref="E202:E203" si="177">D202+3</f>
        <v>46161</v>
      </c>
      <c r="F202" s="1226">
        <f t="shared" ref="F202:F203" si="178">E202+6</f>
        <v>46167</v>
      </c>
      <c r="G202" s="1226">
        <f t="shared" ref="G202:G203" si="179">F202+2</f>
        <v>46169</v>
      </c>
      <c r="H202" s="1226">
        <f t="shared" ref="H202:H203" si="180">G202+2</f>
        <v>46171</v>
      </c>
      <c r="I202" s="1226">
        <f t="shared" ref="I202:I203" si="181">H202+3</f>
        <v>46174</v>
      </c>
      <c r="J202" s="1226">
        <f t="shared" ref="J202:J203" si="182">I202+3</f>
        <v>46177</v>
      </c>
      <c r="K202" s="1226">
        <f t="shared" ref="K202:K203" si="183">J202+4</f>
        <v>46181</v>
      </c>
      <c r="L202" s="1206"/>
      <c r="M202" s="1161">
        <f t="shared" si="88"/>
        <v>46158</v>
      </c>
      <c r="N202" s="1161">
        <f t="shared" si="88"/>
        <v>46159</v>
      </c>
      <c r="O202" s="1185">
        <f t="shared" ref="O202:O203" si="184">WEEKNUM(N202)</f>
        <v>21</v>
      </c>
    </row>
    <row r="203" spans="1:15" s="146" customFormat="1" ht="21.75" customHeight="1" x14ac:dyDescent="0.2">
      <c r="A203" s="1018"/>
      <c r="B203" s="1248" t="s">
        <v>2725</v>
      </c>
      <c r="C203" s="1245" t="s">
        <v>2760</v>
      </c>
      <c r="D203" s="1246">
        <v>46165</v>
      </c>
      <c r="E203" s="1226">
        <f t="shared" si="177"/>
        <v>46168</v>
      </c>
      <c r="F203" s="1226">
        <f t="shared" si="178"/>
        <v>46174</v>
      </c>
      <c r="G203" s="1226">
        <f t="shared" si="179"/>
        <v>46176</v>
      </c>
      <c r="H203" s="1226">
        <f t="shared" si="180"/>
        <v>46178</v>
      </c>
      <c r="I203" s="1226">
        <f t="shared" si="181"/>
        <v>46181</v>
      </c>
      <c r="J203" s="1226">
        <f t="shared" si="182"/>
        <v>46184</v>
      </c>
      <c r="K203" s="1226">
        <f t="shared" si="183"/>
        <v>46188</v>
      </c>
      <c r="L203" s="1206"/>
      <c r="M203" s="1161">
        <f t="shared" si="88"/>
        <v>46165</v>
      </c>
      <c r="N203" s="1161">
        <f t="shared" si="88"/>
        <v>46166</v>
      </c>
      <c r="O203" s="1185">
        <f t="shared" si="184"/>
        <v>22</v>
      </c>
    </row>
    <row r="204" spans="1:15" s="146" customFormat="1" ht="21.75" customHeight="1" x14ac:dyDescent="0.2">
      <c r="A204" s="1018" t="s">
        <v>2678</v>
      </c>
      <c r="B204" s="1248" t="s">
        <v>1845</v>
      </c>
      <c r="C204" s="1245" t="s">
        <v>2761</v>
      </c>
      <c r="D204" s="1246">
        <v>46172</v>
      </c>
      <c r="E204" s="1226">
        <f t="shared" ref="E204" si="185">D204+3</f>
        <v>46175</v>
      </c>
      <c r="F204" s="1226">
        <f t="shared" ref="F204" si="186">E204+6</f>
        <v>46181</v>
      </c>
      <c r="G204" s="1226">
        <f t="shared" ref="G204" si="187">F204+2</f>
        <v>46183</v>
      </c>
      <c r="H204" s="1226">
        <f t="shared" ref="H204" si="188">G204+2</f>
        <v>46185</v>
      </c>
      <c r="I204" s="1226">
        <f t="shared" ref="I204" si="189">H204+3</f>
        <v>46188</v>
      </c>
      <c r="J204" s="1226">
        <f t="shared" ref="J204" si="190">I204+3</f>
        <v>46191</v>
      </c>
      <c r="K204" s="1226">
        <f t="shared" ref="K204" si="191">J204+4</f>
        <v>46195</v>
      </c>
      <c r="L204" s="1206"/>
      <c r="M204" s="1161">
        <f t="shared" si="88"/>
        <v>46172</v>
      </c>
      <c r="N204" s="1161">
        <f t="shared" si="88"/>
        <v>46173</v>
      </c>
      <c r="O204" s="1185">
        <f t="shared" ref="O204" si="192">WEEKNUM(N204)</f>
        <v>23</v>
      </c>
    </row>
    <row r="205" spans="1:15" s="146" customFormat="1" ht="21.75" customHeight="1" x14ac:dyDescent="0.2">
      <c r="A205" s="1018" t="s">
        <v>2728</v>
      </c>
      <c r="B205" s="1177" t="s">
        <v>2694</v>
      </c>
      <c r="C205" s="1245" t="s">
        <v>2762</v>
      </c>
      <c r="D205" s="1246">
        <v>46179</v>
      </c>
      <c r="E205" s="1226">
        <f t="shared" ref="E205" si="193">D205+3</f>
        <v>46182</v>
      </c>
      <c r="F205" s="1226">
        <f t="shared" ref="F205" si="194">E205+6</f>
        <v>46188</v>
      </c>
      <c r="G205" s="1226">
        <f t="shared" ref="G205" si="195">F205+2</f>
        <v>46190</v>
      </c>
      <c r="H205" s="1226">
        <f t="shared" ref="H205" si="196">G205+2</f>
        <v>46192</v>
      </c>
      <c r="I205" s="1226">
        <f t="shared" ref="I205" si="197">H205+3</f>
        <v>46195</v>
      </c>
      <c r="J205" s="1226">
        <f t="shared" ref="J205" si="198">I205+3</f>
        <v>46198</v>
      </c>
      <c r="K205" s="1226">
        <f t="shared" ref="K205" si="199">J205+4</f>
        <v>46202</v>
      </c>
      <c r="L205" s="1206"/>
      <c r="M205" s="1161">
        <f t="shared" si="88"/>
        <v>46179</v>
      </c>
      <c r="N205" s="1161">
        <f t="shared" si="88"/>
        <v>46180</v>
      </c>
      <c r="O205" s="1185">
        <f t="shared" ref="O205" si="200">WEEKNUM(N205)</f>
        <v>24</v>
      </c>
    </row>
    <row r="206" spans="1:15" s="146" customFormat="1" ht="21.75" customHeight="1" x14ac:dyDescent="0.2">
      <c r="A206" s="1018"/>
      <c r="B206" s="1177" t="s">
        <v>2728</v>
      </c>
      <c r="C206" s="1245" t="s">
        <v>2763</v>
      </c>
      <c r="D206" s="1246">
        <v>46186</v>
      </c>
      <c r="E206" s="1226">
        <f t="shared" ref="E206" si="201">D206+3</f>
        <v>46189</v>
      </c>
      <c r="F206" s="1226">
        <f t="shared" ref="F206" si="202">E206+6</f>
        <v>46195</v>
      </c>
      <c r="G206" s="1226">
        <f t="shared" ref="G206" si="203">F206+2</f>
        <v>46197</v>
      </c>
      <c r="H206" s="1226">
        <f t="shared" ref="H206" si="204">G206+2</f>
        <v>46199</v>
      </c>
      <c r="I206" s="1226">
        <f t="shared" ref="I206" si="205">H206+3</f>
        <v>46202</v>
      </c>
      <c r="J206" s="1226">
        <f t="shared" ref="J206" si="206">I206+3</f>
        <v>46205</v>
      </c>
      <c r="K206" s="1226">
        <f t="shared" ref="K206" si="207">J206+4</f>
        <v>46209</v>
      </c>
      <c r="L206" s="1206"/>
      <c r="M206" s="1161">
        <f t="shared" si="88"/>
        <v>46186</v>
      </c>
      <c r="N206" s="1161">
        <f t="shared" si="88"/>
        <v>46187</v>
      </c>
      <c r="O206" s="1185">
        <f t="shared" ref="O206" si="208">WEEKNUM(N206)</f>
        <v>25</v>
      </c>
    </row>
    <row r="207" spans="1:15" s="146" customFormat="1" ht="18" customHeight="1" x14ac:dyDescent="0.2">
      <c r="A207" s="1018"/>
      <c r="B207" s="147" t="s">
        <v>589</v>
      </c>
      <c r="C207" s="1143"/>
      <c r="D207" s="11"/>
      <c r="E207" s="11"/>
      <c r="F207" s="11"/>
      <c r="G207" s="11"/>
      <c r="H207" s="2"/>
      <c r="I207" s="391"/>
      <c r="J207" s="391"/>
      <c r="K207" s="391"/>
      <c r="L207" s="391"/>
      <c r="M207" s="2"/>
      <c r="N207" s="145"/>
      <c r="O207" s="159"/>
    </row>
    <row r="208" spans="1:15" s="146" customFormat="1" ht="18" customHeight="1" x14ac:dyDescent="0.2">
      <c r="A208" s="1018"/>
      <c r="B208" s="1143"/>
      <c r="C208" s="1143"/>
      <c r="D208" s="11"/>
      <c r="E208" s="11"/>
      <c r="F208" s="11"/>
      <c r="G208" s="11"/>
      <c r="H208" s="2"/>
      <c r="I208" s="391"/>
      <c r="J208" s="391"/>
      <c r="K208" s="391"/>
      <c r="L208" s="391"/>
      <c r="M208" s="2"/>
      <c r="N208" s="145"/>
      <c r="O208" s="159"/>
    </row>
    <row r="209" spans="1:16" s="146" customFormat="1" ht="18" customHeight="1" x14ac:dyDescent="0.2">
      <c r="A209" s="1018"/>
      <c r="B209" s="1143"/>
      <c r="C209" s="1143"/>
      <c r="D209" s="11"/>
      <c r="E209" s="11"/>
      <c r="F209" s="11"/>
      <c r="G209" s="11"/>
      <c r="H209" s="2"/>
      <c r="I209" s="391"/>
      <c r="J209" s="391"/>
      <c r="K209" s="391"/>
      <c r="L209" s="391"/>
      <c r="M209" s="2"/>
      <c r="N209" s="145"/>
      <c r="O209" s="159"/>
    </row>
    <row r="210" spans="1:16" s="146" customFormat="1" ht="18" customHeight="1" x14ac:dyDescent="0.2">
      <c r="A210" s="1018"/>
      <c r="B210" s="1143"/>
      <c r="C210" s="1143"/>
      <c r="D210" s="11"/>
      <c r="E210" s="11"/>
      <c r="F210" s="11"/>
      <c r="G210" s="11"/>
      <c r="H210" s="2"/>
      <c r="I210" s="391"/>
      <c r="J210" s="391"/>
      <c r="K210" s="391"/>
      <c r="L210" s="391"/>
      <c r="M210" s="2"/>
      <c r="N210" s="145"/>
      <c r="O210" s="159"/>
    </row>
    <row r="211" spans="1:16" s="146" customFormat="1" ht="18" customHeight="1" x14ac:dyDescent="0.2">
      <c r="A211" s="1018"/>
      <c r="B211" s="1143"/>
      <c r="C211" s="1143"/>
      <c r="D211" s="11"/>
      <c r="E211" s="11"/>
      <c r="F211" s="11"/>
      <c r="G211" s="11"/>
      <c r="H211" s="2"/>
      <c r="I211" s="391"/>
      <c r="J211" s="391"/>
      <c r="K211" s="391"/>
      <c r="L211" s="391"/>
      <c r="M211" s="2"/>
      <c r="N211" s="145"/>
      <c r="O211" s="159"/>
    </row>
    <row r="212" spans="1:16" s="146" customFormat="1" ht="18" customHeight="1" x14ac:dyDescent="0.2">
      <c r="A212" s="1018"/>
      <c r="B212" s="1143"/>
      <c r="C212" s="1143"/>
      <c r="D212" s="11"/>
      <c r="E212" s="11"/>
      <c r="F212" s="11"/>
      <c r="G212" s="11"/>
      <c r="H212" s="2"/>
      <c r="I212" s="391"/>
      <c r="J212" s="391"/>
      <c r="K212" s="391"/>
      <c r="L212" s="391"/>
      <c r="M212" s="2"/>
      <c r="N212" s="145"/>
      <c r="O212" s="159"/>
    </row>
    <row r="213" spans="1:16" s="146" customFormat="1" ht="18" customHeight="1" x14ac:dyDescent="0.2">
      <c r="A213" s="1018"/>
      <c r="B213" s="1143"/>
      <c r="C213" s="1143"/>
      <c r="D213" s="11"/>
      <c r="E213" s="11"/>
      <c r="F213" s="11"/>
      <c r="G213" s="11"/>
      <c r="H213" s="2"/>
      <c r="I213" s="391"/>
      <c r="J213" s="391"/>
      <c r="K213" s="391"/>
      <c r="L213" s="391"/>
      <c r="M213" s="2"/>
      <c r="N213" s="145"/>
      <c r="O213" s="159"/>
    </row>
    <row r="214" spans="1:16" s="146" customFormat="1" ht="18" customHeight="1" x14ac:dyDescent="0.2">
      <c r="A214" s="1018"/>
      <c r="B214" s="1143"/>
      <c r="C214" s="1143"/>
      <c r="D214" s="11"/>
      <c r="E214" s="11"/>
      <c r="F214" s="11"/>
      <c r="G214" s="11"/>
      <c r="H214" s="2"/>
      <c r="I214" s="391"/>
      <c r="J214" s="391"/>
      <c r="K214" s="391"/>
      <c r="L214" s="391"/>
      <c r="M214" s="2"/>
      <c r="N214" s="145"/>
      <c r="O214" s="159"/>
    </row>
    <row r="215" spans="1:16" s="159" customFormat="1" ht="18" customHeight="1" x14ac:dyDescent="0.2">
      <c r="A215" s="1018"/>
      <c r="B215" s="1143"/>
      <c r="C215" s="1143"/>
      <c r="D215" s="331"/>
      <c r="E215" s="194"/>
      <c r="F215" s="195"/>
      <c r="G215" s="195"/>
      <c r="H215" s="331"/>
      <c r="I215" s="331"/>
      <c r="J215" s="331"/>
      <c r="K215" s="195"/>
      <c r="L215" s="195"/>
      <c r="M215" s="195"/>
      <c r="N215" s="331"/>
      <c r="O215" s="196"/>
    </row>
    <row r="216" spans="1:16" s="159" customFormat="1" ht="18" customHeight="1" x14ac:dyDescent="0.2">
      <c r="A216" s="1018"/>
      <c r="B216" s="1143"/>
      <c r="C216" s="1143"/>
      <c r="D216" s="1144"/>
      <c r="E216" s="199"/>
      <c r="F216" s="413"/>
      <c r="G216" s="331"/>
      <c r="H216" s="1144"/>
      <c r="I216" s="331"/>
      <c r="J216" s="331"/>
      <c r="K216" s="413"/>
      <c r="L216" s="331"/>
      <c r="M216" s="1144"/>
      <c r="N216" s="331"/>
      <c r="O216" s="196"/>
    </row>
    <row r="217" spans="1:16" s="147" customFormat="1" ht="18.75" customHeight="1" x14ac:dyDescent="0.2">
      <c r="B217" s="889"/>
      <c r="C217" s="890"/>
      <c r="D217" s="891"/>
      <c r="E217" s="892"/>
      <c r="F217" s="893"/>
      <c r="G217" s="894"/>
      <c r="H217" s="895"/>
    </row>
    <row r="218" spans="1:16" s="147" customFormat="1" ht="18.75" customHeight="1" x14ac:dyDescent="0.2">
      <c r="B218" s="778" t="s">
        <v>590</v>
      </c>
      <c r="C218" s="145"/>
      <c r="D218" s="147" t="s">
        <v>591</v>
      </c>
      <c r="G218" s="147" t="s">
        <v>592</v>
      </c>
      <c r="H218" s="779"/>
    </row>
    <row r="219" spans="1:16" s="147" customFormat="1" ht="18.75" customHeight="1" x14ac:dyDescent="0.2">
      <c r="B219" s="780" t="s">
        <v>593</v>
      </c>
      <c r="C219" s="1085" t="s">
        <v>594</v>
      </c>
      <c r="D219" s="133" t="s">
        <v>595</v>
      </c>
      <c r="F219" s="1085" t="s">
        <v>596</v>
      </c>
      <c r="G219" s="145" t="s">
        <v>597</v>
      </c>
      <c r="H219" s="1086" t="s">
        <v>598</v>
      </c>
    </row>
    <row r="220" spans="1:16" s="147" customFormat="1" ht="18.75" customHeight="1" x14ac:dyDescent="0.2">
      <c r="B220" s="780" t="s">
        <v>599</v>
      </c>
      <c r="C220" s="1085" t="s">
        <v>600</v>
      </c>
      <c r="D220" s="133" t="s">
        <v>601</v>
      </c>
      <c r="E220" s="148" t="s">
        <v>602</v>
      </c>
      <c r="F220" s="1087" t="s">
        <v>603</v>
      </c>
      <c r="G220" s="145" t="s">
        <v>604</v>
      </c>
      <c r="H220" s="1086" t="s">
        <v>605</v>
      </c>
    </row>
    <row r="221" spans="1:16" s="147" customFormat="1" ht="18.75" customHeight="1" x14ac:dyDescent="0.2">
      <c r="B221" s="783" t="s">
        <v>606</v>
      </c>
      <c r="C221" s="1088" t="s">
        <v>607</v>
      </c>
      <c r="D221" s="133" t="s">
        <v>608</v>
      </c>
      <c r="E221" s="148" t="s">
        <v>609</v>
      </c>
      <c r="F221" s="1087" t="s">
        <v>610</v>
      </c>
      <c r="G221" s="588" t="s">
        <v>611</v>
      </c>
      <c r="H221" s="1089" t="s">
        <v>612</v>
      </c>
    </row>
    <row r="222" spans="1:16" s="147" customFormat="1" ht="18.75" customHeight="1" x14ac:dyDescent="0.2">
      <c r="B222" s="783" t="s">
        <v>613</v>
      </c>
      <c r="C222" s="1088" t="s">
        <v>614</v>
      </c>
      <c r="D222" s="133" t="s">
        <v>615</v>
      </c>
      <c r="E222" s="148" t="s">
        <v>616</v>
      </c>
      <c r="F222" s="1087" t="s">
        <v>617</v>
      </c>
      <c r="G222" s="588" t="s">
        <v>618</v>
      </c>
      <c r="H222" s="1089" t="s">
        <v>619</v>
      </c>
      <c r="O222" s="149"/>
      <c r="P222" s="149"/>
    </row>
    <row r="223" spans="1:16" s="147" customFormat="1" ht="18.75" customHeight="1" x14ac:dyDescent="0.2">
      <c r="B223" s="783" t="s">
        <v>894</v>
      </c>
      <c r="C223" s="1088" t="s">
        <v>621</v>
      </c>
      <c r="D223" s="133" t="s">
        <v>622</v>
      </c>
      <c r="E223" s="148" t="s">
        <v>623</v>
      </c>
      <c r="F223" s="1087" t="s">
        <v>624</v>
      </c>
      <c r="G223" s="588" t="s">
        <v>625</v>
      </c>
      <c r="H223" s="1089" t="s">
        <v>626</v>
      </c>
      <c r="O223" s="149"/>
      <c r="P223" s="149"/>
    </row>
    <row r="224" spans="1:16" s="147" customFormat="1" ht="18.75" customHeight="1" x14ac:dyDescent="0.2">
      <c r="B224" s="783" t="s">
        <v>627</v>
      </c>
      <c r="C224" s="1088" t="s">
        <v>628</v>
      </c>
      <c r="D224" s="133" t="s">
        <v>629</v>
      </c>
      <c r="E224" s="148" t="s">
        <v>630</v>
      </c>
      <c r="F224" s="1087" t="s">
        <v>631</v>
      </c>
      <c r="G224" s="588" t="s">
        <v>632</v>
      </c>
      <c r="H224" s="1089" t="s">
        <v>633</v>
      </c>
      <c r="O224" s="149"/>
      <c r="P224" s="149"/>
    </row>
    <row r="225" spans="1:16" s="147" customFormat="1" ht="18.75" customHeight="1" x14ac:dyDescent="0.2">
      <c r="B225" s="783" t="s">
        <v>634</v>
      </c>
      <c r="C225" s="1088" t="s">
        <v>635</v>
      </c>
      <c r="D225" s="133" t="s">
        <v>636</v>
      </c>
      <c r="E225" s="148" t="s">
        <v>637</v>
      </c>
      <c r="F225" s="1085" t="s">
        <v>638</v>
      </c>
      <c r="G225" s="588" t="s">
        <v>639</v>
      </c>
      <c r="H225" s="787" t="s">
        <v>640</v>
      </c>
      <c r="O225" s="149"/>
      <c r="P225" s="149"/>
    </row>
    <row r="226" spans="1:16" ht="18.75" customHeight="1" x14ac:dyDescent="0.2">
      <c r="A226" s="1022"/>
      <c r="B226" s="783" t="s">
        <v>641</v>
      </c>
      <c r="C226" s="1088" t="s">
        <v>642</v>
      </c>
      <c r="D226" s="133" t="s">
        <v>643</v>
      </c>
      <c r="E226" s="148" t="s">
        <v>644</v>
      </c>
      <c r="F226" s="739" t="s">
        <v>645</v>
      </c>
      <c r="G226" s="147"/>
      <c r="H226" s="788"/>
      <c r="M226" s="149"/>
      <c r="N226" s="149"/>
    </row>
    <row r="227" spans="1:16" ht="18" customHeight="1" x14ac:dyDescent="0.2">
      <c r="A227" s="1022"/>
      <c r="B227" s="1090"/>
      <c r="C227" s="791"/>
      <c r="D227" s="791"/>
      <c r="E227" s="791"/>
      <c r="F227" s="791"/>
      <c r="G227" s="791"/>
      <c r="H227" s="1091"/>
      <c r="M227" s="149"/>
      <c r="N227" s="149"/>
    </row>
    <row r="228" spans="1:16" ht="18" customHeight="1" x14ac:dyDescent="0.2">
      <c r="B228" s="1143"/>
      <c r="C228" s="1143"/>
    </row>
    <row r="229" spans="1:16" ht="18" customHeight="1" x14ac:dyDescent="0.2">
      <c r="B229" s="1143"/>
      <c r="C229" s="1143"/>
    </row>
    <row r="230" spans="1:16" ht="18" customHeight="1" x14ac:dyDescent="0.2">
      <c r="B230" s="1143"/>
      <c r="C230" s="1143"/>
    </row>
    <row r="231" spans="1:16" ht="18" customHeight="1" x14ac:dyDescent="0.2">
      <c r="B231" s="1143"/>
      <c r="C231" s="1143"/>
    </row>
    <row r="232" spans="1:16" ht="18" customHeight="1" x14ac:dyDescent="0.2">
      <c r="B232" s="1143"/>
      <c r="C232" s="1143"/>
    </row>
    <row r="233" spans="1:16" ht="18" customHeight="1" x14ac:dyDescent="0.2">
      <c r="B233" s="1143"/>
      <c r="C233" s="1143"/>
    </row>
    <row r="234" spans="1:16" ht="18" customHeight="1" x14ac:dyDescent="0.2">
      <c r="B234" s="1143"/>
      <c r="C234" s="1143"/>
    </row>
    <row r="235" spans="1:16" ht="18" customHeight="1" x14ac:dyDescent="0.2">
      <c r="B235" s="1143"/>
      <c r="C235" s="1143"/>
    </row>
    <row r="236" spans="1:16" ht="18" customHeight="1" x14ac:dyDescent="0.2">
      <c r="B236" s="1143"/>
      <c r="C236" s="1143"/>
    </row>
    <row r="237" spans="1:16" ht="18" customHeight="1" x14ac:dyDescent="0.2">
      <c r="B237" s="1143"/>
      <c r="C237" s="1143"/>
    </row>
    <row r="238" spans="1:16" ht="18" customHeight="1" x14ac:dyDescent="0.2">
      <c r="B238" s="1143"/>
      <c r="C238" s="1143"/>
    </row>
    <row r="239" spans="1:16" ht="18" customHeight="1" x14ac:dyDescent="0.2">
      <c r="B239" s="1143"/>
      <c r="C239" s="1143"/>
    </row>
    <row r="240" spans="1:16" ht="18" customHeight="1" x14ac:dyDescent="0.2">
      <c r="B240" s="1143"/>
      <c r="C240" s="1143"/>
    </row>
    <row r="241" spans="2:3" ht="18" customHeight="1" x14ac:dyDescent="0.2">
      <c r="B241" s="1143"/>
      <c r="C241" s="1143"/>
    </row>
    <row r="242" spans="2:3" ht="18" customHeight="1" x14ac:dyDescent="0.2">
      <c r="B242" s="1143"/>
      <c r="C242" s="1143"/>
    </row>
    <row r="243" spans="2:3" ht="18" customHeight="1" x14ac:dyDescent="0.2">
      <c r="B243" s="1143"/>
      <c r="C243" s="1143"/>
    </row>
    <row r="244" spans="2:3" ht="18" customHeight="1" x14ac:dyDescent="0.2">
      <c r="B244" s="1143"/>
      <c r="C244" s="1143"/>
    </row>
    <row r="245" spans="2:3" ht="18" customHeight="1" x14ac:dyDescent="0.2">
      <c r="B245" s="1143"/>
      <c r="C245" s="1143"/>
    </row>
    <row r="246" spans="2:3" ht="18" customHeight="1" x14ac:dyDescent="0.2">
      <c r="B246" s="1143"/>
      <c r="C246" s="1143"/>
    </row>
    <row r="247" spans="2:3" ht="18" customHeight="1" x14ac:dyDescent="0.2">
      <c r="B247" s="1143"/>
      <c r="C247" s="1143"/>
    </row>
    <row r="248" spans="2:3" ht="18" customHeight="1" x14ac:dyDescent="0.2">
      <c r="B248" s="1143"/>
      <c r="C248" s="1143"/>
    </row>
    <row r="249" spans="2:3" ht="18" customHeight="1" x14ac:dyDescent="0.2">
      <c r="B249" s="1143"/>
      <c r="C249" s="1143"/>
    </row>
    <row r="250" spans="2:3" ht="18" customHeight="1" x14ac:dyDescent="0.2">
      <c r="B250" s="1143"/>
      <c r="C250" s="1143"/>
    </row>
    <row r="251" spans="2:3" ht="18" customHeight="1" x14ac:dyDescent="0.2">
      <c r="B251" s="1143"/>
      <c r="C251" s="1143"/>
    </row>
    <row r="252" spans="2:3" ht="18" customHeight="1" x14ac:dyDescent="0.2">
      <c r="B252" s="1143"/>
      <c r="C252" s="1143"/>
    </row>
    <row r="253" spans="2:3" ht="18" customHeight="1" x14ac:dyDescent="0.2">
      <c r="B253" s="1143"/>
      <c r="C253" s="1143"/>
    </row>
    <row r="254" spans="2:3" ht="18" customHeight="1" x14ac:dyDescent="0.2">
      <c r="B254" s="1143"/>
      <c r="C254" s="1143"/>
    </row>
    <row r="255" spans="2:3" ht="18" customHeight="1" x14ac:dyDescent="0.2">
      <c r="B255" s="1143"/>
      <c r="C255" s="1143"/>
    </row>
    <row r="256" spans="2:3" ht="18" customHeight="1" x14ac:dyDescent="0.2">
      <c r="B256" s="1143"/>
      <c r="C256" s="1143"/>
    </row>
    <row r="257" spans="2:3" ht="18" customHeight="1" x14ac:dyDescent="0.2">
      <c r="B257" s="1143"/>
      <c r="C257" s="1143"/>
    </row>
    <row r="258" spans="2:3" ht="18" customHeight="1" x14ac:dyDescent="0.2">
      <c r="B258" s="1143"/>
      <c r="C258" s="1143"/>
    </row>
    <row r="259" spans="2:3" ht="18" customHeight="1" x14ac:dyDescent="0.2">
      <c r="B259" s="1143"/>
      <c r="C259" s="1143"/>
    </row>
    <row r="260" spans="2:3" ht="18" customHeight="1" x14ac:dyDescent="0.2">
      <c r="B260" s="1143"/>
      <c r="C260" s="1143"/>
    </row>
    <row r="261" spans="2:3" ht="18" customHeight="1" x14ac:dyDescent="0.2">
      <c r="B261" s="1143"/>
      <c r="C261" s="1143"/>
    </row>
    <row r="262" spans="2:3" ht="18" customHeight="1" x14ac:dyDescent="0.2">
      <c r="B262" s="1143"/>
      <c r="C262" s="1143"/>
    </row>
    <row r="263" spans="2:3" ht="18" customHeight="1" x14ac:dyDescent="0.2">
      <c r="B263" s="1143"/>
      <c r="C263" s="1143"/>
    </row>
    <row r="264" spans="2:3" ht="18" customHeight="1" x14ac:dyDescent="0.2">
      <c r="B264" s="1143"/>
      <c r="C264" s="1143"/>
    </row>
    <row r="265" spans="2:3" ht="18" customHeight="1" x14ac:dyDescent="0.2">
      <c r="B265" s="935" t="s">
        <v>375</v>
      </c>
      <c r="C265" s="935" t="s">
        <v>376</v>
      </c>
    </row>
    <row r="266" spans="2:3" ht="18" customHeight="1" x14ac:dyDescent="0.2">
      <c r="B266" s="935" t="s">
        <v>375</v>
      </c>
      <c r="C266" s="935" t="s">
        <v>376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10">
    <mergeCell ref="B191:C191"/>
    <mergeCell ref="D191:D192"/>
    <mergeCell ref="B173:C173"/>
    <mergeCell ref="D173:D174"/>
    <mergeCell ref="B2:G2"/>
    <mergeCell ref="B4:G4"/>
    <mergeCell ref="D8:D9"/>
    <mergeCell ref="B8:C8"/>
    <mergeCell ref="B6:F6"/>
    <mergeCell ref="B171:I171"/>
  </mergeCells>
  <phoneticPr fontId="81" type="noConversion"/>
  <hyperlinks>
    <hyperlink ref="I2" location="HOME!Print_Area" display="HOME" xr:uid="{AE82298C-3330-4150-AB40-079BCC1CB536}"/>
    <hyperlink ref="H219" r:id="rId14" xr:uid="{DEA1FB78-6216-4632-8380-B410976C4F0B}"/>
    <hyperlink ref="C219" r:id="rId15" xr:uid="{6CC2F7DE-BA5E-4800-B2C5-30529AD5A535}"/>
    <hyperlink ref="H224" r:id="rId16" xr:uid="{E83C9A2B-9E80-4F3E-B484-4F8ED43B519C}"/>
    <hyperlink ref="H223" r:id="rId17" xr:uid="{473744C3-E43D-46CF-9B74-DDBAF02CEF48}"/>
    <hyperlink ref="C222" r:id="rId18" xr:uid="{C4656E06-D2F4-45ED-BE57-18DD0B73F430}"/>
    <hyperlink ref="C220" r:id="rId19" xr:uid="{B1CDCEB3-7C61-4251-9059-4003BD789FE1}"/>
    <hyperlink ref="C226" r:id="rId20" xr:uid="{BC98CD36-C8F6-4FCE-8BBE-0FF736677521}"/>
    <hyperlink ref="H222" r:id="rId21" xr:uid="{16FDD763-3E80-4081-9E33-529B31F5710C}"/>
    <hyperlink ref="H225" r:id="rId22" xr:uid="{F9CF7047-7AFB-43F3-ACD3-10D3E7A077BE}"/>
    <hyperlink ref="F219" r:id="rId23" xr:uid="{19A7D33B-509F-4475-B633-AB6756DBF46B}"/>
    <hyperlink ref="F224" r:id="rId24" xr:uid="{B182ABB3-1B86-4C22-A434-B0412840144D}"/>
    <hyperlink ref="F220" r:id="rId25" xr:uid="{B5E04FAA-5946-46B7-8468-D2BC58B66C18}"/>
    <hyperlink ref="F221" r:id="rId26" xr:uid="{3AE34880-37F7-40D8-AC19-E600CC25BEBF}"/>
    <hyperlink ref="F222" r:id="rId27" xr:uid="{D5E80EE9-C669-4331-9538-F8343D15C917}"/>
    <hyperlink ref="F223" r:id="rId28" xr:uid="{5678DDB2-9FCC-4DD7-AED9-0B3D54C67ECB}"/>
    <hyperlink ref="H220" r:id="rId29" xr:uid="{B2DEDE6D-8D5D-411E-9C38-B1E6E3E81E7E}"/>
    <hyperlink ref="H221" r:id="rId30" xr:uid="{B6FF9758-DB01-4153-9231-CCADAECF058F}"/>
    <hyperlink ref="F225" r:id="rId31" xr:uid="{5215BE87-4FC1-46C6-B7D2-5D579DD87299}"/>
    <hyperlink ref="C221" r:id="rId32" xr:uid="{ABCE909A-5584-4A3F-96E5-2DA634B39EDF}"/>
    <hyperlink ref="C223" r:id="rId33" xr:uid="{E1E354C6-C7ED-4522-810A-31B3C1D2EAF7}"/>
    <hyperlink ref="C224" r:id="rId34" xr:uid="{B86E0BBD-AFC0-4614-BED4-139ACAB24EB0}"/>
    <hyperlink ref="C225" r:id="rId35" xr:uid="{2E0B82A0-9E85-4350-938B-0A5FC18B65F8}"/>
    <hyperlink ref="F226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>
    <tabColor theme="4"/>
    <pageSetUpPr fitToPage="1"/>
  </sheetPr>
  <dimension ref="A1:H110"/>
  <sheetViews>
    <sheetView tabSelected="1" topLeftCell="A2" zoomScale="85" zoomScaleNormal="85" zoomScaleSheetLayoutView="85" workbookViewId="0">
      <selection activeCell="A11" sqref="A11"/>
    </sheetView>
  </sheetViews>
  <sheetFormatPr defaultColWidth="39.85546875" defaultRowHeight="18.75" x14ac:dyDescent="0.2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 x14ac:dyDescent="0.25">
      <c r="A1" s="1507" t="s">
        <v>116</v>
      </c>
      <c r="B1" s="1508"/>
      <c r="C1" s="1508"/>
      <c r="D1" s="1508"/>
      <c r="E1" s="1508"/>
      <c r="F1" s="1508"/>
      <c r="G1" s="1508"/>
      <c r="H1" s="1509"/>
    </row>
    <row r="2" spans="1:8" s="711" customFormat="1" ht="18" customHeight="1" x14ac:dyDescent="0.6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 x14ac:dyDescent="0.35">
      <c r="A3" s="920" t="s">
        <v>117</v>
      </c>
      <c r="B3" s="918"/>
      <c r="C3" s="918"/>
      <c r="D3" s="919"/>
      <c r="E3" s="710"/>
      <c r="F3" s="710"/>
      <c r="G3" s="710"/>
      <c r="H3" s="710"/>
    </row>
    <row r="4" spans="1:8" s="711" customFormat="1" ht="18" x14ac:dyDescent="0.25">
      <c r="A4" s="710"/>
      <c r="B4" s="1506"/>
      <c r="C4" s="1506"/>
      <c r="D4" s="1506"/>
      <c r="E4" s="1506"/>
      <c r="F4" s="1506"/>
      <c r="G4" s="710"/>
      <c r="H4" s="710"/>
    </row>
    <row r="5" spans="1:8" s="711" customFormat="1" ht="30" customHeight="1" x14ac:dyDescent="0.25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 x14ac:dyDescent="0.25">
      <c r="A6" s="973" t="s">
        <v>118</v>
      </c>
      <c r="B6" s="973" t="s">
        <v>119</v>
      </c>
      <c r="C6" s="973" t="s">
        <v>120</v>
      </c>
      <c r="D6" s="973" t="s">
        <v>121</v>
      </c>
      <c r="E6" s="973" t="s">
        <v>122</v>
      </c>
      <c r="F6" s="973" t="s">
        <v>123</v>
      </c>
      <c r="G6" s="710"/>
      <c r="H6" s="710"/>
    </row>
    <row r="7" spans="1:8" s="711" customFormat="1" ht="30" customHeight="1" x14ac:dyDescent="0.25">
      <c r="A7" s="1609"/>
      <c r="B7" s="939"/>
      <c r="C7" s="939"/>
      <c r="D7" s="939"/>
      <c r="E7" s="939"/>
      <c r="F7" s="939"/>
      <c r="G7" s="710"/>
      <c r="H7" s="710"/>
    </row>
    <row r="8" spans="1:8" s="711" customFormat="1" ht="30" customHeight="1" x14ac:dyDescent="0.25">
      <c r="A8" s="973" t="s">
        <v>124</v>
      </c>
      <c r="B8" s="973" t="s">
        <v>125</v>
      </c>
      <c r="C8" s="973" t="s">
        <v>126</v>
      </c>
      <c r="D8" s="1452" t="s">
        <v>127</v>
      </c>
      <c r="E8" s="973" t="s">
        <v>128</v>
      </c>
      <c r="F8" s="1155" t="s">
        <v>129</v>
      </c>
      <c r="G8" s="710"/>
      <c r="H8" s="710"/>
    </row>
    <row r="9" spans="1:8" s="711" customFormat="1" ht="30" customHeight="1" x14ac:dyDescent="0.25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 x14ac:dyDescent="0.25">
      <c r="A10" s="973" t="s">
        <v>96</v>
      </c>
      <c r="B10" s="973" t="s">
        <v>130</v>
      </c>
      <c r="C10" s="938" t="s">
        <v>131</v>
      </c>
      <c r="D10" s="938" t="s">
        <v>132</v>
      </c>
      <c r="E10" s="1495" t="s">
        <v>133</v>
      </c>
      <c r="F10" s="1452" t="s">
        <v>134</v>
      </c>
      <c r="H10" s="710"/>
    </row>
    <row r="11" spans="1:8" s="711" customFormat="1" ht="30" customHeight="1" x14ac:dyDescent="0.25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 x14ac:dyDescent="0.25">
      <c r="A12" s="710"/>
      <c r="B12" s="710"/>
      <c r="C12" s="710"/>
      <c r="D12" s="710"/>
      <c r="E12" s="710"/>
      <c r="F12" s="710"/>
      <c r="G12" s="710"/>
      <c r="H12" s="710"/>
    </row>
    <row r="13" spans="1:8" hidden="1" x14ac:dyDescent="0.2"/>
    <row r="14" spans="1:8" hidden="1" x14ac:dyDescent="0.2">
      <c r="A14" s="929" t="s">
        <v>135</v>
      </c>
    </row>
    <row r="15" spans="1:8" hidden="1" x14ac:dyDescent="0.2"/>
    <row r="16" spans="1:8" hidden="1" x14ac:dyDescent="0.2"/>
    <row r="17" spans="1:8" hidden="1" x14ac:dyDescent="0.2"/>
    <row r="18" spans="1:8" ht="39.950000000000003" customHeight="1" x14ac:dyDescent="0.2">
      <c r="A18" s="921" t="s">
        <v>136</v>
      </c>
      <c r="B18" s="1073" t="s">
        <v>137</v>
      </c>
      <c r="C18" s="921" t="s">
        <v>138</v>
      </c>
      <c r="D18" s="921" t="s">
        <v>139</v>
      </c>
      <c r="E18" s="921" t="s">
        <v>140</v>
      </c>
      <c r="F18" s="921" t="s">
        <v>141</v>
      </c>
      <c r="G18" s="921" t="s">
        <v>142</v>
      </c>
      <c r="H18" s="921" t="s">
        <v>143</v>
      </c>
    </row>
    <row r="19" spans="1:8" ht="39.950000000000003" customHeight="1" x14ac:dyDescent="0.2">
      <c r="A19" s="1074" t="s">
        <v>96</v>
      </c>
      <c r="B19" s="914" t="s">
        <v>144</v>
      </c>
      <c r="C19" s="915" t="s">
        <v>145</v>
      </c>
      <c r="D19" s="915" t="s">
        <v>146</v>
      </c>
      <c r="E19" s="915" t="s">
        <v>147</v>
      </c>
      <c r="F19" s="915" t="s">
        <v>148</v>
      </c>
      <c r="G19" s="914" t="s">
        <v>149</v>
      </c>
      <c r="H19" s="914" t="s">
        <v>150</v>
      </c>
    </row>
    <row r="20" spans="1:8" ht="39.950000000000003" customHeight="1" x14ac:dyDescent="0.2">
      <c r="A20" s="1074" t="s">
        <v>96</v>
      </c>
      <c r="B20" s="914" t="s">
        <v>144</v>
      </c>
      <c r="C20" s="915" t="s">
        <v>151</v>
      </c>
      <c r="D20" s="915" t="s">
        <v>146</v>
      </c>
      <c r="E20" s="915" t="s">
        <v>147</v>
      </c>
      <c r="F20" s="915" t="s">
        <v>148</v>
      </c>
      <c r="G20" s="914" t="s">
        <v>152</v>
      </c>
      <c r="H20" s="914" t="s">
        <v>150</v>
      </c>
    </row>
    <row r="21" spans="1:8" ht="39.950000000000003" customHeight="1" x14ac:dyDescent="0.2">
      <c r="A21" s="1074" t="s">
        <v>96</v>
      </c>
      <c r="B21" s="914" t="s">
        <v>153</v>
      </c>
      <c r="C21" s="915" t="s">
        <v>154</v>
      </c>
      <c r="D21" s="915" t="s">
        <v>146</v>
      </c>
      <c r="E21" s="915" t="s">
        <v>147</v>
      </c>
      <c r="F21" s="915" t="s">
        <v>148</v>
      </c>
      <c r="G21" s="914" t="s">
        <v>155</v>
      </c>
      <c r="H21" s="914" t="s">
        <v>150</v>
      </c>
    </row>
    <row r="22" spans="1:8" ht="39.950000000000003" customHeight="1" x14ac:dyDescent="0.2">
      <c r="A22" s="1074" t="s">
        <v>96</v>
      </c>
      <c r="B22" s="914" t="s">
        <v>153</v>
      </c>
      <c r="C22" s="915" t="s">
        <v>156</v>
      </c>
      <c r="D22" s="915" t="s">
        <v>146</v>
      </c>
      <c r="E22" s="915" t="s">
        <v>147</v>
      </c>
      <c r="F22" s="915" t="s">
        <v>148</v>
      </c>
      <c r="G22" s="914" t="s">
        <v>157</v>
      </c>
      <c r="H22" s="914" t="s">
        <v>150</v>
      </c>
    </row>
    <row r="23" spans="1:8" ht="39.950000000000003" customHeight="1" x14ac:dyDescent="0.2">
      <c r="A23" s="1421" t="s">
        <v>96</v>
      </c>
      <c r="B23" s="914" t="s">
        <v>153</v>
      </c>
      <c r="C23" s="915" t="s">
        <v>158</v>
      </c>
      <c r="D23" s="915" t="s">
        <v>146</v>
      </c>
      <c r="E23" s="915" t="s">
        <v>147</v>
      </c>
      <c r="F23" s="915" t="s">
        <v>148</v>
      </c>
      <c r="G23" s="914" t="s">
        <v>159</v>
      </c>
      <c r="H23" s="914" t="s">
        <v>150</v>
      </c>
    </row>
    <row r="24" spans="1:8" ht="39.950000000000003" customHeight="1" x14ac:dyDescent="0.2">
      <c r="A24" s="1074" t="s">
        <v>160</v>
      </c>
      <c r="B24" s="915" t="s">
        <v>161</v>
      </c>
      <c r="C24" s="915" t="s">
        <v>162</v>
      </c>
      <c r="D24" s="915" t="s">
        <v>163</v>
      </c>
      <c r="E24" s="915" t="s">
        <v>164</v>
      </c>
      <c r="F24" s="915" t="s">
        <v>165</v>
      </c>
      <c r="G24" s="914" t="s">
        <v>166</v>
      </c>
      <c r="H24" s="915"/>
    </row>
    <row r="25" spans="1:8" ht="39.950000000000003" customHeight="1" x14ac:dyDescent="0.2">
      <c r="A25" s="1422" t="s">
        <v>120</v>
      </c>
      <c r="B25" s="915" t="s">
        <v>167</v>
      </c>
      <c r="C25" s="898" t="s">
        <v>168</v>
      </c>
      <c r="D25" s="898"/>
      <c r="E25" s="898" t="s">
        <v>169</v>
      </c>
      <c r="F25" s="898" t="s">
        <v>170</v>
      </c>
      <c r="G25" s="899" t="s">
        <v>171</v>
      </c>
      <c r="H25" s="916"/>
    </row>
    <row r="26" spans="1:8" ht="39.950000000000003" customHeight="1" x14ac:dyDescent="0.2">
      <c r="A26" s="1074" t="s">
        <v>172</v>
      </c>
      <c r="B26" s="898" t="s">
        <v>173</v>
      </c>
      <c r="C26" s="898" t="s">
        <v>174</v>
      </c>
      <c r="D26" s="898"/>
      <c r="E26" s="898" t="s">
        <v>164</v>
      </c>
      <c r="F26" s="898" t="s">
        <v>175</v>
      </c>
      <c r="G26" s="914" t="s">
        <v>176</v>
      </c>
      <c r="H26" s="901"/>
    </row>
    <row r="27" spans="1:8" ht="39.950000000000003" customHeight="1" x14ac:dyDescent="0.2">
      <c r="A27" s="1074" t="s">
        <v>125</v>
      </c>
      <c r="B27" s="915" t="s">
        <v>173</v>
      </c>
      <c r="C27" s="915" t="s">
        <v>174</v>
      </c>
      <c r="D27" s="915"/>
      <c r="E27" s="915" t="s">
        <v>177</v>
      </c>
      <c r="F27" s="915" t="s">
        <v>175</v>
      </c>
      <c r="G27" s="914" t="s">
        <v>176</v>
      </c>
      <c r="H27" s="914"/>
    </row>
    <row r="28" spans="1:8" ht="39.950000000000003" customHeight="1" x14ac:dyDescent="0.2">
      <c r="A28" s="1074" t="s">
        <v>121</v>
      </c>
      <c r="B28" s="915" t="s">
        <v>173</v>
      </c>
      <c r="C28" s="915" t="s">
        <v>174</v>
      </c>
      <c r="D28" s="915"/>
      <c r="E28" s="915" t="s">
        <v>178</v>
      </c>
      <c r="F28" s="915" t="s">
        <v>175</v>
      </c>
      <c r="G28" s="914" t="s">
        <v>176</v>
      </c>
      <c r="H28" s="915"/>
    </row>
    <row r="29" spans="1:8" ht="39.950000000000003" customHeight="1" x14ac:dyDescent="0.2">
      <c r="A29" s="1074" t="s">
        <v>132</v>
      </c>
      <c r="B29" s="915" t="s">
        <v>173</v>
      </c>
      <c r="C29" s="915" t="s">
        <v>174</v>
      </c>
      <c r="D29" s="915"/>
      <c r="E29" s="915" t="s">
        <v>179</v>
      </c>
      <c r="F29" s="915" t="s">
        <v>175</v>
      </c>
      <c r="G29" s="914" t="s">
        <v>176</v>
      </c>
      <c r="H29" s="914"/>
    </row>
    <row r="30" spans="1:8" ht="39.950000000000003" customHeight="1" x14ac:dyDescent="0.2">
      <c r="A30" s="1074" t="s">
        <v>119</v>
      </c>
      <c r="B30" s="915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2"/>
    </row>
    <row r="31" spans="1:8" ht="39.950000000000003" customHeight="1" x14ac:dyDescent="0.2">
      <c r="A31" s="1074" t="s">
        <v>128</v>
      </c>
      <c r="B31" s="915" t="s">
        <v>180</v>
      </c>
      <c r="C31" s="915" t="s">
        <v>181</v>
      </c>
      <c r="D31" s="915"/>
      <c r="E31" s="915" t="s">
        <v>185</v>
      </c>
      <c r="F31" s="915" t="s">
        <v>183</v>
      </c>
      <c r="G31" s="914" t="s">
        <v>184</v>
      </c>
      <c r="H31" s="915"/>
    </row>
    <row r="32" spans="1:8" ht="39.950000000000003" customHeight="1" x14ac:dyDescent="0.2">
      <c r="A32" s="1421" t="s">
        <v>132</v>
      </c>
      <c r="B32" s="915" t="s">
        <v>186</v>
      </c>
      <c r="C32" s="915" t="s">
        <v>187</v>
      </c>
      <c r="D32" s="915"/>
      <c r="E32" s="915" t="s">
        <v>188</v>
      </c>
      <c r="F32" s="915" t="s">
        <v>189</v>
      </c>
      <c r="G32" s="914" t="s">
        <v>190</v>
      </c>
      <c r="H32" s="914"/>
    </row>
    <row r="33" spans="1:8" ht="39.950000000000003" customHeight="1" x14ac:dyDescent="0.2">
      <c r="A33" s="1494" t="s">
        <v>125</v>
      </c>
      <c r="B33" s="1402" t="s">
        <v>186</v>
      </c>
      <c r="C33" s="915" t="s">
        <v>187</v>
      </c>
      <c r="D33" s="915"/>
      <c r="E33" s="915" t="s">
        <v>179</v>
      </c>
      <c r="F33" s="915" t="s">
        <v>189</v>
      </c>
      <c r="G33" s="914" t="s">
        <v>191</v>
      </c>
      <c r="H33" s="915"/>
    </row>
    <row r="34" spans="1:8" ht="39.950000000000003" customHeight="1" x14ac:dyDescent="0.2">
      <c r="A34" s="1422" t="s">
        <v>123</v>
      </c>
      <c r="B34" s="1152" t="s">
        <v>192</v>
      </c>
      <c r="C34" s="898" t="s">
        <v>193</v>
      </c>
      <c r="D34" s="898"/>
      <c r="E34" s="898" t="s">
        <v>147</v>
      </c>
      <c r="F34" s="898" t="s">
        <v>194</v>
      </c>
      <c r="G34" s="899" t="s">
        <v>195</v>
      </c>
      <c r="H34" s="915"/>
    </row>
    <row r="35" spans="1:8" ht="39.950000000000003" customHeight="1" x14ac:dyDescent="0.2">
      <c r="A35" s="1074" t="s">
        <v>160</v>
      </c>
      <c r="B35" s="1152" t="s">
        <v>196</v>
      </c>
      <c r="C35" s="898" t="s">
        <v>197</v>
      </c>
      <c r="D35" s="898" t="s">
        <v>163</v>
      </c>
      <c r="E35" s="898" t="s">
        <v>198</v>
      </c>
      <c r="F35" s="898" t="s">
        <v>199</v>
      </c>
      <c r="G35" s="898" t="s">
        <v>200</v>
      </c>
      <c r="H35" s="916"/>
    </row>
    <row r="36" spans="1:8" ht="39.950000000000003" customHeight="1" x14ac:dyDescent="0.2">
      <c r="A36" s="1422" t="s">
        <v>123</v>
      </c>
      <c r="B36" s="898" t="s">
        <v>201</v>
      </c>
      <c r="C36" s="898" t="s">
        <v>202</v>
      </c>
      <c r="D36" s="898"/>
      <c r="E36" s="898" t="s">
        <v>185</v>
      </c>
      <c r="F36" s="898" t="s">
        <v>194</v>
      </c>
      <c r="G36" s="898" t="s">
        <v>203</v>
      </c>
      <c r="H36" s="915"/>
    </row>
    <row r="37" spans="1:8" ht="39.950000000000003" customHeight="1" x14ac:dyDescent="0.2">
      <c r="A37" s="1074" t="s">
        <v>122</v>
      </c>
      <c r="B37" s="915" t="s">
        <v>204</v>
      </c>
      <c r="C37" s="915" t="s">
        <v>205</v>
      </c>
      <c r="D37" s="915"/>
      <c r="E37" s="915" t="s">
        <v>198</v>
      </c>
      <c r="F37" s="915" t="s">
        <v>189</v>
      </c>
      <c r="G37" s="914" t="s">
        <v>206</v>
      </c>
      <c r="H37" s="916"/>
    </row>
    <row r="38" spans="1:8" ht="39.950000000000003" customHeight="1" x14ac:dyDescent="0.2">
      <c r="A38" s="1421" t="s">
        <v>121</v>
      </c>
      <c r="B38" s="915" t="s">
        <v>207</v>
      </c>
      <c r="C38" s="915" t="s">
        <v>208</v>
      </c>
      <c r="D38" s="915"/>
      <c r="E38" s="915" t="s">
        <v>188</v>
      </c>
      <c r="F38" s="915" t="s">
        <v>209</v>
      </c>
      <c r="G38" s="915" t="s">
        <v>210</v>
      </c>
      <c r="H38" s="915"/>
    </row>
    <row r="39" spans="1:8" ht="39.950000000000003" customHeight="1" x14ac:dyDescent="0.2">
      <c r="A39" s="1422" t="s">
        <v>122</v>
      </c>
      <c r="B39" s="915" t="s">
        <v>211</v>
      </c>
      <c r="C39" s="915" t="s">
        <v>212</v>
      </c>
      <c r="D39" s="915"/>
      <c r="E39" s="915" t="s">
        <v>188</v>
      </c>
      <c r="F39" s="915" t="s">
        <v>211</v>
      </c>
      <c r="G39" s="914" t="s">
        <v>213</v>
      </c>
      <c r="H39" s="915"/>
    </row>
    <row r="40" spans="1:8" ht="39.950000000000003" customHeight="1" x14ac:dyDescent="0.2">
      <c r="A40" s="1074" t="s">
        <v>128</v>
      </c>
      <c r="B40" s="898" t="s">
        <v>214</v>
      </c>
      <c r="C40" s="898" t="s">
        <v>215</v>
      </c>
      <c r="D40" s="898"/>
      <c r="E40" s="898" t="s">
        <v>216</v>
      </c>
      <c r="F40" s="898" t="s">
        <v>189</v>
      </c>
      <c r="G40" s="914" t="s">
        <v>217</v>
      </c>
      <c r="H40" s="898" t="s">
        <v>218</v>
      </c>
    </row>
    <row r="41" spans="1:8" ht="39.950000000000003" customHeight="1" x14ac:dyDescent="0.2">
      <c r="A41" s="1074" t="s">
        <v>126</v>
      </c>
      <c r="B41" s="915" t="s">
        <v>219</v>
      </c>
      <c r="C41" s="915" t="s">
        <v>220</v>
      </c>
      <c r="D41" s="915" t="s">
        <v>221</v>
      </c>
      <c r="E41" s="915" t="s">
        <v>222</v>
      </c>
      <c r="F41" s="915" t="s">
        <v>189</v>
      </c>
      <c r="G41" s="898" t="s">
        <v>223</v>
      </c>
      <c r="H41" s="917" t="s">
        <v>224</v>
      </c>
    </row>
    <row r="42" spans="1:8" ht="39.950000000000003" customHeight="1" x14ac:dyDescent="0.2">
      <c r="A42" s="1422" t="s">
        <v>125</v>
      </c>
      <c r="B42" s="915" t="s">
        <v>225</v>
      </c>
      <c r="C42" s="915" t="s">
        <v>226</v>
      </c>
      <c r="D42" s="915"/>
      <c r="E42" s="915" t="s">
        <v>169</v>
      </c>
      <c r="F42" s="915" t="s">
        <v>170</v>
      </c>
      <c r="G42" s="914" t="s">
        <v>227</v>
      </c>
      <c r="H42" s="915"/>
    </row>
    <row r="43" spans="1:8" ht="39.950000000000003" customHeight="1" x14ac:dyDescent="0.2">
      <c r="A43" s="1074" t="s">
        <v>128</v>
      </c>
      <c r="B43" s="915" t="s">
        <v>228</v>
      </c>
      <c r="C43" s="915" t="s">
        <v>215</v>
      </c>
      <c r="D43" s="915"/>
      <c r="E43" s="915" t="s">
        <v>216</v>
      </c>
      <c r="F43" s="915" t="s">
        <v>189</v>
      </c>
      <c r="G43" s="914" t="s">
        <v>217</v>
      </c>
      <c r="H43" s="898" t="s">
        <v>218</v>
      </c>
    </row>
    <row r="44" spans="1:8" ht="39.950000000000003" customHeight="1" x14ac:dyDescent="0.2">
      <c r="A44" s="1074" t="s">
        <v>172</v>
      </c>
      <c r="B44" s="915" t="s">
        <v>229</v>
      </c>
      <c r="C44" s="915" t="s">
        <v>230</v>
      </c>
      <c r="D44" s="915"/>
      <c r="E44" s="915" t="s">
        <v>216</v>
      </c>
      <c r="F44" s="915" t="s">
        <v>231</v>
      </c>
      <c r="G44" s="915" t="s">
        <v>232</v>
      </c>
      <c r="H44" s="901"/>
    </row>
    <row r="45" spans="1:8" ht="39.950000000000003" customHeight="1" x14ac:dyDescent="0.2">
      <c r="A45" s="1074" t="s">
        <v>127</v>
      </c>
      <c r="B45" s="898" t="s">
        <v>233</v>
      </c>
      <c r="C45" s="898" t="s">
        <v>234</v>
      </c>
      <c r="D45" s="898" t="s">
        <v>235</v>
      </c>
      <c r="E45" s="898" t="s">
        <v>177</v>
      </c>
      <c r="F45" s="898" t="s">
        <v>231</v>
      </c>
      <c r="G45" s="898" t="s">
        <v>236</v>
      </c>
      <c r="H45" s="898" t="s">
        <v>237</v>
      </c>
    </row>
    <row r="46" spans="1:8" ht="39.950000000000003" customHeight="1" x14ac:dyDescent="0.2">
      <c r="A46" s="1074" t="s">
        <v>96</v>
      </c>
      <c r="B46" s="898" t="s">
        <v>146</v>
      </c>
      <c r="C46" s="898" t="s">
        <v>238</v>
      </c>
      <c r="D46" s="898"/>
      <c r="E46" s="915" t="s">
        <v>239</v>
      </c>
      <c r="F46" s="898" t="s">
        <v>148</v>
      </c>
      <c r="G46" s="914" t="s">
        <v>240</v>
      </c>
      <c r="H46" s="914"/>
    </row>
    <row r="47" spans="1:8" ht="39.950000000000003" customHeight="1" x14ac:dyDescent="0.2">
      <c r="A47" s="1074" t="s">
        <v>96</v>
      </c>
      <c r="B47" s="898" t="s">
        <v>241</v>
      </c>
      <c r="C47" s="898" t="s">
        <v>238</v>
      </c>
      <c r="D47" s="898"/>
      <c r="E47" s="915" t="s">
        <v>147</v>
      </c>
      <c r="F47" s="898" t="s">
        <v>148</v>
      </c>
      <c r="G47" s="914" t="s">
        <v>240</v>
      </c>
      <c r="H47" s="914" t="s">
        <v>242</v>
      </c>
    </row>
    <row r="48" spans="1:8" ht="39.950000000000003" customHeight="1" x14ac:dyDescent="0.2">
      <c r="A48" s="1421" t="s">
        <v>122</v>
      </c>
      <c r="B48" s="915" t="s">
        <v>243</v>
      </c>
      <c r="C48" s="915" t="s">
        <v>212</v>
      </c>
      <c r="D48" s="915"/>
      <c r="E48" s="915" t="s">
        <v>244</v>
      </c>
      <c r="F48" s="915" t="s">
        <v>211</v>
      </c>
      <c r="G48" s="914" t="s">
        <v>213</v>
      </c>
      <c r="H48" s="915" t="s">
        <v>245</v>
      </c>
    </row>
    <row r="49" spans="1:8" ht="39.950000000000003" customHeight="1" x14ac:dyDescent="0.2">
      <c r="A49" s="1422" t="s">
        <v>126</v>
      </c>
      <c r="B49" s="915" t="s">
        <v>246</v>
      </c>
      <c r="C49" s="898" t="s">
        <v>247</v>
      </c>
      <c r="D49" s="898"/>
      <c r="E49" s="898" t="s">
        <v>244</v>
      </c>
      <c r="F49" s="898" t="s">
        <v>199</v>
      </c>
      <c r="G49" s="899" t="s">
        <v>248</v>
      </c>
      <c r="H49" s="898"/>
    </row>
    <row r="50" spans="1:8" ht="39.950000000000003" customHeight="1" x14ac:dyDescent="0.2">
      <c r="A50" s="1074" t="s">
        <v>172</v>
      </c>
      <c r="B50" s="898" t="s">
        <v>249</v>
      </c>
      <c r="C50" s="898" t="s">
        <v>250</v>
      </c>
      <c r="D50" s="898"/>
      <c r="E50" s="898" t="s">
        <v>251</v>
      </c>
      <c r="F50" s="898" t="s">
        <v>252</v>
      </c>
      <c r="G50" s="898" t="s">
        <v>253</v>
      </c>
      <c r="H50" s="901"/>
    </row>
    <row r="51" spans="1:8" ht="39.950000000000003" customHeight="1" x14ac:dyDescent="0.2">
      <c r="A51" s="1074" t="s">
        <v>128</v>
      </c>
      <c r="B51" s="915" t="s">
        <v>254</v>
      </c>
      <c r="C51" s="915" t="s">
        <v>255</v>
      </c>
      <c r="D51" s="915"/>
      <c r="E51" s="915" t="s">
        <v>256</v>
      </c>
      <c r="F51" s="915" t="s">
        <v>189</v>
      </c>
      <c r="G51" s="914" t="s">
        <v>257</v>
      </c>
      <c r="H51" s="915"/>
    </row>
    <row r="52" spans="1:8" ht="39.950000000000003" customHeight="1" x14ac:dyDescent="0.2">
      <c r="A52" s="1074" t="s">
        <v>125</v>
      </c>
      <c r="B52" s="915" t="s">
        <v>258</v>
      </c>
      <c r="C52" s="915" t="s">
        <v>259</v>
      </c>
      <c r="D52" s="915" t="s">
        <v>173</v>
      </c>
      <c r="E52" s="915" t="s">
        <v>179</v>
      </c>
      <c r="F52" s="915" t="s">
        <v>252</v>
      </c>
      <c r="G52" s="914" t="s">
        <v>176</v>
      </c>
      <c r="H52" s="914" t="s">
        <v>260</v>
      </c>
    </row>
    <row r="53" spans="1:8" ht="39.950000000000003" customHeight="1" x14ac:dyDescent="0.2">
      <c r="A53" s="1074" t="s">
        <v>261</v>
      </c>
      <c r="B53" s="898" t="s">
        <v>235</v>
      </c>
      <c r="C53" s="898" t="s">
        <v>262</v>
      </c>
      <c r="D53" s="898"/>
      <c r="E53" s="898" t="s">
        <v>263</v>
      </c>
      <c r="F53" s="898" t="s">
        <v>189</v>
      </c>
      <c r="G53" s="899" t="s">
        <v>264</v>
      </c>
      <c r="H53" s="901"/>
    </row>
    <row r="54" spans="1:8" ht="39.950000000000003" customHeight="1" x14ac:dyDescent="0.2">
      <c r="A54" s="1074" t="s">
        <v>119</v>
      </c>
      <c r="B54" s="915" t="s">
        <v>235</v>
      </c>
      <c r="C54" s="898" t="s">
        <v>262</v>
      </c>
      <c r="D54" s="898"/>
      <c r="E54" s="898" t="s">
        <v>178</v>
      </c>
      <c r="F54" s="898" t="s">
        <v>189</v>
      </c>
      <c r="G54" s="899" t="s">
        <v>264</v>
      </c>
      <c r="H54" s="1072"/>
    </row>
    <row r="55" spans="1:8" ht="39.950000000000003" customHeight="1" x14ac:dyDescent="0.2">
      <c r="A55" s="1074" t="s">
        <v>126</v>
      </c>
      <c r="B55" s="898" t="s">
        <v>235</v>
      </c>
      <c r="C55" s="898" t="s">
        <v>262</v>
      </c>
      <c r="D55" s="898"/>
      <c r="E55" s="898" t="s">
        <v>265</v>
      </c>
      <c r="F55" s="898" t="s">
        <v>189</v>
      </c>
      <c r="G55" s="899" t="s">
        <v>264</v>
      </c>
      <c r="H55" s="901"/>
    </row>
    <row r="56" spans="1:8" ht="39.950000000000003" customHeight="1" x14ac:dyDescent="0.2">
      <c r="A56" s="1074" t="s">
        <v>132</v>
      </c>
      <c r="B56" s="915" t="s">
        <v>235</v>
      </c>
      <c r="C56" s="915" t="s">
        <v>262</v>
      </c>
      <c r="D56" s="915"/>
      <c r="E56" s="915" t="s">
        <v>266</v>
      </c>
      <c r="F56" s="915" t="s">
        <v>189</v>
      </c>
      <c r="G56" s="899" t="s">
        <v>264</v>
      </c>
      <c r="H56" s="914"/>
    </row>
    <row r="57" spans="1:8" ht="39.950000000000003" customHeight="1" x14ac:dyDescent="0.2">
      <c r="A57" s="1421" t="s">
        <v>125</v>
      </c>
      <c r="B57" s="915" t="s">
        <v>267</v>
      </c>
      <c r="C57" s="915" t="s">
        <v>268</v>
      </c>
      <c r="D57" s="915" t="s">
        <v>173</v>
      </c>
      <c r="E57" s="915" t="s">
        <v>179</v>
      </c>
      <c r="F57" s="915" t="s">
        <v>252</v>
      </c>
      <c r="G57" s="1103" t="s">
        <v>176</v>
      </c>
      <c r="H57" s="914" t="s">
        <v>260</v>
      </c>
    </row>
    <row r="58" spans="1:8" ht="39.950000000000003" customHeight="1" x14ac:dyDescent="0.2">
      <c r="A58" s="1477" t="s">
        <v>125</v>
      </c>
      <c r="B58" s="1152" t="s">
        <v>269</v>
      </c>
      <c r="C58" s="898" t="s">
        <v>270</v>
      </c>
      <c r="D58" s="898"/>
      <c r="E58" s="898" t="s">
        <v>147</v>
      </c>
      <c r="F58" s="898" t="s">
        <v>170</v>
      </c>
      <c r="G58" s="898" t="s">
        <v>271</v>
      </c>
      <c r="H58" s="915"/>
    </row>
    <row r="59" spans="1:8" ht="39.950000000000003" customHeight="1" x14ac:dyDescent="0.2">
      <c r="A59" s="1074" t="s">
        <v>131</v>
      </c>
      <c r="B59" s="898" t="s">
        <v>272</v>
      </c>
      <c r="C59" s="898" t="s">
        <v>273</v>
      </c>
      <c r="D59" s="898"/>
      <c r="E59" s="898" t="s">
        <v>164</v>
      </c>
      <c r="F59" s="898" t="s">
        <v>189</v>
      </c>
      <c r="G59" s="898" t="s">
        <v>274</v>
      </c>
      <c r="H59" s="898"/>
    </row>
    <row r="60" spans="1:8" ht="39.950000000000003" customHeight="1" x14ac:dyDescent="0.2">
      <c r="A60" s="1074" t="s">
        <v>119</v>
      </c>
      <c r="B60" s="915" t="s">
        <v>272</v>
      </c>
      <c r="C60" s="898" t="s">
        <v>273</v>
      </c>
      <c r="D60" s="898"/>
      <c r="E60" s="898" t="s">
        <v>177</v>
      </c>
      <c r="F60" s="898" t="s">
        <v>189</v>
      </c>
      <c r="G60" s="899" t="s">
        <v>274</v>
      </c>
      <c r="H60" s="916"/>
    </row>
    <row r="61" spans="1:8" ht="39.950000000000003" customHeight="1" x14ac:dyDescent="0.2">
      <c r="A61" s="1074" t="s">
        <v>121</v>
      </c>
      <c r="B61" s="898" t="s">
        <v>272</v>
      </c>
      <c r="C61" s="898" t="s">
        <v>273</v>
      </c>
      <c r="D61" s="898"/>
      <c r="E61" s="898" t="s">
        <v>266</v>
      </c>
      <c r="F61" s="898" t="s">
        <v>189</v>
      </c>
      <c r="G61" s="898" t="s">
        <v>274</v>
      </c>
      <c r="H61" s="915"/>
    </row>
    <row r="62" spans="1:8" ht="39.950000000000003" customHeight="1" x14ac:dyDescent="0.2">
      <c r="A62" s="1074" t="s">
        <v>125</v>
      </c>
      <c r="B62" s="915" t="s">
        <v>272</v>
      </c>
      <c r="C62" s="915" t="s">
        <v>273</v>
      </c>
      <c r="D62" s="915"/>
      <c r="E62" s="915" t="s">
        <v>265</v>
      </c>
      <c r="F62" s="915" t="s">
        <v>189</v>
      </c>
      <c r="G62" s="914" t="s">
        <v>274</v>
      </c>
      <c r="H62" s="914"/>
    </row>
    <row r="63" spans="1:8" ht="39.950000000000003" customHeight="1" x14ac:dyDescent="0.2">
      <c r="A63" s="1074" t="s">
        <v>122</v>
      </c>
      <c r="B63" s="898" t="s">
        <v>275</v>
      </c>
      <c r="C63" s="898" t="s">
        <v>276</v>
      </c>
      <c r="D63" s="898"/>
      <c r="E63" s="898" t="s">
        <v>277</v>
      </c>
      <c r="F63" s="898" t="s">
        <v>189</v>
      </c>
      <c r="G63" s="898" t="s">
        <v>278</v>
      </c>
      <c r="H63" s="915"/>
    </row>
    <row r="64" spans="1:8" ht="39.950000000000003" customHeight="1" x14ac:dyDescent="0.2">
      <c r="A64" s="1074" t="s">
        <v>125</v>
      </c>
      <c r="B64" s="915" t="s">
        <v>279</v>
      </c>
      <c r="C64" s="915" t="s">
        <v>280</v>
      </c>
      <c r="D64" s="915" t="s">
        <v>173</v>
      </c>
      <c r="E64" s="915" t="s">
        <v>179</v>
      </c>
      <c r="F64" s="915" t="s">
        <v>175</v>
      </c>
      <c r="G64" s="914" t="s">
        <v>176</v>
      </c>
      <c r="H64" s="914" t="s">
        <v>260</v>
      </c>
    </row>
    <row r="65" spans="1:8" ht="39.950000000000003" customHeight="1" x14ac:dyDescent="0.2">
      <c r="A65" s="1074" t="s">
        <v>121</v>
      </c>
      <c r="B65" s="898" t="s">
        <v>281</v>
      </c>
      <c r="C65" s="898" t="s">
        <v>282</v>
      </c>
      <c r="D65" s="898"/>
      <c r="E65" s="898" t="s">
        <v>216</v>
      </c>
      <c r="F65" s="898" t="s">
        <v>170</v>
      </c>
      <c r="G65" s="898" t="s">
        <v>283</v>
      </c>
      <c r="H65" s="914"/>
    </row>
    <row r="66" spans="1:8" ht="39.950000000000003" customHeight="1" x14ac:dyDescent="0.2">
      <c r="A66" s="1074" t="s">
        <v>261</v>
      </c>
      <c r="B66" s="898" t="s">
        <v>221</v>
      </c>
      <c r="C66" s="898" t="s">
        <v>220</v>
      </c>
      <c r="D66" s="898"/>
      <c r="E66" s="898" t="s">
        <v>164</v>
      </c>
      <c r="F66" s="898" t="s">
        <v>189</v>
      </c>
      <c r="G66" s="898" t="s">
        <v>223</v>
      </c>
      <c r="H66" s="1141" t="s">
        <v>284</v>
      </c>
    </row>
    <row r="67" spans="1:8" ht="39.950000000000003" customHeight="1" x14ac:dyDescent="0.2">
      <c r="A67" s="1074" t="s">
        <v>119</v>
      </c>
      <c r="B67" s="915" t="s">
        <v>221</v>
      </c>
      <c r="C67" s="898" t="s">
        <v>220</v>
      </c>
      <c r="D67" s="898"/>
      <c r="E67" s="898" t="s">
        <v>285</v>
      </c>
      <c r="F67" s="898" t="s">
        <v>189</v>
      </c>
      <c r="G67" s="899" t="s">
        <v>223</v>
      </c>
      <c r="H67" s="1141" t="s">
        <v>284</v>
      </c>
    </row>
    <row r="68" spans="1:8" ht="39.950000000000003" customHeight="1" x14ac:dyDescent="0.2">
      <c r="A68" s="1074" t="s">
        <v>126</v>
      </c>
      <c r="B68" s="915" t="s">
        <v>221</v>
      </c>
      <c r="C68" s="898" t="s">
        <v>220</v>
      </c>
      <c r="D68" s="898"/>
      <c r="E68" s="898" t="s">
        <v>266</v>
      </c>
      <c r="F68" s="898" t="s">
        <v>189</v>
      </c>
      <c r="G68" s="898" t="s">
        <v>223</v>
      </c>
      <c r="H68" s="1141" t="s">
        <v>284</v>
      </c>
    </row>
    <row r="69" spans="1:8" ht="39.950000000000003" customHeight="1" x14ac:dyDescent="0.2">
      <c r="A69" s="1074" t="s">
        <v>132</v>
      </c>
      <c r="B69" s="898" t="s">
        <v>221</v>
      </c>
      <c r="C69" s="898" t="s">
        <v>220</v>
      </c>
      <c r="D69" s="898"/>
      <c r="E69" s="898" t="s">
        <v>286</v>
      </c>
      <c r="F69" s="898" t="s">
        <v>189</v>
      </c>
      <c r="G69" s="899" t="s">
        <v>287</v>
      </c>
      <c r="H69" s="1141" t="s">
        <v>284</v>
      </c>
    </row>
    <row r="70" spans="1:8" ht="39.950000000000003" customHeight="1" x14ac:dyDescent="0.2">
      <c r="A70" s="1074" t="s">
        <v>122</v>
      </c>
      <c r="B70" s="898" t="s">
        <v>288</v>
      </c>
      <c r="C70" s="898" t="s">
        <v>289</v>
      </c>
      <c r="D70" s="898"/>
      <c r="E70" s="898" t="s">
        <v>290</v>
      </c>
      <c r="F70" s="898" t="s">
        <v>189</v>
      </c>
      <c r="G70" s="899" t="s">
        <v>291</v>
      </c>
      <c r="H70" s="914"/>
    </row>
    <row r="71" spans="1:8" ht="39.950000000000003" customHeight="1" x14ac:dyDescent="0.2">
      <c r="A71" s="1421" t="s">
        <v>122</v>
      </c>
      <c r="B71" s="898" t="s">
        <v>292</v>
      </c>
      <c r="C71" s="898" t="s">
        <v>215</v>
      </c>
      <c r="D71" s="898"/>
      <c r="E71" s="898" t="s">
        <v>179</v>
      </c>
      <c r="F71" s="898" t="s">
        <v>189</v>
      </c>
      <c r="G71" s="898" t="s">
        <v>217</v>
      </c>
      <c r="H71" s="914"/>
    </row>
    <row r="72" spans="1:8" ht="39.950000000000003" customHeight="1" x14ac:dyDescent="0.2">
      <c r="A72" s="1422" t="s">
        <v>132</v>
      </c>
      <c r="B72" s="915" t="s">
        <v>292</v>
      </c>
      <c r="C72" s="915" t="s">
        <v>215</v>
      </c>
      <c r="D72" s="915"/>
      <c r="E72" s="915" t="s">
        <v>293</v>
      </c>
      <c r="F72" s="1102" t="s">
        <v>189</v>
      </c>
      <c r="G72" s="914" t="s">
        <v>217</v>
      </c>
      <c r="H72" s="914"/>
    </row>
    <row r="73" spans="1:8" ht="39.950000000000003" customHeight="1" x14ac:dyDescent="0.2">
      <c r="A73" s="1074" t="s">
        <v>128</v>
      </c>
      <c r="B73" s="915" t="s">
        <v>292</v>
      </c>
      <c r="C73" s="915" t="s">
        <v>215</v>
      </c>
      <c r="D73" s="915"/>
      <c r="E73" s="915" t="s">
        <v>216</v>
      </c>
      <c r="F73" s="915" t="s">
        <v>189</v>
      </c>
      <c r="G73" s="914" t="s">
        <v>217</v>
      </c>
      <c r="H73" s="915"/>
    </row>
    <row r="74" spans="1:8" ht="39.950000000000003" customHeight="1" x14ac:dyDescent="0.2">
      <c r="A74" s="1074" t="s">
        <v>126</v>
      </c>
      <c r="B74" s="898" t="s">
        <v>294</v>
      </c>
      <c r="C74" s="898" t="s">
        <v>295</v>
      </c>
      <c r="D74" s="898"/>
      <c r="E74" s="898" t="s">
        <v>177</v>
      </c>
      <c r="F74" s="898" t="s">
        <v>199</v>
      </c>
      <c r="G74" s="898" t="s">
        <v>296</v>
      </c>
      <c r="H74" s="898"/>
    </row>
    <row r="75" spans="1:8" ht="39.950000000000003" customHeight="1" x14ac:dyDescent="0.2">
      <c r="A75" s="1074" t="s">
        <v>121</v>
      </c>
      <c r="B75" s="898" t="s">
        <v>297</v>
      </c>
      <c r="C75" s="898" t="s">
        <v>298</v>
      </c>
      <c r="D75" s="898"/>
      <c r="E75" s="898" t="s">
        <v>277</v>
      </c>
      <c r="F75" s="898" t="s">
        <v>170</v>
      </c>
      <c r="G75" s="898" t="s">
        <v>299</v>
      </c>
      <c r="H75" s="899"/>
    </row>
    <row r="76" spans="1:8" ht="39.950000000000003" customHeight="1" x14ac:dyDescent="0.2">
      <c r="A76" s="1074" t="s">
        <v>261</v>
      </c>
      <c r="B76" s="915" t="s">
        <v>300</v>
      </c>
      <c r="C76" s="898" t="s">
        <v>301</v>
      </c>
      <c r="D76" s="898"/>
      <c r="E76" s="898" t="s">
        <v>302</v>
      </c>
      <c r="F76" s="898" t="s">
        <v>194</v>
      </c>
      <c r="G76" s="899" t="s">
        <v>303</v>
      </c>
      <c r="H76" s="916"/>
    </row>
    <row r="77" spans="1:8" ht="39.950000000000003" customHeight="1" x14ac:dyDescent="0.2">
      <c r="A77" s="1074" t="s">
        <v>172</v>
      </c>
      <c r="B77" s="898" t="s">
        <v>304</v>
      </c>
      <c r="C77" s="898" t="s">
        <v>305</v>
      </c>
      <c r="D77" s="898" t="s">
        <v>229</v>
      </c>
      <c r="E77" s="898" t="s">
        <v>185</v>
      </c>
      <c r="F77" s="898" t="s">
        <v>231</v>
      </c>
      <c r="G77" s="899" t="s">
        <v>306</v>
      </c>
      <c r="H77" s="898" t="s">
        <v>307</v>
      </c>
    </row>
    <row r="78" spans="1:8" ht="39.950000000000003" customHeight="1" x14ac:dyDescent="0.2">
      <c r="A78" s="1074" t="s">
        <v>132</v>
      </c>
      <c r="B78" s="915" t="s">
        <v>308</v>
      </c>
      <c r="C78" s="915" t="s">
        <v>309</v>
      </c>
      <c r="D78" s="915"/>
      <c r="E78" s="915" t="s">
        <v>177</v>
      </c>
      <c r="F78" s="915" t="s">
        <v>189</v>
      </c>
      <c r="G78" s="914" t="s">
        <v>310</v>
      </c>
      <c r="H78" s="914"/>
    </row>
    <row r="79" spans="1:8" ht="39.950000000000003" customHeight="1" x14ac:dyDescent="0.2">
      <c r="A79" s="1074" t="s">
        <v>125</v>
      </c>
      <c r="B79" s="898" t="s">
        <v>308</v>
      </c>
      <c r="C79" s="898" t="s">
        <v>309</v>
      </c>
      <c r="D79" s="898"/>
      <c r="E79" s="898" t="s">
        <v>311</v>
      </c>
      <c r="F79" s="898" t="s">
        <v>189</v>
      </c>
      <c r="G79" s="899" t="s">
        <v>312</v>
      </c>
      <c r="H79" s="900"/>
    </row>
    <row r="80" spans="1:8" ht="39.950000000000003" customHeight="1" x14ac:dyDescent="0.2">
      <c r="A80" s="1074" t="s">
        <v>172</v>
      </c>
      <c r="B80" s="898" t="s">
        <v>313</v>
      </c>
      <c r="C80" s="898" t="s">
        <v>314</v>
      </c>
      <c r="D80" s="898"/>
      <c r="E80" s="898" t="s">
        <v>179</v>
      </c>
      <c r="F80" s="898" t="s">
        <v>252</v>
      </c>
      <c r="G80" s="898" t="s">
        <v>315</v>
      </c>
      <c r="H80" s="899"/>
    </row>
    <row r="81" spans="1:8" ht="39.950000000000003" customHeight="1" x14ac:dyDescent="0.2">
      <c r="A81" s="1074" t="s">
        <v>130</v>
      </c>
      <c r="B81" s="915" t="s">
        <v>316</v>
      </c>
      <c r="C81" s="898" t="s">
        <v>317</v>
      </c>
      <c r="D81" s="898" t="s">
        <v>173</v>
      </c>
      <c r="E81" s="898" t="s">
        <v>179</v>
      </c>
      <c r="F81" s="898" t="s">
        <v>318</v>
      </c>
      <c r="G81" s="898" t="s">
        <v>319</v>
      </c>
      <c r="H81" s="916"/>
    </row>
    <row r="82" spans="1:8" ht="39.950000000000003" customHeight="1" x14ac:dyDescent="0.2">
      <c r="A82" s="1074" t="s">
        <v>261</v>
      </c>
      <c r="B82" s="915" t="s">
        <v>320</v>
      </c>
      <c r="C82" s="898" t="s">
        <v>321</v>
      </c>
      <c r="D82" s="898"/>
      <c r="E82" s="898" t="s">
        <v>198</v>
      </c>
      <c r="F82" s="898" t="s">
        <v>189</v>
      </c>
      <c r="G82" s="899" t="s">
        <v>322</v>
      </c>
      <c r="H82" s="916"/>
    </row>
    <row r="83" spans="1:8" ht="39.950000000000003" customHeight="1" x14ac:dyDescent="0.2">
      <c r="A83" s="1074" t="s">
        <v>132</v>
      </c>
      <c r="B83" s="915" t="s">
        <v>320</v>
      </c>
      <c r="C83" s="915" t="s">
        <v>321</v>
      </c>
      <c r="D83" s="915"/>
      <c r="E83" s="915" t="s">
        <v>216</v>
      </c>
      <c r="F83" s="915" t="s">
        <v>189</v>
      </c>
      <c r="G83" s="914" t="s">
        <v>323</v>
      </c>
      <c r="H83" s="914"/>
    </row>
    <row r="84" spans="1:8" ht="39.950000000000003" customHeight="1" x14ac:dyDescent="0.2">
      <c r="A84" s="1421" t="s">
        <v>120</v>
      </c>
      <c r="B84" s="915" t="s">
        <v>324</v>
      </c>
      <c r="C84" s="898" t="s">
        <v>325</v>
      </c>
      <c r="D84" s="898"/>
      <c r="E84" s="898" t="s">
        <v>216</v>
      </c>
      <c r="F84" s="898" t="s">
        <v>326</v>
      </c>
      <c r="G84" s="899" t="s">
        <v>327</v>
      </c>
      <c r="H84" s="916"/>
    </row>
    <row r="85" spans="1:8" ht="39.950000000000003" customHeight="1" x14ac:dyDescent="0.2">
      <c r="A85" s="1494" t="s">
        <v>122</v>
      </c>
      <c r="B85" s="1152" t="s">
        <v>328</v>
      </c>
      <c r="C85" s="898" t="s">
        <v>329</v>
      </c>
      <c r="D85" s="898"/>
      <c r="E85" s="898" t="s">
        <v>285</v>
      </c>
      <c r="F85" s="898" t="s">
        <v>189</v>
      </c>
      <c r="G85" s="898" t="s">
        <v>330</v>
      </c>
      <c r="H85" s="914"/>
    </row>
    <row r="86" spans="1:8" ht="39.950000000000003" customHeight="1" x14ac:dyDescent="0.2">
      <c r="A86" s="1422" t="s">
        <v>172</v>
      </c>
      <c r="B86" s="898" t="s">
        <v>331</v>
      </c>
      <c r="C86" s="898" t="s">
        <v>332</v>
      </c>
      <c r="D86" s="898"/>
      <c r="E86" s="898" t="s">
        <v>266</v>
      </c>
      <c r="F86" s="898" t="s">
        <v>252</v>
      </c>
      <c r="G86" s="898" t="s">
        <v>333</v>
      </c>
      <c r="H86" s="898"/>
    </row>
    <row r="87" spans="1:8" ht="39.950000000000003" customHeight="1" x14ac:dyDescent="0.2">
      <c r="A87" s="1074" t="s">
        <v>172</v>
      </c>
      <c r="B87" s="898" t="s">
        <v>334</v>
      </c>
      <c r="C87" s="898" t="s">
        <v>335</v>
      </c>
      <c r="D87" s="898"/>
      <c r="E87" s="898" t="s">
        <v>285</v>
      </c>
      <c r="F87" s="898" t="s">
        <v>252</v>
      </c>
      <c r="G87" s="898" t="s">
        <v>336</v>
      </c>
      <c r="H87" s="898"/>
    </row>
    <row r="88" spans="1:8" ht="39.950000000000003" customHeight="1" x14ac:dyDescent="0.2">
      <c r="A88" s="1074" t="s">
        <v>123</v>
      </c>
      <c r="B88" s="898" t="s">
        <v>163</v>
      </c>
      <c r="C88" s="898" t="s">
        <v>337</v>
      </c>
      <c r="D88" s="898"/>
      <c r="E88" s="898" t="s">
        <v>239</v>
      </c>
      <c r="F88" s="898" t="s">
        <v>209</v>
      </c>
      <c r="G88" s="899" t="s">
        <v>338</v>
      </c>
      <c r="H88" s="900"/>
    </row>
    <row r="89" spans="1:8" ht="39.950000000000003" customHeight="1" x14ac:dyDescent="0.2">
      <c r="A89" s="1074" t="s">
        <v>123</v>
      </c>
      <c r="B89" s="915" t="s">
        <v>173</v>
      </c>
      <c r="C89" s="915" t="s">
        <v>174</v>
      </c>
      <c r="D89" s="915"/>
      <c r="E89" s="915" t="s">
        <v>244</v>
      </c>
      <c r="F89" s="915" t="s">
        <v>175</v>
      </c>
      <c r="G89" s="914" t="s">
        <v>176</v>
      </c>
      <c r="H89" s="914"/>
    </row>
    <row r="90" spans="1:8" ht="39.950000000000003" customHeight="1" x14ac:dyDescent="0.2">
      <c r="A90" s="1074" t="s">
        <v>123</v>
      </c>
      <c r="B90" s="915" t="s">
        <v>186</v>
      </c>
      <c r="C90" s="915" t="s">
        <v>187</v>
      </c>
      <c r="D90" s="915"/>
      <c r="E90" s="915" t="s">
        <v>164</v>
      </c>
      <c r="F90" s="915" t="s">
        <v>189</v>
      </c>
      <c r="G90" s="914" t="s">
        <v>191</v>
      </c>
      <c r="H90" s="915"/>
    </row>
    <row r="91" spans="1:8" ht="39.950000000000003" customHeight="1" x14ac:dyDescent="0.2">
      <c r="A91" s="1074" t="s">
        <v>123</v>
      </c>
      <c r="B91" s="915" t="s">
        <v>339</v>
      </c>
      <c r="C91" s="915" t="s">
        <v>340</v>
      </c>
      <c r="D91" s="915"/>
      <c r="E91" s="915" t="s">
        <v>177</v>
      </c>
      <c r="F91" s="915" t="s">
        <v>175</v>
      </c>
      <c r="G91" s="914" t="s">
        <v>341</v>
      </c>
      <c r="H91" s="914"/>
    </row>
    <row r="92" spans="1:8" ht="39.950000000000003" customHeight="1" x14ac:dyDescent="0.2">
      <c r="A92" s="1074" t="s">
        <v>123</v>
      </c>
      <c r="B92" s="898" t="s">
        <v>308</v>
      </c>
      <c r="C92" s="898" t="s">
        <v>309</v>
      </c>
      <c r="D92" s="898"/>
      <c r="E92" s="898" t="s">
        <v>178</v>
      </c>
      <c r="F92" s="898" t="s">
        <v>189</v>
      </c>
      <c r="G92" s="899" t="s">
        <v>312</v>
      </c>
      <c r="H92" s="900"/>
    </row>
    <row r="93" spans="1:8" ht="39.950000000000003" customHeight="1" x14ac:dyDescent="0.2">
      <c r="A93" s="1074" t="s">
        <v>123</v>
      </c>
      <c r="B93" s="915" t="s">
        <v>272</v>
      </c>
      <c r="C93" s="915" t="s">
        <v>273</v>
      </c>
      <c r="D93" s="915"/>
      <c r="E93" s="915" t="s">
        <v>285</v>
      </c>
      <c r="F93" s="915" t="s">
        <v>189</v>
      </c>
      <c r="G93" s="914" t="s">
        <v>274</v>
      </c>
      <c r="H93" s="914"/>
    </row>
    <row r="94" spans="1:8" ht="39.950000000000003" customHeight="1" x14ac:dyDescent="0.2">
      <c r="A94" s="1074" t="s">
        <v>123</v>
      </c>
      <c r="B94" s="915" t="s">
        <v>342</v>
      </c>
      <c r="C94" s="915" t="s">
        <v>343</v>
      </c>
      <c r="D94" s="915"/>
      <c r="E94" s="915" t="s">
        <v>265</v>
      </c>
      <c r="F94" s="915" t="s">
        <v>189</v>
      </c>
      <c r="G94" s="914" t="s">
        <v>344</v>
      </c>
      <c r="H94" s="915"/>
    </row>
    <row r="95" spans="1:8" ht="39.950000000000003" customHeight="1" x14ac:dyDescent="0.2">
      <c r="A95" s="1074" t="s">
        <v>127</v>
      </c>
      <c r="B95" s="898" t="s">
        <v>345</v>
      </c>
      <c r="C95" s="898" t="s">
        <v>346</v>
      </c>
      <c r="D95" s="898" t="s">
        <v>235</v>
      </c>
      <c r="E95" s="898" t="s">
        <v>177</v>
      </c>
      <c r="F95" s="898" t="s">
        <v>231</v>
      </c>
      <c r="G95" s="898" t="s">
        <v>236</v>
      </c>
      <c r="H95" s="898" t="s">
        <v>237</v>
      </c>
    </row>
    <row r="96" spans="1:8" ht="36" customHeight="1" x14ac:dyDescent="0.2">
      <c r="A96" s="1074" t="s">
        <v>125</v>
      </c>
      <c r="B96" s="898" t="s">
        <v>211</v>
      </c>
      <c r="C96" s="1152" t="s">
        <v>212</v>
      </c>
      <c r="D96" s="1152" t="s">
        <v>347</v>
      </c>
      <c r="E96" s="1152" t="s">
        <v>185</v>
      </c>
      <c r="F96" s="1152" t="s">
        <v>211</v>
      </c>
      <c r="G96" s="1152" t="s">
        <v>348</v>
      </c>
      <c r="H96" s="900"/>
    </row>
    <row r="97" spans="1:8" ht="37.5" customHeight="1" x14ac:dyDescent="0.2">
      <c r="A97" s="1074" t="s">
        <v>125</v>
      </c>
      <c r="B97" s="898" t="s">
        <v>254</v>
      </c>
      <c r="C97" s="1152" t="s">
        <v>255</v>
      </c>
      <c r="D97" s="1152" t="s">
        <v>347</v>
      </c>
      <c r="E97" s="1152" t="s">
        <v>216</v>
      </c>
      <c r="F97" s="1152" t="s">
        <v>189</v>
      </c>
      <c r="G97" s="1153" t="s">
        <v>349</v>
      </c>
      <c r="H97" s="900"/>
    </row>
    <row r="98" spans="1:8" ht="34.9" customHeight="1" x14ac:dyDescent="0.2">
      <c r="A98" s="1074" t="s">
        <v>131</v>
      </c>
      <c r="B98" s="898" t="s">
        <v>221</v>
      </c>
      <c r="C98" s="898" t="s">
        <v>220</v>
      </c>
      <c r="D98" s="898"/>
      <c r="E98" s="898" t="s">
        <v>277</v>
      </c>
      <c r="F98" s="898" t="s">
        <v>189</v>
      </c>
      <c r="G98" s="898" t="s">
        <v>287</v>
      </c>
      <c r="H98" s="1141" t="s">
        <v>284</v>
      </c>
    </row>
    <row r="99" spans="1:8" ht="36.75" customHeight="1" x14ac:dyDescent="0.2">
      <c r="A99" s="1403" t="s">
        <v>129</v>
      </c>
      <c r="B99" s="915" t="s">
        <v>167</v>
      </c>
      <c r="C99" s="898" t="s">
        <v>168</v>
      </c>
      <c r="D99" s="898"/>
      <c r="E99" s="898" t="s">
        <v>239</v>
      </c>
      <c r="F99" s="898" t="s">
        <v>170</v>
      </c>
      <c r="G99" s="899" t="s">
        <v>171</v>
      </c>
      <c r="H99" s="916"/>
    </row>
    <row r="100" spans="1:8" ht="39" customHeight="1" x14ac:dyDescent="0.2">
      <c r="A100" s="1419" t="s">
        <v>129</v>
      </c>
      <c r="B100" s="1402" t="s">
        <v>350</v>
      </c>
      <c r="C100" s="898" t="s">
        <v>351</v>
      </c>
      <c r="D100" s="898"/>
      <c r="E100" s="898" t="s">
        <v>352</v>
      </c>
      <c r="F100" s="898" t="s">
        <v>170</v>
      </c>
      <c r="G100" s="899" t="s">
        <v>353</v>
      </c>
      <c r="H100" s="916"/>
    </row>
    <row r="101" spans="1:8" ht="33" customHeight="1" x14ac:dyDescent="0.2">
      <c r="A101" s="1420" t="s">
        <v>134</v>
      </c>
      <c r="B101" s="1402" t="s">
        <v>354</v>
      </c>
      <c r="C101" s="898" t="s">
        <v>355</v>
      </c>
      <c r="D101" s="898"/>
      <c r="E101" s="898" t="s">
        <v>239</v>
      </c>
      <c r="F101" s="898" t="s">
        <v>356</v>
      </c>
      <c r="G101" s="899" t="s">
        <v>357</v>
      </c>
      <c r="H101" s="916"/>
    </row>
    <row r="102" spans="1:8" ht="33" customHeight="1" x14ac:dyDescent="0.2">
      <c r="A102" s="1074" t="s">
        <v>119</v>
      </c>
      <c r="B102" s="915" t="s">
        <v>320</v>
      </c>
      <c r="C102" s="898" t="s">
        <v>321</v>
      </c>
      <c r="D102" s="898"/>
      <c r="E102" s="898" t="s">
        <v>185</v>
      </c>
      <c r="F102" s="898" t="s">
        <v>189</v>
      </c>
      <c r="G102" s="899" t="s">
        <v>358</v>
      </c>
      <c r="H102" s="1141"/>
    </row>
    <row r="103" spans="1:8" ht="33" customHeight="1" x14ac:dyDescent="0.2">
      <c r="A103" s="1074" t="s">
        <v>126</v>
      </c>
      <c r="B103" s="898" t="s">
        <v>359</v>
      </c>
      <c r="C103" s="898" t="s">
        <v>360</v>
      </c>
      <c r="D103" s="898"/>
      <c r="E103" s="898" t="s">
        <v>361</v>
      </c>
      <c r="F103" s="898" t="s">
        <v>199</v>
      </c>
      <c r="G103" s="898" t="s">
        <v>362</v>
      </c>
      <c r="H103" s="898"/>
    </row>
    <row r="104" spans="1:8" ht="33" customHeight="1" x14ac:dyDescent="0.2">
      <c r="A104" s="1074" t="s">
        <v>96</v>
      </c>
      <c r="B104" s="898" t="s">
        <v>225</v>
      </c>
      <c r="C104" s="898" t="s">
        <v>226</v>
      </c>
      <c r="D104" s="898"/>
      <c r="E104" s="915" t="s">
        <v>239</v>
      </c>
      <c r="F104" s="898" t="s">
        <v>170</v>
      </c>
      <c r="G104" s="914" t="s">
        <v>363</v>
      </c>
      <c r="H104" s="914"/>
    </row>
    <row r="105" spans="1:8" ht="33" customHeight="1" x14ac:dyDescent="0.2">
      <c r="A105" s="1074" t="s">
        <v>125</v>
      </c>
      <c r="B105" s="898" t="s">
        <v>229</v>
      </c>
      <c r="C105" s="1152" t="s">
        <v>230</v>
      </c>
      <c r="D105" s="1152" t="s">
        <v>347</v>
      </c>
      <c r="E105" s="1152" t="s">
        <v>188</v>
      </c>
      <c r="F105" s="1152" t="s">
        <v>231</v>
      </c>
      <c r="G105" s="1153" t="s">
        <v>364</v>
      </c>
      <c r="H105" s="900"/>
    </row>
    <row r="106" spans="1:8" ht="33" customHeight="1" x14ac:dyDescent="0.2">
      <c r="A106" s="1074" t="s">
        <v>127</v>
      </c>
      <c r="B106" s="898" t="s">
        <v>297</v>
      </c>
      <c r="C106" s="898" t="s">
        <v>298</v>
      </c>
      <c r="D106" s="898"/>
      <c r="E106" s="898" t="s">
        <v>256</v>
      </c>
      <c r="F106" s="898" t="s">
        <v>170</v>
      </c>
      <c r="G106" s="898" t="s">
        <v>299</v>
      </c>
      <c r="H106" s="915"/>
    </row>
    <row r="107" spans="1:8" ht="33" customHeight="1" x14ac:dyDescent="0.2">
      <c r="A107" s="1074" t="s">
        <v>127</v>
      </c>
      <c r="B107" s="898" t="s">
        <v>281</v>
      </c>
      <c r="C107" s="898" t="s">
        <v>282</v>
      </c>
      <c r="D107" s="898"/>
      <c r="E107" s="898" t="s">
        <v>216</v>
      </c>
      <c r="F107" s="898" t="s">
        <v>170</v>
      </c>
      <c r="G107" s="898" t="s">
        <v>283</v>
      </c>
      <c r="H107" s="915"/>
    </row>
    <row r="108" spans="1:8" ht="33" customHeight="1" x14ac:dyDescent="0.2">
      <c r="A108" s="1074" t="s">
        <v>127</v>
      </c>
      <c r="B108" s="898" t="s">
        <v>221</v>
      </c>
      <c r="C108" s="898" t="s">
        <v>220</v>
      </c>
      <c r="D108" s="898"/>
      <c r="E108" s="898" t="s">
        <v>277</v>
      </c>
      <c r="F108" s="898" t="s">
        <v>189</v>
      </c>
      <c r="G108" s="898" t="s">
        <v>223</v>
      </c>
      <c r="H108" s="1141" t="s">
        <v>284</v>
      </c>
    </row>
    <row r="109" spans="1:8" ht="33" customHeight="1" x14ac:dyDescent="0.2">
      <c r="A109" s="1074" t="s">
        <v>127</v>
      </c>
      <c r="B109" s="898" t="s">
        <v>235</v>
      </c>
      <c r="C109" s="898" t="s">
        <v>262</v>
      </c>
      <c r="D109" s="898"/>
      <c r="E109" s="898" t="s">
        <v>164</v>
      </c>
      <c r="F109" s="898" t="s">
        <v>189</v>
      </c>
      <c r="G109" s="898" t="s">
        <v>236</v>
      </c>
      <c r="H109" s="915"/>
    </row>
    <row r="110" spans="1:8" ht="33" customHeight="1" x14ac:dyDescent="0.2">
      <c r="A110" s="1074" t="s">
        <v>133</v>
      </c>
      <c r="B110" s="898" t="s">
        <v>365</v>
      </c>
      <c r="C110" s="898" t="s">
        <v>366</v>
      </c>
      <c r="D110" s="898"/>
      <c r="E110" s="898" t="s">
        <v>147</v>
      </c>
      <c r="F110" s="898" t="s">
        <v>194</v>
      </c>
      <c r="G110" s="898" t="s">
        <v>367</v>
      </c>
      <c r="H110" s="915"/>
    </row>
  </sheetData>
  <sheetProtection formatCells="0" autoFilter="0"/>
  <autoFilter ref="A18:H110" xr:uid="{BA772803-AF23-4AC5-8172-99BB41D315D9}"/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6" location="'BAYAN KO  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86" location="ORIGAMI!A1" display="NEW ORIGAMI" xr:uid="{3802E718-3D23-44D1-84E7-1BAD300BE984}"/>
    <hyperlink ref="A87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88" location="SAMBAR!Print_Area" display="SAMBAR" xr:uid="{DE00230D-10F6-474D-BA6A-E9FED12C6A43}"/>
    <hyperlink ref="A89:A94" location="SAMBAR!Print_Area" display="SAMBAR" xr:uid="{A02E923C-0D3B-46DC-97EE-919C7E8712F2}"/>
    <hyperlink ref="A96" location="PERTIWI!Print_Area" display="PERTIWI" xr:uid="{2C77C936-04C1-48E4-AD76-BE77B742C7DA}"/>
    <hyperlink ref="A97" location="PERTIWI!Print_Area" display="PERTIWI" xr:uid="{3312316A-1B0C-4ED7-AFB5-FC63AF9E0065}"/>
    <hyperlink ref="A98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99" location="MALACCA!Print_Area" display="MALACCA" xr:uid="{B234FB9E-96A4-4794-8275-A242ABC01975}"/>
    <hyperlink ref="A100" location="MALACCA!Print_Area" display="MALACCA" xr:uid="{4E5E6AE0-CC5D-4E07-888E-AF745ABB945C}"/>
    <hyperlink ref="A101" location="KOUPREY!Print_Area" display="MALACCA" xr:uid="{B9BA3D13-6F38-4979-AD82-289996F13F68}"/>
    <hyperlink ref="F10" location="KOUPREY!Print_Area" display="KOUPREY" xr:uid="{565B194C-924F-481E-8B7C-91BC1DF76087}"/>
    <hyperlink ref="A102" location="BENGAL!A1" display="BAYAN KO" xr:uid="{2F5338C1-DF60-48F0-B1BD-9A7D1AAEB2CB}"/>
    <hyperlink ref="A103" location="SEAGULL!A1" display="SEAGULL" xr:uid="{09357FBB-A226-4203-A0A3-4BD4B0EAD336}"/>
    <hyperlink ref="A104" location="'THAI EXPRESS'!A1" display="THAI EXPRESS" xr:uid="{693810E8-0DB1-4BF2-BB99-765683BB0231}"/>
    <hyperlink ref="A105" location="PERTIWI!Print_Area" display="PERTIWI" xr:uid="{A6CDB7CF-0166-4244-BAD4-3AF408DEA019}"/>
    <hyperlink ref="A106" location="FIREHORSE!A1" display="FIREHORSE" xr:uid="{FD068E45-D0CD-400E-BEB5-4DE740229172}"/>
    <hyperlink ref="D8" location="FIREHORSE!A1" display="FIREHORSE" xr:uid="{38022872-E8E9-401A-A0AB-FE0F03012F03}"/>
    <hyperlink ref="A107:A109" location="FIREHORSE!A1" display="FIREHORSE" xr:uid="{724BF539-AB3D-47F5-A789-EBA17DB58612}"/>
    <hyperlink ref="A36" location="SAMBAR!Print_Area" display="SAMBAR" xr:uid="{1D1E0CD9-2B9D-4561-91F2-7E87C79D4058}"/>
    <hyperlink ref="A34" location="SAMBAR!Print_Area" display="SAMBAR" xr:uid="{A2B025E3-F920-4A1E-9BD8-E7062E1CF0E0}"/>
    <hyperlink ref="A85" location="'ORCHID '!Print_Area" display="ORCHID" xr:uid="{0711DD97-677A-4372-A755-B06480A51940}"/>
    <hyperlink ref="A70:A71" location="'ORCHID '!Print_Area" display="ORCHID" xr:uid="{F867AB45-347F-4329-8B1D-B9FB350A5841}"/>
    <hyperlink ref="A63" location="'ORCHID '!Print_Area" display="ORCHID" xr:uid="{63821C25-D4C0-4F7B-95BD-3AF3EF97B896}"/>
    <hyperlink ref="A48" location="'ORCHID '!Print_Area" display="ORCHID" xr:uid="{CFBB1B76-4716-4B8F-BD56-A18E252ABB25}"/>
    <hyperlink ref="A37" location="'ORCHID '!Print_Area" display="ORCHID" xr:uid="{D40C3B45-70DC-4EBC-93D6-A8938F19F8FB}"/>
    <hyperlink ref="A25" location="BURMA!A1" display="BENGAL" xr:uid="{2851E17B-5A77-4728-B95B-78A2BA072399}"/>
    <hyperlink ref="A47" location="'THAI EXPRESS'!A1" display="THAI EXPRESS" xr:uid="{49FEDA62-4816-4878-82DD-0D032C910B87}"/>
    <hyperlink ref="A55" location="SEAGULL!A1" display="SEAGULL" xr:uid="{471DA5CD-B1FA-470F-83D1-A6AED7224528}"/>
    <hyperlink ref="A43" location="SHAPLA!A1" display="SHAPLA" xr:uid="{9A5B39C8-5137-49FB-8338-C28A2C1A95B0}"/>
    <hyperlink ref="A40" location="SHAPLA!A1" display="SHAPLA" xr:uid="{4AEA937F-FD73-4051-9013-26DDFDE79A77}"/>
    <hyperlink ref="A56" location="'TIGER EAST'!A1" display="TIGER EAST" xr:uid="{70D87B66-CF1A-49FE-ABE4-7A68B7E6C8F2}"/>
    <hyperlink ref="A78" location="'TIGER EAST'!A1" display="TIGER EAST" xr:uid="{73C9926C-B5EE-4B37-8A2F-402CB74FB785}"/>
    <hyperlink ref="A32" location="'TIGER EAST'!A1" display="TIGER EAST" xr:uid="{AFE9AA42-CF86-41BC-8EDE-FC666494DC07}"/>
    <hyperlink ref="A83" location="'TIGER EAST'!A1" display="TIGER EAST" xr:uid="{CFDFA13E-4B19-4F5A-AA67-843A502D7B3D}"/>
    <hyperlink ref="A80" location="ORIGAMI!A1" display="NEW ORIGAMI" xr:uid="{B4D70C33-7C9E-4ABA-BE9F-CFC1DB7A6197}"/>
    <hyperlink ref="A77" location="ORIGAMI!A1" display="NEW ORIGAMI" xr:uid="{8F82E69C-ECBB-407C-99DE-BAACA68F85D7}"/>
    <hyperlink ref="A50" location="ORIGAMI!A1" display="NEW ORIGAMI" xr:uid="{619BA209-EA64-4A8C-AC89-A201956FAA1A}"/>
    <hyperlink ref="A44" location="ORIGAMI!A1" display="NEW ORIGAMI" xr:uid="{6BFAC5CD-6B66-4CD5-A69B-6D97976D81D9}"/>
    <hyperlink ref="A82" location="SEAHORSE!A1" display="SEAHORSE" xr:uid="{5114E67A-77D4-41A4-8104-D33586F81729}"/>
    <hyperlink ref="A49" location="SEAGULL!A1" display="SEAGULL" xr:uid="{C1F2AF4A-9582-41D9-8807-BA63EC51EF1F}"/>
    <hyperlink ref="A79" location="PERTIWI!Print_Area" display="PERTIWI" xr:uid="{CC65C831-BE4D-48E1-8ACD-3E0EC16B60E5}"/>
    <hyperlink ref="A28" location="DOLPHIN!Print_Area" display="DOLPHIN" xr:uid="{AEE5A9F5-CD9D-4CA2-BD34-9EBE76DD5907}"/>
    <hyperlink ref="A26" location="ORIGAMI!A1" display="NEW ORIGAMI" xr:uid="{4579B77B-7DD3-44D2-BF80-93F6B295369E}"/>
    <hyperlink ref="A51" location="SHAPLA!A1" display="SHAPLA" xr:uid="{A5884665-B800-4C01-93DB-4A16A2F45607}"/>
    <hyperlink ref="A74" location="SEAGULL!A1" display="SEAGULL" xr:uid="{6F22E157-ED44-474B-9872-7642A3334037}"/>
    <hyperlink ref="A64" location="PERTIWI!Print_Area" display="PERTIWI" xr:uid="{46D6ECCD-D0FB-4D6F-80EF-2778E779DC92}"/>
    <hyperlink ref="A41" location="SEAGULL!A1" display="SEAGULL" xr:uid="{267E0C71-F393-4861-B230-7FF81D1F4D92}"/>
    <hyperlink ref="A81" location="'GOLDEN HORN'!A1" display="SEAGULL" xr:uid="{6635A583-81B0-42B8-A6C6-C7D6F864B162}"/>
    <hyperlink ref="A84" location="BURMA!A1" display="BENGAL" xr:uid="{0916C518-32AB-4991-B1BB-4BB24350905F}"/>
    <hyperlink ref="A67" location="BENGAL!A1" display="BAYAN KO" xr:uid="{E98A6868-2BD0-4C67-8803-95B0224C96CB}"/>
    <hyperlink ref="A60" location="BENGAL!A1" display="BAYAN KO" xr:uid="{81732089-B8B4-457A-A064-A6A2A684E7DE}"/>
    <hyperlink ref="A54" location="BENGAL!A1" display="BAYAN KO" xr:uid="{54861495-9CEA-4967-A43C-FF013F41CB54}"/>
    <hyperlink ref="A30" location="BENGAL!A1" display="BAYAN KO" xr:uid="{9FFEBF44-A0C8-4852-8AF9-725DC9EAED1B}"/>
    <hyperlink ref="A52" location="PERTIWI!Print_Area" display="PERTIWI" xr:uid="{BA216C70-E2CD-4CCD-B77E-141BF09DFD2F}"/>
    <hyperlink ref="A57" location="PERTIWI!Print_Area" display="PERTIWI" xr:uid="{0465B633-FB0B-4E13-8013-589E934CEF38}"/>
    <hyperlink ref="A69" location="'TIGER EAST'!A1" display="TIGER EAST" xr:uid="{BDC1E0C6-DB37-4391-92AC-BF8AC4F46D5C}"/>
    <hyperlink ref="A29" location="'TIGER EAST'!A1" display="TIGER EAST" xr:uid="{4256AFA5-96F6-407D-A4BD-7FD7C8F6C9E2}"/>
    <hyperlink ref="A72" location="'TIGER EAST'!A1" display="TIGER EAST" xr:uid="{68B172F2-1485-43DF-9D0F-513B5F9C9C19}"/>
    <hyperlink ref="A59" location="'JADE EAST'!A1" display="JADE EAST**" xr:uid="{BD83F988-11EE-4CCF-8C34-7676FA00DBB6}"/>
    <hyperlink ref="A46" location="'THAI EXPRESS'!A1" display="THAI EXPRESS" xr:uid="{077FDF2D-BBAF-47E7-9553-EFD0F669954D}"/>
    <hyperlink ref="A73" location="SHAPLA!A1" display="SHAPLA" xr:uid="{C86B09FE-EB91-42A5-A821-EA6ABB362C27}"/>
    <hyperlink ref="A53" location="SEAHORSE!A1" display="SEAHORSE" xr:uid="{16760568-0A89-46F3-9C1E-825A81DD4C2D}"/>
    <hyperlink ref="A66" location="SEAHORSE!A1" display="SEAHORSE" xr:uid="{ADB42C41-A351-496B-BC1B-9443858F3CCA}"/>
    <hyperlink ref="A76" location="SEAHORSE!A1" display="SEAHORSE" xr:uid="{5FA2A586-3262-44EF-8DDC-19661977CB3B}"/>
    <hyperlink ref="A68" location="SEAGULL!A1" display="SEAGULL" xr:uid="{33B99C71-741B-412E-B18D-F7928AF0D33E}"/>
    <hyperlink ref="A62" location="PERTIWI!Print_Area" display="PERTIWI" xr:uid="{315F5AF3-9992-4D4F-8BCD-0AEBC078B199}"/>
    <hyperlink ref="A33" location="PERTIWI!Print_Area" display="PERTIWI" xr:uid="{FB6CBA44-A6E0-4898-8D04-BF2121A0CC6A}"/>
    <hyperlink ref="A27" location="PERTIWI!Print_Area" display="PERTIWI" xr:uid="{57926299-1D2C-4243-9367-1F7914DA5E4A}"/>
    <hyperlink ref="A58" location="PERTIWI!Print_Area" display="PERTIWI" xr:uid="{6834ED17-D3D9-4D5B-B024-63D3507028D7}"/>
    <hyperlink ref="A42" location="PERTIWI!Print_Area" display="PERTIWI" xr:uid="{A619B0EF-F51F-4486-90CC-2872A1A81129}"/>
    <hyperlink ref="A39" location="'ORCHID '!Print_Area" display="ORCHID" xr:uid="{4E14FF4E-EF9A-4F57-864D-0A973F33169D}"/>
    <hyperlink ref="A61" location="DOLPHIN!Print_Area" display="DOLPHIN" xr:uid="{F3EB8B6E-157E-4216-85C1-71649942E60A}"/>
    <hyperlink ref="A38" location="DOLPHIN!Print_Area" display="DOLPHIN" xr:uid="{FE0713EF-C397-485B-AD8E-289053497113}"/>
    <hyperlink ref="A75" location="DOLPHIN!Print_Area" display="DOLPHIN" xr:uid="{6927551A-7A85-4502-955F-5F85C30695C2}"/>
    <hyperlink ref="A65" location="DOLPHIN!Print_Area" display="DOLPHIN" xr:uid="{74AFFC0F-9A4F-4ABF-89A2-99EFE2A56AE8}"/>
    <hyperlink ref="A24" location="'BAYAN KO  '!A1" display="BAYAN KO" xr:uid="{C42E0F00-6FE3-4312-B347-A453F810854D}"/>
    <hyperlink ref="A35" location="'BAYAN KO  '!A1" display="BAYAN KO" xr:uid="{4942EFF5-3795-45FB-9CC9-FE0C597D4B25}"/>
    <hyperlink ref="A31" location="SHAPLA!A1" display="SHAPLA" xr:uid="{A4365AA9-9778-497D-B7D6-77DD062B4764}"/>
    <hyperlink ref="A45" location="FIREHORSE!A1" display="FIREHORSE" xr:uid="{2D8842EC-BD8A-4841-8685-E2EFFA393D41}"/>
    <hyperlink ref="A95" location="FIREHORSE!A1" display="FIREHORSE" xr:uid="{A6673EEA-0206-478C-BBDA-F0B83A9B5A39}"/>
    <hyperlink ref="A110" location="SENTOSA!A1" display="SENTOSA" xr:uid="{0344E35D-988A-4442-8067-64ED102566DE}"/>
    <hyperlink ref="E10" location="SENTOSA!A1" display="SENTOSA" xr:uid="{D52379C6-9334-4B9F-9AFE-9B768C0EEB41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S32"/>
  <sheetViews>
    <sheetView showGridLines="0" zoomScaleNormal="100" zoomScaleSheetLayoutView="75" workbookViewId="0">
      <selection activeCell="H2" sqref="H2"/>
    </sheetView>
  </sheetViews>
  <sheetFormatPr defaultColWidth="9.140625" defaultRowHeight="18.75" customHeight="1" x14ac:dyDescent="0.2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 x14ac:dyDescent="0.2">
      <c r="B2" s="1498" t="s">
        <v>116</v>
      </c>
      <c r="C2" s="1498"/>
      <c r="D2" s="1498"/>
      <c r="E2" s="1498"/>
      <c r="F2" s="1498"/>
      <c r="G2" s="121"/>
      <c r="H2" s="947" t="s">
        <v>368</v>
      </c>
      <c r="I2" s="410"/>
      <c r="J2" s="410"/>
      <c r="K2" s="121"/>
      <c r="L2" s="121"/>
    </row>
    <row r="3" spans="1:12" ht="18.75" customHeight="1" x14ac:dyDescent="0.2">
      <c r="B3" s="123"/>
      <c r="C3" s="122"/>
      <c r="D3" s="122"/>
      <c r="E3" s="122"/>
      <c r="F3" s="122"/>
      <c r="I3" s="121"/>
      <c r="J3" s="121"/>
      <c r="K3" s="121"/>
      <c r="L3" s="121"/>
    </row>
    <row r="4" spans="1:12" s="922" customFormat="1" ht="30" customHeight="1" x14ac:dyDescent="0.2">
      <c r="A4" s="1043"/>
      <c r="B4" s="1501" t="s">
        <v>160</v>
      </c>
      <c r="C4" s="1502"/>
      <c r="D4" s="1502"/>
      <c r="E4" s="1502"/>
      <c r="F4" s="1503"/>
      <c r="G4" s="925"/>
      <c r="H4" s="923"/>
      <c r="I4" s="926"/>
      <c r="J4" s="926"/>
      <c r="K4" s="926"/>
      <c r="L4" s="927"/>
    </row>
    <row r="5" spans="1:12" ht="18.75" customHeight="1" x14ac:dyDescent="0.2">
      <c r="B5" s="16"/>
      <c r="C5" s="131"/>
      <c r="D5" s="16"/>
      <c r="E5" s="16"/>
      <c r="F5" s="16"/>
      <c r="G5" s="561"/>
      <c r="H5" s="562"/>
      <c r="I5" s="562"/>
      <c r="J5" s="562"/>
      <c r="K5" s="563"/>
      <c r="L5" s="564"/>
    </row>
    <row r="6" spans="1:12" s="14" customFormat="1" ht="18.75" customHeight="1" x14ac:dyDescent="0.2">
      <c r="A6" s="805"/>
      <c r="C6" s="808"/>
      <c r="D6" s="764"/>
      <c r="E6" s="764"/>
      <c r="F6" s="764"/>
      <c r="G6" s="764"/>
      <c r="H6" s="764"/>
      <c r="I6" s="764"/>
      <c r="J6" s="764"/>
      <c r="K6" s="764"/>
      <c r="L6" s="796"/>
    </row>
    <row r="7" spans="1:12" s="14" customFormat="1" ht="37.5" customHeight="1" x14ac:dyDescent="0.2">
      <c r="B7" s="1504" t="s">
        <v>123</v>
      </c>
      <c r="C7" s="1505"/>
      <c r="D7" s="1496" t="s">
        <v>373</v>
      </c>
      <c r="E7" s="1157" t="s">
        <v>163</v>
      </c>
      <c r="F7" s="1496" t="s">
        <v>1841</v>
      </c>
      <c r="G7" s="1499" t="s">
        <v>376</v>
      </c>
      <c r="H7" s="1496" t="s">
        <v>163</v>
      </c>
      <c r="I7" s="1157" t="s">
        <v>161</v>
      </c>
      <c r="J7" s="1157" t="s">
        <v>2764</v>
      </c>
      <c r="K7" s="1212"/>
      <c r="L7" s="1314" t="s">
        <v>2765</v>
      </c>
    </row>
    <row r="8" spans="1:12" s="14" customFormat="1" ht="35.25" customHeight="1" x14ac:dyDescent="0.2">
      <c r="A8" s="805"/>
      <c r="B8" s="1158" t="s">
        <v>375</v>
      </c>
      <c r="C8" s="1158" t="s">
        <v>376</v>
      </c>
      <c r="D8" s="1497"/>
      <c r="E8" s="1159" t="s">
        <v>239</v>
      </c>
      <c r="F8" s="1497"/>
      <c r="G8" s="1500"/>
      <c r="H8" s="1497"/>
      <c r="I8" s="1159" t="s">
        <v>277</v>
      </c>
      <c r="J8" s="1159" t="s">
        <v>164</v>
      </c>
      <c r="K8" s="1212"/>
      <c r="L8" s="1156" t="s">
        <v>2766</v>
      </c>
    </row>
    <row r="9" spans="1:12" s="14" customFormat="1" ht="18" customHeight="1" x14ac:dyDescent="0.2">
      <c r="A9" s="805"/>
      <c r="B9" s="1481" t="s">
        <v>2681</v>
      </c>
      <c r="C9" s="1482" t="s">
        <v>2750</v>
      </c>
      <c r="D9" s="1483">
        <v>46103</v>
      </c>
      <c r="E9" s="1484">
        <f t="shared" ref="E9:E18" si="0">D9+3</f>
        <v>46106</v>
      </c>
      <c r="F9" s="1489" t="s">
        <v>561</v>
      </c>
      <c r="G9" s="1356" t="s">
        <v>586</v>
      </c>
      <c r="H9" s="1346">
        <v>46114</v>
      </c>
      <c r="I9" s="1348">
        <f>H9+8</f>
        <v>46122</v>
      </c>
      <c r="J9" s="1348">
        <f>I9+3</f>
        <v>46125</v>
      </c>
      <c r="K9" s="1212"/>
      <c r="L9" s="1346">
        <v>46096</v>
      </c>
    </row>
    <row r="10" spans="1:12" s="14" customFormat="1" ht="18" customHeight="1" x14ac:dyDescent="0.2">
      <c r="A10" s="805"/>
      <c r="B10" s="1247" t="s">
        <v>433</v>
      </c>
      <c r="C10" s="1245" t="s">
        <v>2751</v>
      </c>
      <c r="D10" s="1223">
        <v>46102</v>
      </c>
      <c r="E10" s="1223">
        <f t="shared" si="0"/>
        <v>46105</v>
      </c>
      <c r="F10" s="1490"/>
      <c r="G10" s="1491"/>
      <c r="H10" s="1492"/>
      <c r="I10" s="1493"/>
      <c r="J10" s="1493"/>
      <c r="K10" s="1212"/>
      <c r="L10" s="1266">
        <f t="shared" ref="L10:L18" si="1">L9+7</f>
        <v>46103</v>
      </c>
    </row>
    <row r="11" spans="1:12" s="14" customFormat="1" ht="18" customHeight="1" x14ac:dyDescent="0.2">
      <c r="A11" s="805"/>
      <c r="B11" s="1247" t="s">
        <v>584</v>
      </c>
      <c r="C11" s="1245" t="s">
        <v>2752</v>
      </c>
      <c r="D11" s="1246">
        <v>46110</v>
      </c>
      <c r="E11" s="1226">
        <f t="shared" si="0"/>
        <v>46113</v>
      </c>
      <c r="F11" s="1489" t="s">
        <v>587</v>
      </c>
      <c r="G11" s="1356" t="s">
        <v>588</v>
      </c>
      <c r="H11" s="1346">
        <v>46121</v>
      </c>
      <c r="I11" s="1348">
        <f t="shared" ref="I11" si="2">H11+8</f>
        <v>46129</v>
      </c>
      <c r="J11" s="1348">
        <f t="shared" ref="J11" si="3">I11+3</f>
        <v>46132</v>
      </c>
      <c r="K11" s="1212"/>
      <c r="L11" s="1161">
        <f t="shared" si="1"/>
        <v>46110</v>
      </c>
    </row>
    <row r="12" spans="1:12" s="14" customFormat="1" ht="18" customHeight="1" x14ac:dyDescent="0.2">
      <c r="A12" s="805"/>
      <c r="B12" s="1201" t="s">
        <v>2687</v>
      </c>
      <c r="C12" s="1245" t="s">
        <v>2753</v>
      </c>
      <c r="D12" s="1246">
        <v>46116</v>
      </c>
      <c r="E12" s="1226">
        <f t="shared" si="0"/>
        <v>46119</v>
      </c>
      <c r="F12" s="1489" t="s">
        <v>587</v>
      </c>
      <c r="G12" s="1356" t="s">
        <v>588</v>
      </c>
      <c r="H12" s="1346">
        <v>46121</v>
      </c>
      <c r="I12" s="1348">
        <f t="shared" ref="I12:I15" si="4">H12+8</f>
        <v>46129</v>
      </c>
      <c r="J12" s="1348">
        <f t="shared" ref="J12:J15" si="5">I12+3</f>
        <v>46132</v>
      </c>
      <c r="K12" s="1212"/>
      <c r="L12" s="1161">
        <f t="shared" si="1"/>
        <v>46117</v>
      </c>
    </row>
    <row r="13" spans="1:12" s="14" customFormat="1" ht="18" customHeight="1" x14ac:dyDescent="0.2">
      <c r="A13" s="805"/>
      <c r="B13" s="1201" t="s">
        <v>2713</v>
      </c>
      <c r="C13" s="1245" t="s">
        <v>2754</v>
      </c>
      <c r="D13" s="1246">
        <v>46123</v>
      </c>
      <c r="E13" s="1226">
        <f t="shared" si="0"/>
        <v>46126</v>
      </c>
      <c r="F13" s="1489" t="s">
        <v>572</v>
      </c>
      <c r="G13" s="1356" t="s">
        <v>2767</v>
      </c>
      <c r="H13" s="1346">
        <v>46128</v>
      </c>
      <c r="I13" s="1348">
        <f t="shared" si="4"/>
        <v>46136</v>
      </c>
      <c r="J13" s="1348">
        <f t="shared" si="5"/>
        <v>46139</v>
      </c>
      <c r="K13" s="1212"/>
      <c r="L13" s="1161">
        <f t="shared" si="1"/>
        <v>46124</v>
      </c>
    </row>
    <row r="14" spans="1:12" s="14" customFormat="1" ht="18" customHeight="1" x14ac:dyDescent="0.2">
      <c r="A14" s="805"/>
      <c r="B14" s="1177" t="s">
        <v>1845</v>
      </c>
      <c r="C14" s="1245" t="s">
        <v>2755</v>
      </c>
      <c r="D14" s="1246">
        <v>46130</v>
      </c>
      <c r="E14" s="1226">
        <f t="shared" si="0"/>
        <v>46133</v>
      </c>
      <c r="F14" s="1489" t="s">
        <v>2768</v>
      </c>
      <c r="G14" s="1356" t="s">
        <v>2769</v>
      </c>
      <c r="H14" s="1346">
        <v>46135</v>
      </c>
      <c r="I14" s="1348">
        <f t="shared" si="4"/>
        <v>46143</v>
      </c>
      <c r="J14" s="1348">
        <f t="shared" si="5"/>
        <v>46146</v>
      </c>
      <c r="K14" s="1212"/>
      <c r="L14" s="1161">
        <f t="shared" si="1"/>
        <v>46131</v>
      </c>
    </row>
    <row r="15" spans="1:12" s="14" customFormat="1" ht="18" customHeight="1" x14ac:dyDescent="0.2">
      <c r="A15" s="805"/>
      <c r="B15" s="1177" t="s">
        <v>2694</v>
      </c>
      <c r="C15" s="1245" t="s">
        <v>2756</v>
      </c>
      <c r="D15" s="1246">
        <v>46137</v>
      </c>
      <c r="E15" s="1226">
        <f t="shared" si="0"/>
        <v>46140</v>
      </c>
      <c r="F15" s="1489" t="s">
        <v>561</v>
      </c>
      <c r="G15" s="1356" t="s">
        <v>2770</v>
      </c>
      <c r="H15" s="1346">
        <v>46142</v>
      </c>
      <c r="I15" s="1348">
        <f t="shared" si="4"/>
        <v>46150</v>
      </c>
      <c r="J15" s="1348">
        <f t="shared" si="5"/>
        <v>46153</v>
      </c>
      <c r="K15" s="1212"/>
      <c r="L15" s="1161">
        <f t="shared" si="1"/>
        <v>46138</v>
      </c>
    </row>
    <row r="16" spans="1:12" s="14" customFormat="1" ht="18" customHeight="1" x14ac:dyDescent="0.2">
      <c r="A16" s="805"/>
      <c r="B16" s="1248" t="s">
        <v>2719</v>
      </c>
      <c r="C16" s="1245" t="s">
        <v>2757</v>
      </c>
      <c r="D16" s="1246">
        <v>46144</v>
      </c>
      <c r="E16" s="1226">
        <f t="shared" si="0"/>
        <v>46147</v>
      </c>
      <c r="F16" s="1489" t="s">
        <v>587</v>
      </c>
      <c r="G16" s="1356" t="s">
        <v>2771</v>
      </c>
      <c r="H16" s="1346">
        <v>46149</v>
      </c>
      <c r="I16" s="1348">
        <f t="shared" ref="I16:I17" si="6">H16+8</f>
        <v>46157</v>
      </c>
      <c r="J16" s="1348">
        <f t="shared" ref="J16:J17" si="7">I16+3</f>
        <v>46160</v>
      </c>
      <c r="K16" s="1212"/>
      <c r="L16" s="1161">
        <f t="shared" si="1"/>
        <v>46145</v>
      </c>
    </row>
    <row r="17" spans="1:16" s="14" customFormat="1" ht="18" customHeight="1" x14ac:dyDescent="0.2">
      <c r="A17" s="805"/>
      <c r="B17" s="1177" t="s">
        <v>2722</v>
      </c>
      <c r="C17" s="1245" t="s">
        <v>2758</v>
      </c>
      <c r="D17" s="1246">
        <v>46151</v>
      </c>
      <c r="E17" s="1226">
        <f t="shared" si="0"/>
        <v>46154</v>
      </c>
      <c r="F17" s="1489" t="s">
        <v>572</v>
      </c>
      <c r="G17" s="1356" t="s">
        <v>2772</v>
      </c>
      <c r="H17" s="1346">
        <v>46156</v>
      </c>
      <c r="I17" s="1348">
        <f t="shared" si="6"/>
        <v>46164</v>
      </c>
      <c r="J17" s="1348">
        <f t="shared" si="7"/>
        <v>46167</v>
      </c>
      <c r="K17" s="1212"/>
      <c r="L17" s="1161">
        <f t="shared" si="1"/>
        <v>46152</v>
      </c>
    </row>
    <row r="18" spans="1:16" s="14" customFormat="1" ht="18" customHeight="1" x14ac:dyDescent="0.2">
      <c r="A18" s="805"/>
      <c r="B18" s="1248" t="s">
        <v>2687</v>
      </c>
      <c r="C18" s="1245" t="s">
        <v>2759</v>
      </c>
      <c r="D18" s="1246">
        <v>46158</v>
      </c>
      <c r="E18" s="1226">
        <f t="shared" si="0"/>
        <v>46161</v>
      </c>
      <c r="F18" s="1489" t="s">
        <v>2768</v>
      </c>
      <c r="G18" s="1356" t="s">
        <v>2773</v>
      </c>
      <c r="H18" s="1346">
        <v>46163</v>
      </c>
      <c r="I18" s="1348">
        <f t="shared" ref="I18" si="8">H18+8</f>
        <v>46171</v>
      </c>
      <c r="J18" s="1348">
        <f t="shared" ref="J18" si="9">I18+3</f>
        <v>46174</v>
      </c>
      <c r="K18" s="1212"/>
      <c r="L18" s="1161">
        <f t="shared" si="1"/>
        <v>46159</v>
      </c>
    </row>
    <row r="19" spans="1:16" s="14" customFormat="1" ht="18" customHeight="1" x14ac:dyDescent="0.2">
      <c r="A19" s="863"/>
      <c r="B19" s="1093" t="s">
        <v>589</v>
      </c>
      <c r="C19" s="678"/>
      <c r="D19" s="678"/>
      <c r="E19" s="678"/>
      <c r="F19" s="678"/>
      <c r="G19" s="678"/>
      <c r="H19" s="407"/>
      <c r="I19" s="407"/>
      <c r="J19" s="407"/>
      <c r="K19" s="155"/>
    </row>
    <row r="22" spans="1:16" s="147" customFormat="1" ht="18.75" customHeight="1" x14ac:dyDescent="0.2">
      <c r="B22" s="889"/>
      <c r="C22" s="890"/>
      <c r="D22" s="891"/>
      <c r="E22" s="892"/>
      <c r="F22" s="893"/>
      <c r="G22" s="894"/>
      <c r="H22" s="895"/>
    </row>
    <row r="23" spans="1:16" s="147" customFormat="1" ht="18" customHeight="1" x14ac:dyDescent="0.2">
      <c r="B23" s="778" t="s">
        <v>590</v>
      </c>
      <c r="C23" s="145"/>
      <c r="D23" s="147" t="s">
        <v>591</v>
      </c>
      <c r="G23" s="147" t="s">
        <v>592</v>
      </c>
      <c r="H23" s="779"/>
    </row>
    <row r="24" spans="1:16" s="147" customFormat="1" ht="18" customHeight="1" x14ac:dyDescent="0.2">
      <c r="B24" s="780" t="s">
        <v>593</v>
      </c>
      <c r="C24" s="1085" t="s">
        <v>594</v>
      </c>
      <c r="D24" s="133" t="s">
        <v>595</v>
      </c>
      <c r="F24" s="1085" t="s">
        <v>596</v>
      </c>
      <c r="G24" s="145" t="s">
        <v>597</v>
      </c>
      <c r="H24" s="1086" t="s">
        <v>598</v>
      </c>
    </row>
    <row r="25" spans="1:16" s="147" customFormat="1" ht="18" customHeight="1" x14ac:dyDescent="0.2">
      <c r="B25" s="780" t="s">
        <v>599</v>
      </c>
      <c r="C25" s="1085" t="s">
        <v>600</v>
      </c>
      <c r="D25" s="133" t="s">
        <v>601</v>
      </c>
      <c r="E25" s="148" t="s">
        <v>602</v>
      </c>
      <c r="F25" s="1087" t="s">
        <v>603</v>
      </c>
      <c r="G25" s="145" t="s">
        <v>604</v>
      </c>
      <c r="H25" s="1086" t="s">
        <v>605</v>
      </c>
    </row>
    <row r="26" spans="1:16" s="147" customFormat="1" ht="18" customHeight="1" x14ac:dyDescent="0.2">
      <c r="B26" s="783" t="s">
        <v>606</v>
      </c>
      <c r="C26" s="1088" t="s">
        <v>607</v>
      </c>
      <c r="D26" s="133" t="s">
        <v>608</v>
      </c>
      <c r="E26" s="148" t="s">
        <v>609</v>
      </c>
      <c r="F26" s="1087" t="s">
        <v>610</v>
      </c>
      <c r="G26" s="588" t="s">
        <v>611</v>
      </c>
      <c r="H26" s="1089" t="s">
        <v>612</v>
      </c>
    </row>
    <row r="27" spans="1:16" s="147" customFormat="1" ht="18.75" customHeight="1" x14ac:dyDescent="0.2">
      <c r="B27" s="783" t="s">
        <v>613</v>
      </c>
      <c r="C27" s="1088" t="s">
        <v>614</v>
      </c>
      <c r="D27" s="133" t="s">
        <v>615</v>
      </c>
      <c r="E27" s="148" t="s">
        <v>616</v>
      </c>
      <c r="F27" s="1087" t="s">
        <v>617</v>
      </c>
      <c r="G27" s="588" t="s">
        <v>618</v>
      </c>
      <c r="H27" s="1089" t="s">
        <v>619</v>
      </c>
      <c r="O27" s="149"/>
      <c r="P27" s="149"/>
    </row>
    <row r="28" spans="1:16" s="147" customFormat="1" ht="18.75" customHeight="1" x14ac:dyDescent="0.2">
      <c r="B28" s="783" t="s">
        <v>894</v>
      </c>
      <c r="C28" s="1088" t="s">
        <v>621</v>
      </c>
      <c r="D28" s="133" t="s">
        <v>622</v>
      </c>
      <c r="E28" s="148" t="s">
        <v>623</v>
      </c>
      <c r="F28" s="1087" t="s">
        <v>624</v>
      </c>
      <c r="G28" s="588" t="s">
        <v>625</v>
      </c>
      <c r="H28" s="1089" t="s">
        <v>626</v>
      </c>
      <c r="O28" s="149"/>
      <c r="P28" s="149"/>
    </row>
    <row r="29" spans="1:16" s="147" customFormat="1" ht="18.75" customHeight="1" x14ac:dyDescent="0.2">
      <c r="B29" s="783" t="s">
        <v>627</v>
      </c>
      <c r="C29" s="1088" t="s">
        <v>628</v>
      </c>
      <c r="D29" s="133" t="s">
        <v>629</v>
      </c>
      <c r="E29" s="148" t="s">
        <v>630</v>
      </c>
      <c r="F29" s="1087" t="s">
        <v>631</v>
      </c>
      <c r="G29" s="588" t="s">
        <v>632</v>
      </c>
      <c r="H29" s="1089" t="s">
        <v>633</v>
      </c>
      <c r="O29" s="149"/>
      <c r="P29" s="149"/>
    </row>
    <row r="30" spans="1:16" s="147" customFormat="1" ht="18.75" customHeight="1" x14ac:dyDescent="0.2">
      <c r="B30" s="783" t="s">
        <v>634</v>
      </c>
      <c r="C30" s="1088" t="s">
        <v>635</v>
      </c>
      <c r="D30" s="133" t="s">
        <v>636</v>
      </c>
      <c r="E30" s="148" t="s">
        <v>637</v>
      </c>
      <c r="F30" s="1085" t="s">
        <v>638</v>
      </c>
      <c r="G30" s="588" t="s">
        <v>639</v>
      </c>
      <c r="H30" s="787" t="s">
        <v>640</v>
      </c>
      <c r="O30" s="149"/>
      <c r="P30" s="149"/>
    </row>
    <row r="31" spans="1:16" s="149" customFormat="1" ht="18.75" customHeight="1" x14ac:dyDescent="0.2">
      <c r="A31" s="1022"/>
      <c r="B31" s="783" t="s">
        <v>641</v>
      </c>
      <c r="C31" s="1088" t="s">
        <v>642</v>
      </c>
      <c r="D31" s="133" t="s">
        <v>643</v>
      </c>
      <c r="E31" s="148" t="s">
        <v>644</v>
      </c>
      <c r="F31" s="739" t="s">
        <v>645</v>
      </c>
      <c r="G31" s="147"/>
      <c r="H31" s="788"/>
      <c r="I31" s="145"/>
      <c r="J31" s="145"/>
      <c r="K31" s="145"/>
      <c r="L31" s="145"/>
    </row>
    <row r="32" spans="1:16" s="149" customFormat="1" ht="18.75" customHeight="1" x14ac:dyDescent="0.2">
      <c r="A32" s="1022"/>
      <c r="B32" s="1090"/>
      <c r="C32" s="791"/>
      <c r="D32" s="791"/>
      <c r="E32" s="791"/>
      <c r="F32" s="791"/>
      <c r="G32" s="791"/>
      <c r="H32" s="1091"/>
      <c r="I32" s="145"/>
      <c r="J32" s="145"/>
      <c r="K32" s="145"/>
      <c r="L32" s="145"/>
    </row>
  </sheetData>
  <mergeCells count="7"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24" r:id="rId1" xr:uid="{B893FCAD-01C6-4F6A-BDA5-C7195F80D7A5}"/>
    <hyperlink ref="C24" r:id="rId2" xr:uid="{8C8F8C18-5E98-484C-8EF9-21E462BC67F6}"/>
    <hyperlink ref="H29" r:id="rId3" xr:uid="{D08B684B-A229-4324-8599-178FEACFC062}"/>
    <hyperlink ref="H28" r:id="rId4" xr:uid="{3EDA1C01-611D-4167-9ADD-3ED999A1DE64}"/>
    <hyperlink ref="C27" r:id="rId5" xr:uid="{4D6FF590-04DF-473A-9B12-637761B9C5BD}"/>
    <hyperlink ref="C25" r:id="rId6" xr:uid="{9C8A8531-896B-4758-A001-5C7ED44CD6C8}"/>
    <hyperlink ref="C31" r:id="rId7" xr:uid="{915F0FFA-6955-4D29-A516-F0671BFF970F}"/>
    <hyperlink ref="H27" r:id="rId8" xr:uid="{C5E1E0FD-9872-4E42-8119-3049AC9A30D0}"/>
    <hyperlink ref="H30" r:id="rId9" xr:uid="{F9974583-9411-4157-ADD6-751F45A29397}"/>
    <hyperlink ref="F24" r:id="rId10" xr:uid="{FD4A550C-A6CF-436F-B816-A5F42E172534}"/>
    <hyperlink ref="F29" r:id="rId11" xr:uid="{8BF17859-43E2-4CBB-86F1-78478D894787}"/>
    <hyperlink ref="F25" r:id="rId12" xr:uid="{ECF666F1-4F60-4C20-8CB2-F4FB2C6B5758}"/>
    <hyperlink ref="F26" r:id="rId13" xr:uid="{865AF630-D73C-4592-A401-0F0D2D9DF70D}"/>
    <hyperlink ref="F27" r:id="rId14" xr:uid="{5D3A49CC-6620-402C-990A-C19D93F2DCAB}"/>
    <hyperlink ref="F28" r:id="rId15" xr:uid="{957D0557-A29D-4DE0-9F5C-39782C9EF69E}"/>
    <hyperlink ref="H25" r:id="rId16" xr:uid="{62D21CA6-D3B4-4917-9A0E-E9BDDF13DAB8}"/>
    <hyperlink ref="H26" r:id="rId17" xr:uid="{E5E11FCD-CA6B-410D-9FC5-4513C2E26ADE}"/>
    <hyperlink ref="F30" r:id="rId18" xr:uid="{7779CE56-91BA-46DC-8FF8-420647715AB1}"/>
    <hyperlink ref="C26" r:id="rId19" xr:uid="{F9B7DE2E-8E3E-4C41-970A-A1E94EA446A6}"/>
    <hyperlink ref="C28" r:id="rId20" xr:uid="{32021DFA-0200-4B02-8D28-8BAC5045707B}"/>
    <hyperlink ref="C29" r:id="rId21" xr:uid="{57399F41-CB0B-46F6-A310-A08D9E03CD4F}"/>
    <hyperlink ref="C30" r:id="rId22" xr:uid="{2DEC78A3-F3BA-4F7B-936F-2563282886D5}"/>
    <hyperlink ref="F31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306"/>
  <sheetViews>
    <sheetView showGridLines="0" topLeftCell="A206" zoomScaleNormal="100" zoomScaleSheetLayoutView="85" workbookViewId="0">
      <selection activeCell="D277" sqref="D277"/>
    </sheetView>
  </sheetViews>
  <sheetFormatPr defaultColWidth="9.140625" defaultRowHeight="18" customHeight="1" x14ac:dyDescent="0.2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 x14ac:dyDescent="0.2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x14ac:dyDescent="0.2">
      <c r="A2" s="853"/>
      <c r="B2" s="1565" t="s">
        <v>116</v>
      </c>
      <c r="C2" s="1565"/>
      <c r="D2" s="1565"/>
      <c r="E2" s="1565"/>
      <c r="F2" s="1565"/>
      <c r="G2" s="610"/>
      <c r="H2" s="947" t="s">
        <v>368</v>
      </c>
      <c r="I2" s="415"/>
      <c r="J2" s="415"/>
      <c r="K2" s="415"/>
    </row>
    <row r="3" spans="1:11" s="124" customFormat="1" ht="18" customHeight="1" x14ac:dyDescent="0.2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0.25" x14ac:dyDescent="0.2">
      <c r="A4" s="853"/>
      <c r="B4" s="1575" t="s">
        <v>125</v>
      </c>
      <c r="C4" s="1576"/>
      <c r="D4" s="1576"/>
      <c r="E4" s="1576"/>
      <c r="F4" s="1577"/>
      <c r="G4" s="1028"/>
      <c r="H4" s="415"/>
      <c r="I4" s="415"/>
      <c r="J4" s="415"/>
      <c r="K4" s="415"/>
    </row>
    <row r="5" spans="1:11" s="149" customFormat="1" ht="20.25" x14ac:dyDescent="0.2">
      <c r="A5" s="1029"/>
      <c r="B5" s="1030"/>
      <c r="C5" s="1030"/>
      <c r="D5" s="1030"/>
      <c r="E5" s="1030"/>
      <c r="F5" s="1030"/>
      <c r="G5" s="1031"/>
      <c r="H5" s="205"/>
      <c r="I5" s="205"/>
      <c r="J5" s="205"/>
      <c r="K5" s="205"/>
    </row>
    <row r="6" spans="1:11" s="149" customFormat="1" ht="20.100000000000001" hidden="1" customHeight="1" x14ac:dyDescent="0.2">
      <c r="A6" s="1022"/>
      <c r="B6" s="1512" t="s">
        <v>371</v>
      </c>
      <c r="C6" s="1512"/>
      <c r="D6" s="1512"/>
      <c r="E6" s="1512"/>
      <c r="F6" s="1512"/>
      <c r="G6" s="1026"/>
      <c r="H6" s="145"/>
      <c r="I6" s="145"/>
      <c r="J6" s="145"/>
      <c r="K6" s="145"/>
    </row>
    <row r="7" spans="1:11" s="149" customFormat="1" ht="19.5" hidden="1" customHeight="1" x14ac:dyDescent="0.2">
      <c r="A7" s="1022"/>
      <c r="B7" s="1023"/>
      <c r="C7" s="1023"/>
      <c r="D7" s="1023"/>
      <c r="E7" s="1023"/>
      <c r="F7" s="1023"/>
      <c r="G7" s="1023"/>
      <c r="H7" s="145"/>
      <c r="I7" s="145"/>
      <c r="J7" s="145"/>
      <c r="K7" s="145"/>
    </row>
    <row r="8" spans="1:11" s="146" customFormat="1" ht="27.75" hidden="1" customHeight="1" x14ac:dyDescent="0.2">
      <c r="A8" s="853"/>
      <c r="B8" s="1517" t="s">
        <v>125</v>
      </c>
      <c r="C8" s="1518"/>
      <c r="D8" s="1566" t="s">
        <v>373</v>
      </c>
      <c r="E8" s="959" t="s">
        <v>300</v>
      </c>
      <c r="F8" s="960" t="s">
        <v>269</v>
      </c>
      <c r="G8" s="960" t="s">
        <v>225</v>
      </c>
      <c r="I8" s="908"/>
      <c r="K8" s="415"/>
    </row>
    <row r="9" spans="1:11" s="146" customFormat="1" ht="18" hidden="1" customHeight="1" x14ac:dyDescent="0.2">
      <c r="A9" s="853"/>
      <c r="B9" s="959" t="s">
        <v>375</v>
      </c>
      <c r="C9" s="959" t="s">
        <v>376</v>
      </c>
      <c r="D9" s="1567"/>
      <c r="E9" s="961" t="s">
        <v>302</v>
      </c>
      <c r="F9" s="962" t="s">
        <v>216</v>
      </c>
      <c r="G9" s="962" t="s">
        <v>185</v>
      </c>
      <c r="I9" s="1038" t="s">
        <v>377</v>
      </c>
      <c r="J9" s="415"/>
      <c r="K9" s="415"/>
    </row>
    <row r="10" spans="1:11" s="146" customFormat="1" ht="19.5" hidden="1" customHeight="1" x14ac:dyDescent="0.2">
      <c r="A10" s="846" t="s">
        <v>2774</v>
      </c>
      <c r="B10" s="629" t="s">
        <v>2514</v>
      </c>
      <c r="C10" s="630" t="s">
        <v>2775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 x14ac:dyDescent="0.2">
      <c r="A11" s="846"/>
      <c r="B11" s="629" t="s">
        <v>1849</v>
      </c>
      <c r="C11" s="630" t="s">
        <v>2776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 x14ac:dyDescent="0.2">
      <c r="A12" s="846"/>
      <c r="B12" s="629" t="s">
        <v>1845</v>
      </c>
      <c r="C12" s="630" t="s">
        <v>2777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 x14ac:dyDescent="0.2">
      <c r="A13" s="846" t="s">
        <v>2778</v>
      </c>
      <c r="B13" s="629" t="s">
        <v>2779</v>
      </c>
      <c r="C13" s="630" t="s">
        <v>2780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 x14ac:dyDescent="0.2">
      <c r="A14" s="846"/>
      <c r="B14" s="629" t="s">
        <v>2781</v>
      </c>
      <c r="C14" s="630" t="s">
        <v>2782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 x14ac:dyDescent="0.2">
      <c r="A15" s="846"/>
      <c r="B15" s="629" t="s">
        <v>1857</v>
      </c>
      <c r="C15" s="630" t="s">
        <v>2783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 x14ac:dyDescent="0.2">
      <c r="A16" s="846"/>
      <c r="B16" s="629" t="s">
        <v>2514</v>
      </c>
      <c r="C16" s="630" t="s">
        <v>2784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 x14ac:dyDescent="0.2">
      <c r="A17" s="846"/>
      <c r="B17" s="629" t="s">
        <v>1849</v>
      </c>
      <c r="C17" s="630" t="s">
        <v>2785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 x14ac:dyDescent="0.2">
      <c r="A18" s="846"/>
      <c r="B18" s="629" t="s">
        <v>1845</v>
      </c>
      <c r="C18" s="630" t="s">
        <v>2786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 x14ac:dyDescent="0.2">
      <c r="A19" s="846" t="s">
        <v>2787</v>
      </c>
      <c r="B19" s="629" t="s">
        <v>1868</v>
      </c>
      <c r="C19" s="630" t="s">
        <v>2788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 x14ac:dyDescent="0.2">
      <c r="A20" s="846" t="s">
        <v>2789</v>
      </c>
      <c r="B20" s="708" t="s">
        <v>1632</v>
      </c>
      <c r="C20" s="630" t="s">
        <v>2790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 x14ac:dyDescent="0.2">
      <c r="A21" s="846"/>
      <c r="B21" s="629" t="s">
        <v>1857</v>
      </c>
      <c r="C21" s="630" t="s">
        <v>2791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 x14ac:dyDescent="0.2">
      <c r="A22" s="846"/>
      <c r="B22" s="629" t="s">
        <v>1864</v>
      </c>
      <c r="C22" s="630" t="s">
        <v>2792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 x14ac:dyDescent="0.2">
      <c r="A23" s="846" t="s">
        <v>2793</v>
      </c>
      <c r="B23" s="740" t="s">
        <v>1868</v>
      </c>
      <c r="C23" s="630" t="s">
        <v>2794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 x14ac:dyDescent="0.2">
      <c r="A24" s="846"/>
      <c r="B24" s="629" t="s">
        <v>1845</v>
      </c>
      <c r="C24" s="630" t="s">
        <v>2795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 x14ac:dyDescent="0.2">
      <c r="A25" s="846"/>
      <c r="B25" s="629" t="s">
        <v>1849</v>
      </c>
      <c r="C25" s="630" t="s">
        <v>2796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 x14ac:dyDescent="0.2">
      <c r="A26" s="846" t="s">
        <v>2797</v>
      </c>
      <c r="B26" s="740" t="s">
        <v>1853</v>
      </c>
      <c r="C26" s="630" t="s">
        <v>2798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 x14ac:dyDescent="0.2">
      <c r="A27" s="846"/>
      <c r="B27" s="629" t="s">
        <v>1857</v>
      </c>
      <c r="C27" s="630" t="s">
        <v>2799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 x14ac:dyDescent="0.2">
      <c r="A28" s="846"/>
      <c r="B28" s="708" t="s">
        <v>1632</v>
      </c>
      <c r="C28" s="630" t="s">
        <v>2800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 x14ac:dyDescent="0.2">
      <c r="A29" s="846"/>
      <c r="B29" s="629" t="s">
        <v>1864</v>
      </c>
      <c r="C29" s="630" t="s">
        <v>2801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 x14ac:dyDescent="0.2">
      <c r="A30" s="846"/>
      <c r="B30" s="629" t="s">
        <v>1868</v>
      </c>
      <c r="C30" s="630" t="s">
        <v>2802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 x14ac:dyDescent="0.2">
      <c r="A31" s="846" t="s">
        <v>2803</v>
      </c>
      <c r="B31" s="629" t="s">
        <v>1845</v>
      </c>
      <c r="C31" s="630" t="s">
        <v>2804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 x14ac:dyDescent="0.2">
      <c r="A32" s="846" t="s">
        <v>2805</v>
      </c>
      <c r="B32" s="905" t="s">
        <v>1849</v>
      </c>
      <c r="C32" s="906" t="s">
        <v>2806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 x14ac:dyDescent="0.2">
      <c r="A33" s="846"/>
      <c r="B33" s="905" t="s">
        <v>1857</v>
      </c>
      <c r="C33" s="906" t="s">
        <v>2807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 x14ac:dyDescent="0.2">
      <c r="A34" s="846" t="s">
        <v>2808</v>
      </c>
      <c r="B34" s="905" t="s">
        <v>1849</v>
      </c>
      <c r="C34" s="906" t="s">
        <v>2809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 x14ac:dyDescent="0.2">
      <c r="A35" s="846"/>
      <c r="B35" s="905" t="s">
        <v>1864</v>
      </c>
      <c r="C35" s="906" t="s">
        <v>2810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 x14ac:dyDescent="0.2">
      <c r="A36" s="846"/>
      <c r="B36" s="905" t="s">
        <v>1868</v>
      </c>
      <c r="C36" s="906" t="s">
        <v>2811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 x14ac:dyDescent="0.2">
      <c r="A37" s="846" t="s">
        <v>2812</v>
      </c>
      <c r="B37" s="964" t="s">
        <v>1845</v>
      </c>
      <c r="C37" s="965" t="s">
        <v>2813</v>
      </c>
      <c r="D37" s="965">
        <v>45398</v>
      </c>
      <c r="E37" s="871">
        <f t="shared" si="48"/>
        <v>45399</v>
      </c>
      <c r="F37" s="1013" t="s">
        <v>409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 x14ac:dyDescent="0.2">
      <c r="A38" s="846" t="s">
        <v>1849</v>
      </c>
      <c r="B38" s="964" t="s">
        <v>1877</v>
      </c>
      <c r="C38" s="965" t="s">
        <v>2814</v>
      </c>
      <c r="D38" s="965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 x14ac:dyDescent="0.2">
      <c r="A39" s="846"/>
      <c r="B39" s="988" t="s">
        <v>1857</v>
      </c>
      <c r="C39" s="969" t="s">
        <v>2815</v>
      </c>
      <c r="D39" s="965">
        <v>45410</v>
      </c>
      <c r="E39" s="871">
        <f t="shared" si="48"/>
        <v>45411</v>
      </c>
      <c r="F39" s="963" t="s">
        <v>409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 x14ac:dyDescent="0.2">
      <c r="A40" s="846" t="s">
        <v>2808</v>
      </c>
      <c r="B40" s="988" t="s">
        <v>1849</v>
      </c>
      <c r="C40" s="965" t="s">
        <v>2816</v>
      </c>
      <c r="D40" s="965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 x14ac:dyDescent="0.2">
      <c r="A41" s="846" t="s">
        <v>2817</v>
      </c>
      <c r="B41" s="963" t="s">
        <v>409</v>
      </c>
      <c r="C41" s="969" t="s">
        <v>2818</v>
      </c>
      <c r="D41" s="903">
        <v>45429</v>
      </c>
      <c r="E41" s="903">
        <v>45428</v>
      </c>
      <c r="F41" s="852" t="s">
        <v>409</v>
      </c>
      <c r="G41" s="852" t="s">
        <v>409</v>
      </c>
      <c r="I41" s="871">
        <v>45418</v>
      </c>
      <c r="J41" s="610"/>
      <c r="K41" s="415"/>
    </row>
    <row r="42" spans="1:11" s="146" customFormat="1" ht="20.100000000000001" hidden="1" customHeight="1" x14ac:dyDescent="0.2">
      <c r="A42" s="846"/>
      <c r="B42" s="969" t="s">
        <v>1868</v>
      </c>
      <c r="C42" s="969" t="s">
        <v>2819</v>
      </c>
      <c r="D42" s="965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 x14ac:dyDescent="0.2">
      <c r="A43" s="846" t="s">
        <v>1845</v>
      </c>
      <c r="B43" s="963" t="s">
        <v>409</v>
      </c>
      <c r="C43" s="965" t="s">
        <v>2820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 x14ac:dyDescent="0.2">
      <c r="A44" s="846" t="s">
        <v>1877</v>
      </c>
      <c r="B44" s="969" t="s">
        <v>1845</v>
      </c>
      <c r="C44" s="965" t="s">
        <v>2821</v>
      </c>
      <c r="D44" s="965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 x14ac:dyDescent="0.2">
      <c r="A45" s="846" t="s">
        <v>1857</v>
      </c>
      <c r="B45" s="969" t="s">
        <v>1877</v>
      </c>
      <c r="C45" s="969" t="s">
        <v>2822</v>
      </c>
      <c r="D45" s="965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 x14ac:dyDescent="0.2">
      <c r="A46" s="846" t="s">
        <v>2823</v>
      </c>
      <c r="B46" s="969" t="s">
        <v>1857</v>
      </c>
      <c r="C46" s="969" t="s">
        <v>2824</v>
      </c>
      <c r="D46" s="965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 x14ac:dyDescent="0.2">
      <c r="A47" s="846" t="s">
        <v>1864</v>
      </c>
      <c r="B47" s="1047" t="s">
        <v>584</v>
      </c>
      <c r="C47" s="969" t="s">
        <v>2825</v>
      </c>
      <c r="D47" s="965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 x14ac:dyDescent="0.2">
      <c r="A48" s="846" t="s">
        <v>2826</v>
      </c>
      <c r="B48" s="969" t="s">
        <v>1849</v>
      </c>
      <c r="C48" s="969" t="s">
        <v>2827</v>
      </c>
      <c r="D48" s="965">
        <v>45471</v>
      </c>
      <c r="E48" s="871">
        <f t="shared" ref="E48:E49" si="59">D48+1</f>
        <v>45472</v>
      </c>
      <c r="F48" s="963" t="s">
        <v>409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 x14ac:dyDescent="0.2">
      <c r="A49" s="846" t="s">
        <v>2828</v>
      </c>
      <c r="B49" s="1051" t="s">
        <v>433</v>
      </c>
      <c r="C49" s="969" t="s">
        <v>2829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 x14ac:dyDescent="0.2">
      <c r="A50" s="846" t="s">
        <v>2830</v>
      </c>
      <c r="B50" s="969" t="s">
        <v>2831</v>
      </c>
      <c r="C50" s="969" t="s">
        <v>2832</v>
      </c>
      <c r="D50" s="965">
        <v>45493</v>
      </c>
      <c r="E50" s="963" t="s">
        <v>409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 x14ac:dyDescent="0.2">
      <c r="A51" s="846"/>
      <c r="B51" s="969" t="s">
        <v>1845</v>
      </c>
      <c r="C51" s="969" t="s">
        <v>2833</v>
      </c>
      <c r="D51" s="965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 x14ac:dyDescent="0.2">
      <c r="A52" s="846"/>
      <c r="B52" s="969" t="s">
        <v>1877</v>
      </c>
      <c r="C52" s="969" t="s">
        <v>2834</v>
      </c>
      <c r="D52" s="963" t="s">
        <v>409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 x14ac:dyDescent="0.2">
      <c r="A53" s="846"/>
      <c r="B53" s="969" t="s">
        <v>1857</v>
      </c>
      <c r="C53" s="969" t="s">
        <v>2835</v>
      </c>
      <c r="D53" s="969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 x14ac:dyDescent="0.2">
      <c r="A54" s="846" t="s">
        <v>1849</v>
      </c>
      <c r="B54" s="965" t="s">
        <v>1845</v>
      </c>
      <c r="C54" s="969" t="s">
        <v>2836</v>
      </c>
      <c r="D54" s="965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 x14ac:dyDescent="0.2">
      <c r="A55" s="846" t="s">
        <v>2837</v>
      </c>
      <c r="B55" s="969" t="s">
        <v>1864</v>
      </c>
      <c r="C55" s="969" t="s">
        <v>2838</v>
      </c>
      <c r="D55" s="965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 x14ac:dyDescent="0.2">
      <c r="A56" s="846"/>
      <c r="B56" s="965" t="s">
        <v>2839</v>
      </c>
      <c r="C56" s="969" t="s">
        <v>2840</v>
      </c>
      <c r="D56" s="965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 x14ac:dyDescent="0.2">
      <c r="A57" s="846"/>
      <c r="B57" s="965" t="s">
        <v>2841</v>
      </c>
      <c r="C57" s="969" t="s">
        <v>2842</v>
      </c>
      <c r="D57" s="965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 x14ac:dyDescent="0.2">
      <c r="A58" s="846"/>
      <c r="B58" s="969" t="s">
        <v>1877</v>
      </c>
      <c r="C58" s="969" t="s">
        <v>2843</v>
      </c>
      <c r="D58" s="965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 x14ac:dyDescent="0.2">
      <c r="A59" s="846"/>
      <c r="B59" s="969" t="s">
        <v>1857</v>
      </c>
      <c r="C59" s="969" t="s">
        <v>2844</v>
      </c>
      <c r="D59" s="965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 x14ac:dyDescent="0.2">
      <c r="A60" s="846" t="s">
        <v>1849</v>
      </c>
      <c r="B60" s="965" t="s">
        <v>1845</v>
      </c>
      <c r="C60" s="969" t="s">
        <v>2845</v>
      </c>
      <c r="D60" s="965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 x14ac:dyDescent="0.2">
      <c r="A61" s="846" t="s">
        <v>2846</v>
      </c>
      <c r="B61" s="969" t="s">
        <v>2286</v>
      </c>
      <c r="C61" s="969" t="s">
        <v>2847</v>
      </c>
      <c r="D61" s="969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 x14ac:dyDescent="0.2">
      <c r="A62" s="846"/>
      <c r="B62" s="965" t="s">
        <v>1864</v>
      </c>
      <c r="C62" s="969" t="s">
        <v>2848</v>
      </c>
      <c r="D62" s="969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 x14ac:dyDescent="0.2">
      <c r="A63" s="846"/>
      <c r="B63" s="969" t="s">
        <v>2839</v>
      </c>
      <c r="C63" s="969" t="s">
        <v>2849</v>
      </c>
      <c r="D63" s="969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 x14ac:dyDescent="0.2">
      <c r="A64" s="846"/>
      <c r="B64" s="969" t="s">
        <v>1877</v>
      </c>
      <c r="C64" s="969" t="s">
        <v>2850</v>
      </c>
      <c r="D64" s="969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 x14ac:dyDescent="0.2">
      <c r="A65" s="846" t="s">
        <v>1868</v>
      </c>
      <c r="B65" s="969" t="s">
        <v>2580</v>
      </c>
      <c r="C65" s="969" t="s">
        <v>2851</v>
      </c>
      <c r="D65" s="965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 x14ac:dyDescent="0.2">
      <c r="A66" s="846" t="s">
        <v>1845</v>
      </c>
      <c r="B66" s="969" t="s">
        <v>1868</v>
      </c>
      <c r="C66" s="969" t="s">
        <v>2852</v>
      </c>
      <c r="D66" s="965">
        <v>45596</v>
      </c>
      <c r="E66" s="963" t="s">
        <v>409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 x14ac:dyDescent="0.2">
      <c r="A67" s="846"/>
      <c r="B67" s="969" t="s">
        <v>1845</v>
      </c>
      <c r="C67" s="969" t="s">
        <v>2853</v>
      </c>
      <c r="D67" s="969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 x14ac:dyDescent="0.2">
      <c r="A68" s="846" t="s">
        <v>2286</v>
      </c>
      <c r="B68" s="969" t="s">
        <v>2017</v>
      </c>
      <c r="C68" s="969" t="s">
        <v>2854</v>
      </c>
      <c r="D68" s="969">
        <v>45613</v>
      </c>
      <c r="E68" s="963" t="s">
        <v>409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 x14ac:dyDescent="0.2">
      <c r="A69" s="846"/>
      <c r="B69" s="969" t="s">
        <v>1864</v>
      </c>
      <c r="C69" s="969" t="s">
        <v>2855</v>
      </c>
      <c r="D69" s="965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 x14ac:dyDescent="0.2">
      <c r="A70" s="846" t="s">
        <v>1877</v>
      </c>
      <c r="B70" s="969" t="s">
        <v>2856</v>
      </c>
      <c r="C70" s="969" t="s">
        <v>2857</v>
      </c>
      <c r="D70" s="965">
        <v>45627</v>
      </c>
      <c r="E70" s="963" t="s">
        <v>409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 x14ac:dyDescent="0.2">
      <c r="A71" s="846"/>
      <c r="B71" s="969" t="s">
        <v>2580</v>
      </c>
      <c r="C71" s="969" t="s">
        <v>2858</v>
      </c>
      <c r="D71" s="965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 x14ac:dyDescent="0.2">
      <c r="A72" s="846"/>
      <c r="B72" s="969" t="s">
        <v>1868</v>
      </c>
      <c r="C72" s="969" t="s">
        <v>2859</v>
      </c>
      <c r="D72" s="969">
        <v>45641</v>
      </c>
      <c r="E72" s="963" t="s">
        <v>409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 x14ac:dyDescent="0.2">
      <c r="A73" s="846"/>
      <c r="B73" s="969" t="s">
        <v>1845</v>
      </c>
      <c r="C73" s="969" t="s">
        <v>2860</v>
      </c>
      <c r="D73" s="969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 x14ac:dyDescent="0.2">
      <c r="A74" s="846"/>
      <c r="B74" s="969" t="s">
        <v>2017</v>
      </c>
      <c r="C74" s="969" t="s">
        <v>2861</v>
      </c>
      <c r="D74" s="969">
        <v>45657</v>
      </c>
      <c r="E74" s="963" t="s">
        <v>409</v>
      </c>
      <c r="F74" s="963" t="s">
        <v>409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 x14ac:dyDescent="0.2">
      <c r="A75" s="846"/>
      <c r="B75" s="969" t="s">
        <v>1864</v>
      </c>
      <c r="C75" s="969" t="s">
        <v>2862</v>
      </c>
      <c r="D75" s="965">
        <v>45665</v>
      </c>
      <c r="E75" s="963" t="s">
        <v>409</v>
      </c>
      <c r="F75" s="963" t="s">
        <v>409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 x14ac:dyDescent="0.2">
      <c r="A76" s="846" t="s">
        <v>1877</v>
      </c>
      <c r="B76" s="969" t="s">
        <v>2856</v>
      </c>
      <c r="C76" s="969" t="s">
        <v>2863</v>
      </c>
      <c r="D76" s="965">
        <v>45669</v>
      </c>
      <c r="E76" s="963" t="s">
        <v>409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 x14ac:dyDescent="0.2">
      <c r="A77" s="846"/>
      <c r="B77" s="969" t="s">
        <v>2580</v>
      </c>
      <c r="C77" s="969" t="s">
        <v>2864</v>
      </c>
      <c r="D77" s="965">
        <v>45673</v>
      </c>
      <c r="E77" s="963" t="s">
        <v>409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 x14ac:dyDescent="0.2">
      <c r="A78" s="846" t="s">
        <v>1868</v>
      </c>
      <c r="B78" s="969" t="s">
        <v>2017</v>
      </c>
      <c r="C78" s="969" t="s">
        <v>2865</v>
      </c>
      <c r="D78" s="965">
        <v>45682</v>
      </c>
      <c r="E78" s="963" t="s">
        <v>409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 x14ac:dyDescent="0.2">
      <c r="A79" s="846" t="s">
        <v>1845</v>
      </c>
      <c r="B79" s="969" t="s">
        <v>1868</v>
      </c>
      <c r="C79" s="969" t="s">
        <v>2866</v>
      </c>
      <c r="D79" s="969">
        <v>45686</v>
      </c>
      <c r="E79" s="963" t="s">
        <v>409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 x14ac:dyDescent="0.2">
      <c r="A80" s="846"/>
      <c r="B80" s="969" t="s">
        <v>1845</v>
      </c>
      <c r="C80" s="969" t="s">
        <v>2867</v>
      </c>
      <c r="D80" s="969">
        <v>45693</v>
      </c>
      <c r="E80" s="963" t="s">
        <v>409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 x14ac:dyDescent="0.2">
      <c r="A81" s="846" t="s">
        <v>2868</v>
      </c>
      <c r="B81" s="969" t="s">
        <v>1864</v>
      </c>
      <c r="C81" s="969" t="s">
        <v>2869</v>
      </c>
      <c r="D81" s="965">
        <v>45712</v>
      </c>
      <c r="E81" s="963" t="s">
        <v>409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 x14ac:dyDescent="0.2">
      <c r="A82" s="846" t="s">
        <v>2856</v>
      </c>
      <c r="B82" s="969" t="s">
        <v>2856</v>
      </c>
      <c r="C82" s="969" t="s">
        <v>2870</v>
      </c>
      <c r="D82" s="965">
        <v>45705</v>
      </c>
      <c r="E82" s="871">
        <f t="shared" ref="E82:E83" si="92">D82+1</f>
        <v>45706</v>
      </c>
      <c r="F82" s="871">
        <f t="shared" ref="F82" si="93">D82+6</f>
        <v>45711</v>
      </c>
      <c r="G82" s="963" t="s">
        <v>409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 x14ac:dyDescent="0.2">
      <c r="A83" s="846"/>
      <c r="B83" s="969" t="s">
        <v>2580</v>
      </c>
      <c r="C83" s="969" t="s">
        <v>2871</v>
      </c>
      <c r="D83" s="965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 x14ac:dyDescent="0.2">
      <c r="A84" s="1024"/>
      <c r="B84" s="147" t="s">
        <v>589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 x14ac:dyDescent="0.2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 x14ac:dyDescent="0.2">
      <c r="A86" s="1022"/>
      <c r="B86" s="1512" t="s">
        <v>371</v>
      </c>
      <c r="C86" s="1512"/>
      <c r="D86" s="1512"/>
      <c r="E86" s="1512"/>
      <c r="F86" s="1512"/>
      <c r="G86" s="1026"/>
      <c r="H86" s="145"/>
      <c r="I86" s="145"/>
      <c r="J86" s="145"/>
      <c r="K86" s="145"/>
    </row>
    <row r="87" spans="1:17" s="149" customFormat="1" ht="19.5" customHeight="1" x14ac:dyDescent="0.2">
      <c r="A87" s="1022"/>
      <c r="B87" s="1023"/>
      <c r="C87" s="1023"/>
      <c r="D87" s="1023"/>
      <c r="E87" s="1023"/>
      <c r="F87" s="1023"/>
      <c r="G87" s="1023"/>
      <c r="H87" s="145"/>
      <c r="I87" s="145"/>
      <c r="J87" s="145"/>
      <c r="K87" s="145"/>
    </row>
    <row r="88" spans="1:17" s="146" customFormat="1" ht="27.75" customHeight="1" x14ac:dyDescent="0.2">
      <c r="A88" s="853"/>
      <c r="B88" s="1504" t="s">
        <v>125</v>
      </c>
      <c r="C88" s="1514"/>
      <c r="D88" s="1568" t="s">
        <v>373</v>
      </c>
      <c r="E88" s="1279" t="s">
        <v>225</v>
      </c>
      <c r="F88" s="1279" t="s">
        <v>269</v>
      </c>
      <c r="G88" s="1217"/>
      <c r="H88" s="1280"/>
      <c r="I88" s="1217"/>
      <c r="J88" s="1281"/>
    </row>
    <row r="89" spans="1:17" s="146" customFormat="1" ht="18" customHeight="1" x14ac:dyDescent="0.2">
      <c r="A89" s="853"/>
      <c r="B89" s="1282" t="s">
        <v>375</v>
      </c>
      <c r="C89" s="1282" t="s">
        <v>376</v>
      </c>
      <c r="D89" s="1569"/>
      <c r="E89" s="1283" t="s">
        <v>169</v>
      </c>
      <c r="F89" s="1283" t="s">
        <v>147</v>
      </c>
      <c r="G89" s="1217"/>
      <c r="H89" s="1284" t="s">
        <v>513</v>
      </c>
      <c r="I89" s="1284" t="s">
        <v>377</v>
      </c>
      <c r="J89" s="1271" t="s">
        <v>461</v>
      </c>
    </row>
    <row r="90" spans="1:17" s="146" customFormat="1" ht="20.100000000000001" hidden="1" customHeight="1" x14ac:dyDescent="0.2">
      <c r="A90" s="846"/>
      <c r="B90" s="1285" t="s">
        <v>1864</v>
      </c>
      <c r="C90" s="1285" t="s">
        <v>2862</v>
      </c>
      <c r="D90" s="1286">
        <v>45665</v>
      </c>
      <c r="E90" s="1187" t="s">
        <v>409</v>
      </c>
      <c r="F90" s="1287">
        <f t="shared" ref="F90:F95" si="94">D90+7</f>
        <v>45672</v>
      </c>
      <c r="G90" s="1217"/>
      <c r="H90" s="1287" t="e">
        <f>#REF!+7</f>
        <v>#REF!</v>
      </c>
      <c r="I90" s="1287" t="e">
        <f>#REF!+7</f>
        <v>#REF!</v>
      </c>
      <c r="J90" s="1288"/>
      <c r="K90" s="149"/>
    </row>
    <row r="91" spans="1:17" s="146" customFormat="1" ht="20.100000000000001" hidden="1" customHeight="1" x14ac:dyDescent="0.2">
      <c r="A91" s="846" t="s">
        <v>1877</v>
      </c>
      <c r="B91" s="1285" t="s">
        <v>2856</v>
      </c>
      <c r="C91" s="1285" t="s">
        <v>2863</v>
      </c>
      <c r="D91" s="1286">
        <v>45669</v>
      </c>
      <c r="E91" s="1287">
        <f t="shared" ref="E91:E95" si="95">D91+6</f>
        <v>45675</v>
      </c>
      <c r="F91" s="1287">
        <f t="shared" si="94"/>
        <v>45676</v>
      </c>
      <c r="G91" s="1217"/>
      <c r="H91" s="1287" t="e">
        <f t="shared" ref="H91:I121" si="96">H90+7</f>
        <v>#REF!</v>
      </c>
      <c r="I91" s="1287" t="e">
        <f t="shared" si="96"/>
        <v>#REF!</v>
      </c>
      <c r="J91" s="1288"/>
      <c r="K91" s="149"/>
    </row>
    <row r="92" spans="1:17" s="146" customFormat="1" ht="20.100000000000001" hidden="1" customHeight="1" x14ac:dyDescent="0.2">
      <c r="A92" s="846"/>
      <c r="B92" s="1285" t="s">
        <v>2580</v>
      </c>
      <c r="C92" s="1285" t="s">
        <v>2864</v>
      </c>
      <c r="D92" s="1286">
        <v>45673</v>
      </c>
      <c r="E92" s="1287">
        <f t="shared" si="95"/>
        <v>45679</v>
      </c>
      <c r="F92" s="1287">
        <f t="shared" si="94"/>
        <v>45680</v>
      </c>
      <c r="G92" s="1217"/>
      <c r="H92" s="1287" t="e">
        <f t="shared" si="96"/>
        <v>#REF!</v>
      </c>
      <c r="I92" s="1287" t="e">
        <f t="shared" si="96"/>
        <v>#REF!</v>
      </c>
      <c r="J92" s="1288"/>
      <c r="K92" s="149"/>
    </row>
    <row r="93" spans="1:17" s="146" customFormat="1" ht="20.100000000000001" hidden="1" customHeight="1" x14ac:dyDescent="0.2">
      <c r="A93" s="846" t="s">
        <v>1868</v>
      </c>
      <c r="B93" s="1285" t="s">
        <v>2017</v>
      </c>
      <c r="C93" s="1285" t="s">
        <v>2865</v>
      </c>
      <c r="D93" s="1286">
        <v>45682</v>
      </c>
      <c r="E93" s="1287">
        <f t="shared" si="95"/>
        <v>45688</v>
      </c>
      <c r="F93" s="1287">
        <f t="shared" si="94"/>
        <v>45689</v>
      </c>
      <c r="G93" s="1217"/>
      <c r="H93" s="1287" t="e">
        <f t="shared" si="96"/>
        <v>#REF!</v>
      </c>
      <c r="I93" s="1287" t="e">
        <f t="shared" si="96"/>
        <v>#REF!</v>
      </c>
      <c r="J93" s="1288"/>
      <c r="K93" s="149"/>
    </row>
    <row r="94" spans="1:17" s="146" customFormat="1" ht="19.5" hidden="1" customHeight="1" x14ac:dyDescent="0.2">
      <c r="A94" s="846" t="s">
        <v>1845</v>
      </c>
      <c r="B94" s="1285" t="s">
        <v>1868</v>
      </c>
      <c r="C94" s="1285" t="s">
        <v>2866</v>
      </c>
      <c r="D94" s="1285">
        <v>45686</v>
      </c>
      <c r="E94" s="1287">
        <f t="shared" si="95"/>
        <v>45692</v>
      </c>
      <c r="F94" s="1287">
        <f t="shared" si="94"/>
        <v>45693</v>
      </c>
      <c r="G94" s="1217"/>
      <c r="H94" s="1287" t="e">
        <f t="shared" si="96"/>
        <v>#REF!</v>
      </c>
      <c r="I94" s="1287" t="e">
        <f t="shared" si="96"/>
        <v>#REF!</v>
      </c>
      <c r="J94" s="1288"/>
    </row>
    <row r="95" spans="1:17" s="146" customFormat="1" ht="20.100000000000001" hidden="1" customHeight="1" x14ac:dyDescent="0.2">
      <c r="A95" s="846"/>
      <c r="B95" s="1285" t="s">
        <v>1845</v>
      </c>
      <c r="C95" s="1285" t="s">
        <v>2867</v>
      </c>
      <c r="D95" s="1285">
        <v>45693</v>
      </c>
      <c r="E95" s="1287">
        <f t="shared" si="95"/>
        <v>45699</v>
      </c>
      <c r="F95" s="1287">
        <f t="shared" si="94"/>
        <v>45700</v>
      </c>
      <c r="G95" s="1217"/>
      <c r="H95" s="1287" t="e">
        <f t="shared" si="96"/>
        <v>#REF!</v>
      </c>
      <c r="I95" s="1287" t="e">
        <f t="shared" si="96"/>
        <v>#REF!</v>
      </c>
      <c r="J95" s="1288"/>
    </row>
    <row r="96" spans="1:17" s="146" customFormat="1" ht="20.100000000000001" hidden="1" customHeight="1" x14ac:dyDescent="0.2">
      <c r="A96" s="846"/>
      <c r="B96" s="1285" t="s">
        <v>2017</v>
      </c>
      <c r="C96" s="1285" t="s">
        <v>2872</v>
      </c>
      <c r="D96" s="1286">
        <v>45721</v>
      </c>
      <c r="E96" s="1187" t="s">
        <v>409</v>
      </c>
      <c r="F96" s="1187" t="s">
        <v>409</v>
      </c>
      <c r="G96" s="1217"/>
      <c r="H96" s="1287">
        <v>45719</v>
      </c>
      <c r="I96" s="1287">
        <v>45719</v>
      </c>
      <c r="J96" s="1288"/>
      <c r="K96" s="149"/>
    </row>
    <row r="97" spans="1:11" s="146" customFormat="1" ht="20.100000000000001" hidden="1" customHeight="1" x14ac:dyDescent="0.2">
      <c r="A97" s="846"/>
      <c r="B97" s="1285" t="s">
        <v>1868</v>
      </c>
      <c r="C97" s="1285" t="s">
        <v>2873</v>
      </c>
      <c r="D97" s="1286">
        <v>45726</v>
      </c>
      <c r="E97" s="1287">
        <f t="shared" ref="E97:E104" si="97">D97+6</f>
        <v>45732</v>
      </c>
      <c r="F97" s="1287">
        <f t="shared" ref="F97:F104" si="98">E97+1</f>
        <v>45733</v>
      </c>
      <c r="G97" s="1217"/>
      <c r="H97" s="1287">
        <f t="shared" si="96"/>
        <v>45726</v>
      </c>
      <c r="I97" s="1287">
        <f t="shared" si="96"/>
        <v>45726</v>
      </c>
      <c r="J97" s="1288"/>
      <c r="K97" s="149"/>
    </row>
    <row r="98" spans="1:11" s="146" customFormat="1" ht="20.100000000000001" hidden="1" customHeight="1" x14ac:dyDescent="0.2">
      <c r="A98" s="846"/>
      <c r="B98" s="1285" t="s">
        <v>1845</v>
      </c>
      <c r="C98" s="1285" t="s">
        <v>2874</v>
      </c>
      <c r="D98" s="1286">
        <v>45739</v>
      </c>
      <c r="E98" s="1287">
        <f t="shared" si="97"/>
        <v>45745</v>
      </c>
      <c r="F98" s="1287">
        <f t="shared" si="98"/>
        <v>45746</v>
      </c>
      <c r="G98" s="1217"/>
      <c r="H98" s="1287">
        <f t="shared" si="96"/>
        <v>45733</v>
      </c>
      <c r="I98" s="1287">
        <f t="shared" si="96"/>
        <v>45733</v>
      </c>
      <c r="J98" s="1288"/>
      <c r="K98" s="149"/>
    </row>
    <row r="99" spans="1:11" s="146" customFormat="1" ht="20.100000000000001" hidden="1" customHeight="1" x14ac:dyDescent="0.2">
      <c r="A99" s="846"/>
      <c r="B99" s="1285" t="s">
        <v>2839</v>
      </c>
      <c r="C99" s="1285" t="s">
        <v>2875</v>
      </c>
      <c r="D99" s="1286">
        <v>45747</v>
      </c>
      <c r="E99" s="1165" t="s">
        <v>409</v>
      </c>
      <c r="F99" s="1287">
        <v>45750</v>
      </c>
      <c r="G99" s="1217"/>
      <c r="H99" s="1287">
        <f t="shared" si="96"/>
        <v>45740</v>
      </c>
      <c r="I99" s="1287">
        <f t="shared" si="96"/>
        <v>45740</v>
      </c>
      <c r="J99" s="1288"/>
      <c r="K99" s="149"/>
    </row>
    <row r="100" spans="1:11" s="146" customFormat="1" ht="20.100000000000001" hidden="1" customHeight="1" x14ac:dyDescent="0.2">
      <c r="A100" s="846" t="s">
        <v>1864</v>
      </c>
      <c r="B100" s="1285" t="s">
        <v>2017</v>
      </c>
      <c r="C100" s="1285" t="s">
        <v>2876</v>
      </c>
      <c r="D100" s="1286">
        <v>45753</v>
      </c>
      <c r="E100" s="1287">
        <f t="shared" si="97"/>
        <v>45759</v>
      </c>
      <c r="F100" s="1287">
        <f t="shared" si="98"/>
        <v>45760</v>
      </c>
      <c r="G100" s="1217"/>
      <c r="H100" s="1287">
        <f t="shared" si="96"/>
        <v>45747</v>
      </c>
      <c r="I100" s="1287">
        <f t="shared" si="96"/>
        <v>45747</v>
      </c>
      <c r="J100" s="1288"/>
      <c r="K100" s="149"/>
    </row>
    <row r="101" spans="1:11" s="146" customFormat="1" ht="20.100000000000001" hidden="1" customHeight="1" x14ac:dyDescent="0.2">
      <c r="A101" s="846"/>
      <c r="B101" s="1285" t="s">
        <v>1864</v>
      </c>
      <c r="C101" s="1285" t="s">
        <v>2877</v>
      </c>
      <c r="D101" s="1286">
        <v>45759</v>
      </c>
      <c r="E101" s="1287">
        <f t="shared" si="97"/>
        <v>45765</v>
      </c>
      <c r="F101" s="1287">
        <f t="shared" si="98"/>
        <v>45766</v>
      </c>
      <c r="G101" s="1217"/>
      <c r="H101" s="1287">
        <f t="shared" si="96"/>
        <v>45754</v>
      </c>
      <c r="I101" s="1287">
        <f t="shared" si="96"/>
        <v>45754</v>
      </c>
      <c r="J101" s="1288"/>
      <c r="K101" s="149"/>
    </row>
    <row r="102" spans="1:11" s="146" customFormat="1" ht="20.100000000000001" hidden="1" customHeight="1" x14ac:dyDescent="0.2">
      <c r="A102" s="846" t="s">
        <v>2580</v>
      </c>
      <c r="B102" s="1285" t="s">
        <v>2286</v>
      </c>
      <c r="C102" s="1285" t="s">
        <v>2878</v>
      </c>
      <c r="D102" s="1286">
        <v>45766</v>
      </c>
      <c r="E102" s="1287">
        <f t="shared" si="97"/>
        <v>45772</v>
      </c>
      <c r="F102" s="1287">
        <f t="shared" si="98"/>
        <v>45773</v>
      </c>
      <c r="G102" s="1217"/>
      <c r="H102" s="1287">
        <f t="shared" si="96"/>
        <v>45761</v>
      </c>
      <c r="I102" s="1287">
        <f t="shared" si="96"/>
        <v>45761</v>
      </c>
      <c r="J102" s="1288"/>
      <c r="K102" s="149"/>
    </row>
    <row r="103" spans="1:11" s="146" customFormat="1" ht="20.100000000000001" hidden="1" customHeight="1" x14ac:dyDescent="0.2">
      <c r="A103" s="846"/>
      <c r="B103" s="1285" t="s">
        <v>2694</v>
      </c>
      <c r="C103" s="1285" t="s">
        <v>2879</v>
      </c>
      <c r="D103" s="1286">
        <v>45768</v>
      </c>
      <c r="E103" s="1287">
        <f t="shared" si="97"/>
        <v>45774</v>
      </c>
      <c r="F103" s="1287">
        <f t="shared" si="98"/>
        <v>45775</v>
      </c>
      <c r="G103" s="1217"/>
      <c r="H103" s="1287">
        <f t="shared" si="96"/>
        <v>45768</v>
      </c>
      <c r="I103" s="1287">
        <f t="shared" si="96"/>
        <v>45768</v>
      </c>
      <c r="J103" s="1288"/>
      <c r="K103" s="149"/>
    </row>
    <row r="104" spans="1:11" s="146" customFormat="1" ht="20.100000000000001" hidden="1" customHeight="1" x14ac:dyDescent="0.2">
      <c r="A104" s="846" t="s">
        <v>1868</v>
      </c>
      <c r="B104" s="1285" t="s">
        <v>2880</v>
      </c>
      <c r="C104" s="1285" t="s">
        <v>2881</v>
      </c>
      <c r="D104" s="1286">
        <v>45775</v>
      </c>
      <c r="E104" s="1287">
        <f t="shared" si="97"/>
        <v>45781</v>
      </c>
      <c r="F104" s="1287">
        <f t="shared" si="98"/>
        <v>45782</v>
      </c>
      <c r="G104" s="1217"/>
      <c r="H104" s="1287">
        <f t="shared" si="96"/>
        <v>45775</v>
      </c>
      <c r="I104" s="1287">
        <f t="shared" si="96"/>
        <v>45775</v>
      </c>
      <c r="J104" s="1288"/>
      <c r="K104" s="149"/>
    </row>
    <row r="105" spans="1:11" s="146" customFormat="1" ht="20.100000000000001" hidden="1" customHeight="1" x14ac:dyDescent="0.2">
      <c r="A105" s="846"/>
      <c r="B105" s="1285" t="s">
        <v>1845</v>
      </c>
      <c r="C105" s="1285" t="s">
        <v>2882</v>
      </c>
      <c r="D105" s="1286">
        <v>45787</v>
      </c>
      <c r="E105" s="1287">
        <f t="shared" ref="E105:E108" si="99">D105+6</f>
        <v>45793</v>
      </c>
      <c r="F105" s="1287">
        <f t="shared" ref="F105:F108" si="100">E105+1</f>
        <v>45794</v>
      </c>
      <c r="G105" s="1217"/>
      <c r="H105" s="1287">
        <f t="shared" si="96"/>
        <v>45782</v>
      </c>
      <c r="I105" s="1287">
        <f t="shared" si="96"/>
        <v>45782</v>
      </c>
      <c r="J105" s="1288"/>
      <c r="K105" s="149"/>
    </row>
    <row r="106" spans="1:11" s="146" customFormat="1" ht="20.100000000000001" hidden="1" customHeight="1" x14ac:dyDescent="0.2">
      <c r="A106" s="846"/>
      <c r="B106" s="1285" t="s">
        <v>2839</v>
      </c>
      <c r="C106" s="1285" t="s">
        <v>2883</v>
      </c>
      <c r="D106" s="1286">
        <v>45792</v>
      </c>
      <c r="E106" s="1287">
        <f t="shared" si="99"/>
        <v>45798</v>
      </c>
      <c r="F106" s="1287">
        <f t="shared" si="100"/>
        <v>45799</v>
      </c>
      <c r="G106" s="1217"/>
      <c r="H106" s="1287">
        <f t="shared" si="96"/>
        <v>45789</v>
      </c>
      <c r="I106" s="1287">
        <f t="shared" si="96"/>
        <v>45789</v>
      </c>
      <c r="J106" s="1288"/>
      <c r="K106" s="149"/>
    </row>
    <row r="107" spans="1:11" s="146" customFormat="1" ht="20.100000000000001" hidden="1" customHeight="1" x14ac:dyDescent="0.2">
      <c r="A107" s="846"/>
      <c r="B107" s="1285" t="s">
        <v>2017</v>
      </c>
      <c r="C107" s="1285" t="s">
        <v>2884</v>
      </c>
      <c r="D107" s="1286">
        <v>45799</v>
      </c>
      <c r="E107" s="1287">
        <f t="shared" si="99"/>
        <v>45805</v>
      </c>
      <c r="F107" s="1287">
        <f t="shared" si="100"/>
        <v>45806</v>
      </c>
      <c r="G107" s="1217"/>
      <c r="H107" s="1287">
        <f t="shared" si="96"/>
        <v>45796</v>
      </c>
      <c r="I107" s="1287">
        <f t="shared" si="96"/>
        <v>45796</v>
      </c>
      <c r="J107" s="1288"/>
      <c r="K107" s="149"/>
    </row>
    <row r="108" spans="1:11" s="146" customFormat="1" ht="20.100000000000001" hidden="1" customHeight="1" x14ac:dyDescent="0.2">
      <c r="A108" s="846"/>
      <c r="B108" s="1285" t="s">
        <v>2251</v>
      </c>
      <c r="C108" s="1285" t="s">
        <v>2885</v>
      </c>
      <c r="D108" s="1286">
        <v>45808</v>
      </c>
      <c r="E108" s="1287">
        <f t="shared" si="99"/>
        <v>45814</v>
      </c>
      <c r="F108" s="1287">
        <f t="shared" si="100"/>
        <v>45815</v>
      </c>
      <c r="G108" s="1217"/>
      <c r="H108" s="1287">
        <f t="shared" si="96"/>
        <v>45803</v>
      </c>
      <c r="I108" s="1287">
        <f t="shared" si="96"/>
        <v>45803</v>
      </c>
      <c r="J108" s="1288"/>
      <c r="K108" s="149"/>
    </row>
    <row r="109" spans="1:11" s="146" customFormat="1" ht="20.100000000000001" hidden="1" customHeight="1" x14ac:dyDescent="0.2">
      <c r="A109" s="846"/>
      <c r="B109" s="1285" t="s">
        <v>1864</v>
      </c>
      <c r="C109" s="1285" t="s">
        <v>2886</v>
      </c>
      <c r="D109" s="1286">
        <v>45818</v>
      </c>
      <c r="E109" s="1287">
        <f t="shared" ref="E109:E114" si="101">D109+6</f>
        <v>45824</v>
      </c>
      <c r="F109" s="1287">
        <f t="shared" ref="F109:F114" si="102">E109+1</f>
        <v>45825</v>
      </c>
      <c r="G109" s="1217"/>
      <c r="H109" s="1287">
        <f t="shared" si="96"/>
        <v>45810</v>
      </c>
      <c r="I109" s="1287">
        <f t="shared" si="96"/>
        <v>45810</v>
      </c>
      <c r="J109" s="1288"/>
      <c r="K109" s="149"/>
    </row>
    <row r="110" spans="1:11" s="146" customFormat="1" ht="20.100000000000001" hidden="1" customHeight="1" x14ac:dyDescent="0.2">
      <c r="A110" s="846"/>
      <c r="B110" s="1285" t="s">
        <v>2286</v>
      </c>
      <c r="C110" s="1285" t="s">
        <v>2887</v>
      </c>
      <c r="D110" s="1286">
        <v>45824</v>
      </c>
      <c r="E110" s="1287">
        <f t="shared" si="101"/>
        <v>45830</v>
      </c>
      <c r="F110" s="1287">
        <f t="shared" si="102"/>
        <v>45831</v>
      </c>
      <c r="G110" s="1217"/>
      <c r="H110" s="1287">
        <f t="shared" si="96"/>
        <v>45817</v>
      </c>
      <c r="I110" s="1287">
        <f t="shared" si="96"/>
        <v>45817</v>
      </c>
      <c r="J110" s="1288"/>
      <c r="K110" s="149"/>
    </row>
    <row r="111" spans="1:11" s="146" customFormat="1" ht="20.100000000000001" hidden="1" customHeight="1" x14ac:dyDescent="0.2">
      <c r="A111" s="846"/>
      <c r="B111" s="1285" t="s">
        <v>2694</v>
      </c>
      <c r="C111" s="1285" t="s">
        <v>2888</v>
      </c>
      <c r="D111" s="1286">
        <v>45823</v>
      </c>
      <c r="E111" s="1287">
        <f t="shared" si="101"/>
        <v>45829</v>
      </c>
      <c r="F111" s="1287">
        <f t="shared" si="102"/>
        <v>45830</v>
      </c>
      <c r="G111" s="1217"/>
      <c r="H111" s="1287">
        <f t="shared" si="96"/>
        <v>45824</v>
      </c>
      <c r="I111" s="1287">
        <f t="shared" si="96"/>
        <v>45824</v>
      </c>
      <c r="J111" s="1288"/>
      <c r="K111" s="149"/>
    </row>
    <row r="112" spans="1:11" s="146" customFormat="1" ht="20.100000000000001" hidden="1" customHeight="1" x14ac:dyDescent="0.2">
      <c r="A112" s="846" t="s">
        <v>2880</v>
      </c>
      <c r="B112" s="1285" t="s">
        <v>1845</v>
      </c>
      <c r="C112" s="1285" t="s">
        <v>2889</v>
      </c>
      <c r="D112" s="1187" t="s">
        <v>409</v>
      </c>
      <c r="E112" s="1289"/>
      <c r="F112" s="1289"/>
      <c r="G112" s="1217"/>
      <c r="H112" s="1287">
        <f t="shared" si="96"/>
        <v>45831</v>
      </c>
      <c r="I112" s="1287">
        <f t="shared" si="96"/>
        <v>45831</v>
      </c>
      <c r="J112" s="1288"/>
      <c r="K112" s="149"/>
    </row>
    <row r="113" spans="1:11" s="146" customFormat="1" ht="20.100000000000001" hidden="1" customHeight="1" x14ac:dyDescent="0.2">
      <c r="A113" s="846" t="s">
        <v>2839</v>
      </c>
      <c r="B113" s="1285" t="s">
        <v>2880</v>
      </c>
      <c r="C113" s="1285" t="s">
        <v>2890</v>
      </c>
      <c r="D113" s="1286">
        <v>45841</v>
      </c>
      <c r="E113" s="1287">
        <f t="shared" si="101"/>
        <v>45847</v>
      </c>
      <c r="F113" s="1287">
        <f t="shared" si="102"/>
        <v>45848</v>
      </c>
      <c r="G113" s="1217"/>
      <c r="H113" s="1287">
        <f t="shared" si="96"/>
        <v>45838</v>
      </c>
      <c r="I113" s="1287">
        <f t="shared" si="96"/>
        <v>45838</v>
      </c>
      <c r="J113" s="1288"/>
      <c r="K113" s="149"/>
    </row>
    <row r="114" spans="1:11" s="146" customFormat="1" ht="20.100000000000001" hidden="1" customHeight="1" x14ac:dyDescent="0.2">
      <c r="A114" s="846"/>
      <c r="B114" s="1285" t="s">
        <v>2839</v>
      </c>
      <c r="C114" s="1285" t="s">
        <v>2891</v>
      </c>
      <c r="D114" s="1286">
        <v>45847</v>
      </c>
      <c r="E114" s="1287">
        <f t="shared" si="101"/>
        <v>45853</v>
      </c>
      <c r="F114" s="1287">
        <f t="shared" si="102"/>
        <v>45854</v>
      </c>
      <c r="G114" s="1217"/>
      <c r="H114" s="1287">
        <f t="shared" si="96"/>
        <v>45845</v>
      </c>
      <c r="I114" s="1287">
        <f t="shared" si="96"/>
        <v>45845</v>
      </c>
      <c r="J114" s="1288"/>
      <c r="K114" s="149"/>
    </row>
    <row r="115" spans="1:11" s="146" customFormat="1" ht="20.100000000000001" hidden="1" customHeight="1" x14ac:dyDescent="0.2">
      <c r="A115" s="846"/>
      <c r="B115" s="1285" t="s">
        <v>2017</v>
      </c>
      <c r="C115" s="1285" t="s">
        <v>2892</v>
      </c>
      <c r="D115" s="1286">
        <v>45855</v>
      </c>
      <c r="E115" s="1287">
        <f t="shared" ref="E115" si="103">D115+6</f>
        <v>45861</v>
      </c>
      <c r="F115" s="1287">
        <f t="shared" ref="F115" si="104">E115+1</f>
        <v>45862</v>
      </c>
      <c r="G115" s="1217"/>
      <c r="H115" s="1287">
        <f t="shared" si="96"/>
        <v>45852</v>
      </c>
      <c r="I115" s="1287">
        <f t="shared" si="96"/>
        <v>45852</v>
      </c>
      <c r="J115" s="1288"/>
      <c r="K115" s="149"/>
    </row>
    <row r="116" spans="1:11" s="146" customFormat="1" ht="20.100000000000001" hidden="1" customHeight="1" x14ac:dyDescent="0.2">
      <c r="A116" s="846" t="s">
        <v>1864</v>
      </c>
      <c r="B116" s="1290" t="s">
        <v>433</v>
      </c>
      <c r="C116" s="1285" t="s">
        <v>2893</v>
      </c>
      <c r="D116" s="1289"/>
      <c r="E116" s="1289"/>
      <c r="F116" s="1289"/>
      <c r="G116" s="1217"/>
      <c r="H116" s="1287">
        <f t="shared" si="96"/>
        <v>45859</v>
      </c>
      <c r="I116" s="1287">
        <f t="shared" si="96"/>
        <v>45859</v>
      </c>
      <c r="J116" s="1288"/>
      <c r="K116" s="149"/>
    </row>
    <row r="117" spans="1:11" s="146" customFormat="1" ht="20.100000000000001" hidden="1" customHeight="1" x14ac:dyDescent="0.2">
      <c r="A117" s="846"/>
      <c r="B117" s="1285" t="s">
        <v>1864</v>
      </c>
      <c r="C117" s="1285" t="s">
        <v>2894</v>
      </c>
      <c r="D117" s="1286">
        <v>45869</v>
      </c>
      <c r="E117" s="1287">
        <f t="shared" ref="E117" si="105">D117+6</f>
        <v>45875</v>
      </c>
      <c r="F117" s="1287">
        <f t="shared" ref="F117" si="106">E117+1</f>
        <v>45876</v>
      </c>
      <c r="G117" s="1217"/>
      <c r="H117" s="1287">
        <f t="shared" si="96"/>
        <v>45866</v>
      </c>
      <c r="I117" s="1287">
        <f t="shared" si="96"/>
        <v>45866</v>
      </c>
      <c r="J117" s="1288"/>
      <c r="K117" s="149"/>
    </row>
    <row r="118" spans="1:11" s="146" customFormat="1" ht="20.100000000000001" hidden="1" customHeight="1" x14ac:dyDescent="0.2">
      <c r="A118" s="846"/>
      <c r="B118" s="1285" t="s">
        <v>2694</v>
      </c>
      <c r="C118" s="1285" t="s">
        <v>2895</v>
      </c>
      <c r="D118" s="1286">
        <v>45876</v>
      </c>
      <c r="E118" s="1287">
        <f t="shared" ref="E118" si="107">D118+6</f>
        <v>45882</v>
      </c>
      <c r="F118" s="1287">
        <f t="shared" ref="F118" si="108">E118+1</f>
        <v>45883</v>
      </c>
      <c r="G118" s="1217"/>
      <c r="H118" s="1287">
        <f t="shared" si="96"/>
        <v>45873</v>
      </c>
      <c r="I118" s="1287">
        <f t="shared" si="96"/>
        <v>45873</v>
      </c>
      <c r="J118" s="1288"/>
      <c r="K118" s="149"/>
    </row>
    <row r="119" spans="1:11" s="146" customFormat="1" ht="20.100000000000001" hidden="1" customHeight="1" x14ac:dyDescent="0.2">
      <c r="A119" s="846" t="s">
        <v>2896</v>
      </c>
      <c r="B119" s="1285" t="s">
        <v>2880</v>
      </c>
      <c r="C119" s="1285" t="s">
        <v>2897</v>
      </c>
      <c r="D119" s="1286">
        <v>45884</v>
      </c>
      <c r="E119" s="1287">
        <f t="shared" ref="E119:E121" si="109">D119+6</f>
        <v>45890</v>
      </c>
      <c r="F119" s="1287">
        <f t="shared" ref="F119:F121" si="110">E119+1</f>
        <v>45891</v>
      </c>
      <c r="G119" s="1217"/>
      <c r="H119" s="1287">
        <f t="shared" si="96"/>
        <v>45880</v>
      </c>
      <c r="I119" s="1287">
        <f t="shared" si="96"/>
        <v>45880</v>
      </c>
      <c r="J119" s="1288"/>
      <c r="K119" s="149"/>
    </row>
    <row r="120" spans="1:11" s="146" customFormat="1" ht="20.100000000000001" hidden="1" customHeight="1" x14ac:dyDescent="0.2">
      <c r="A120" s="846" t="s">
        <v>1845</v>
      </c>
      <c r="B120" s="1285" t="s">
        <v>2898</v>
      </c>
      <c r="C120" s="1285" t="s">
        <v>2899</v>
      </c>
      <c r="D120" s="1286">
        <v>45890</v>
      </c>
      <c r="E120" s="1287">
        <f t="shared" si="109"/>
        <v>45896</v>
      </c>
      <c r="F120" s="1287">
        <f t="shared" si="110"/>
        <v>45897</v>
      </c>
      <c r="G120" s="1217"/>
      <c r="H120" s="1287">
        <f t="shared" si="96"/>
        <v>45887</v>
      </c>
      <c r="I120" s="1287">
        <f t="shared" si="96"/>
        <v>45887</v>
      </c>
      <c r="J120" s="1288"/>
      <c r="K120" s="149"/>
    </row>
    <row r="121" spans="1:11" s="146" customFormat="1" ht="20.100000000000001" hidden="1" customHeight="1" x14ac:dyDescent="0.2">
      <c r="A121" s="846"/>
      <c r="B121" s="1285" t="s">
        <v>2839</v>
      </c>
      <c r="C121" s="1285" t="s">
        <v>2900</v>
      </c>
      <c r="D121" s="1286">
        <v>45898</v>
      </c>
      <c r="E121" s="1287">
        <f t="shared" si="109"/>
        <v>45904</v>
      </c>
      <c r="F121" s="1287">
        <f t="shared" si="110"/>
        <v>45905</v>
      </c>
      <c r="G121" s="1217"/>
      <c r="H121" s="1287">
        <f t="shared" si="96"/>
        <v>45894</v>
      </c>
      <c r="I121" s="1287">
        <f t="shared" si="96"/>
        <v>45894</v>
      </c>
      <c r="J121" s="1288"/>
      <c r="K121" s="149"/>
    </row>
    <row r="122" spans="1:11" s="146" customFormat="1" ht="20.100000000000001" hidden="1" customHeight="1" x14ac:dyDescent="0.2">
      <c r="A122" s="846"/>
      <c r="B122" s="1285" t="s">
        <v>2680</v>
      </c>
      <c r="C122" s="1285" t="s">
        <v>2901</v>
      </c>
      <c r="D122" s="1286">
        <v>45900</v>
      </c>
      <c r="E122" s="1287">
        <f t="shared" ref="E122" si="111">D122+6</f>
        <v>45906</v>
      </c>
      <c r="F122" s="1287">
        <f t="shared" ref="F122" si="112">E122+1</f>
        <v>45907</v>
      </c>
      <c r="G122" s="1217"/>
      <c r="H122" s="1287">
        <f t="shared" ref="H122:I133" si="113">H121+7</f>
        <v>45901</v>
      </c>
      <c r="I122" s="1287">
        <f t="shared" si="113"/>
        <v>45901</v>
      </c>
      <c r="J122" s="1288"/>
      <c r="K122" s="149"/>
    </row>
    <row r="123" spans="1:11" s="146" customFormat="1" ht="20.100000000000001" hidden="1" customHeight="1" x14ac:dyDescent="0.2">
      <c r="A123" s="846"/>
      <c r="B123" s="1285" t="s">
        <v>1864</v>
      </c>
      <c r="C123" s="1285" t="s">
        <v>2902</v>
      </c>
      <c r="D123" s="1286">
        <v>45911</v>
      </c>
      <c r="E123" s="1287">
        <f t="shared" ref="E123:E126" si="114">D123+6</f>
        <v>45917</v>
      </c>
      <c r="F123" s="1287">
        <f t="shared" ref="F123:F126" si="115">E123+1</f>
        <v>45918</v>
      </c>
      <c r="G123" s="1217"/>
      <c r="H123" s="1287">
        <f t="shared" si="113"/>
        <v>45908</v>
      </c>
      <c r="I123" s="1287">
        <f t="shared" si="113"/>
        <v>45908</v>
      </c>
      <c r="J123" s="1288"/>
      <c r="K123" s="149"/>
    </row>
    <row r="124" spans="1:11" s="146" customFormat="1" ht="20.100000000000001" hidden="1" customHeight="1" x14ac:dyDescent="0.2">
      <c r="A124" s="846" t="s">
        <v>2903</v>
      </c>
      <c r="B124" s="1285" t="s">
        <v>2645</v>
      </c>
      <c r="C124" s="1285" t="s">
        <v>2904</v>
      </c>
      <c r="D124" s="1286">
        <v>45922</v>
      </c>
      <c r="E124" s="1287">
        <f t="shared" si="114"/>
        <v>45928</v>
      </c>
      <c r="F124" s="1287">
        <f t="shared" si="115"/>
        <v>45929</v>
      </c>
      <c r="G124" s="1217"/>
      <c r="H124" s="1287">
        <f t="shared" si="113"/>
        <v>45915</v>
      </c>
      <c r="I124" s="1287">
        <f t="shared" si="113"/>
        <v>45915</v>
      </c>
      <c r="J124" s="1288"/>
      <c r="K124" s="149"/>
    </row>
    <row r="125" spans="1:11" s="146" customFormat="1" ht="20.100000000000001" hidden="1" customHeight="1" x14ac:dyDescent="0.2">
      <c r="A125" s="846"/>
      <c r="B125" s="1285" t="s">
        <v>2694</v>
      </c>
      <c r="C125" s="1285" t="s">
        <v>2905</v>
      </c>
      <c r="D125" s="1286">
        <v>45929</v>
      </c>
      <c r="E125" s="1187" t="s">
        <v>409</v>
      </c>
      <c r="F125" s="1287">
        <v>45928</v>
      </c>
      <c r="G125" s="1217"/>
      <c r="H125" s="1287">
        <f t="shared" si="113"/>
        <v>45922</v>
      </c>
      <c r="I125" s="1287">
        <f t="shared" si="113"/>
        <v>45922</v>
      </c>
      <c r="J125" s="1288"/>
      <c r="K125" s="149"/>
    </row>
    <row r="126" spans="1:11" s="146" customFormat="1" ht="20.100000000000001" hidden="1" customHeight="1" x14ac:dyDescent="0.2">
      <c r="A126" s="846"/>
      <c r="B126" s="1285" t="s">
        <v>2880</v>
      </c>
      <c r="C126" s="1285" t="s">
        <v>2906</v>
      </c>
      <c r="D126" s="1286">
        <v>45931</v>
      </c>
      <c r="E126" s="1287">
        <f t="shared" si="114"/>
        <v>45937</v>
      </c>
      <c r="F126" s="1287">
        <f t="shared" si="115"/>
        <v>45938</v>
      </c>
      <c r="G126" s="1217"/>
      <c r="H126" s="1287">
        <f t="shared" si="113"/>
        <v>45929</v>
      </c>
      <c r="I126" s="1287">
        <f t="shared" si="113"/>
        <v>45929</v>
      </c>
      <c r="J126" s="1288"/>
      <c r="K126" s="149"/>
    </row>
    <row r="127" spans="1:11" s="146" customFormat="1" ht="20.100000000000001" hidden="1" customHeight="1" x14ac:dyDescent="0.2">
      <c r="A127" s="846"/>
      <c r="B127" s="1285" t="s">
        <v>2898</v>
      </c>
      <c r="C127" s="1285" t="s">
        <v>2907</v>
      </c>
      <c r="D127" s="1286">
        <v>45940</v>
      </c>
      <c r="E127" s="1287">
        <f t="shared" ref="E127:E130" si="116">D127+6</f>
        <v>45946</v>
      </c>
      <c r="F127" s="1287">
        <f t="shared" ref="F127:F130" si="117">E127+1</f>
        <v>45947</v>
      </c>
      <c r="G127" s="1217"/>
      <c r="H127" s="1287">
        <f t="shared" si="113"/>
        <v>45936</v>
      </c>
      <c r="I127" s="1287">
        <f t="shared" si="113"/>
        <v>45936</v>
      </c>
      <c r="J127" s="1288"/>
      <c r="K127" s="149"/>
    </row>
    <row r="128" spans="1:11" s="146" customFormat="1" ht="20.100000000000001" hidden="1" customHeight="1" x14ac:dyDescent="0.2">
      <c r="A128" s="846" t="s">
        <v>2839</v>
      </c>
      <c r="B128" s="1285" t="s">
        <v>2680</v>
      </c>
      <c r="C128" s="1285" t="s">
        <v>2908</v>
      </c>
      <c r="D128" s="1286">
        <v>45945</v>
      </c>
      <c r="E128" s="1287">
        <f t="shared" si="116"/>
        <v>45951</v>
      </c>
      <c r="F128" s="1287">
        <f t="shared" si="117"/>
        <v>45952</v>
      </c>
      <c r="G128" s="1217"/>
      <c r="H128" s="1287">
        <v>45942</v>
      </c>
      <c r="I128" s="1287">
        <f t="shared" si="113"/>
        <v>45943</v>
      </c>
      <c r="J128" s="1274">
        <f t="shared" ref="J128:J139" si="118">WEEKNUM(I128)</f>
        <v>42</v>
      </c>
      <c r="K128" s="149"/>
    </row>
    <row r="129" spans="1:11" s="146" customFormat="1" ht="20.100000000000001" hidden="1" customHeight="1" x14ac:dyDescent="0.2">
      <c r="A129" s="846"/>
      <c r="B129" s="1285" t="s">
        <v>2839</v>
      </c>
      <c r="C129" s="1285" t="s">
        <v>2909</v>
      </c>
      <c r="D129" s="1286">
        <v>45953</v>
      </c>
      <c r="E129" s="1287">
        <f t="shared" si="116"/>
        <v>45959</v>
      </c>
      <c r="F129" s="1287">
        <f t="shared" si="117"/>
        <v>45960</v>
      </c>
      <c r="G129" s="1217"/>
      <c r="H129" s="1287">
        <f t="shared" si="113"/>
        <v>45949</v>
      </c>
      <c r="I129" s="1287">
        <f t="shared" si="113"/>
        <v>45950</v>
      </c>
      <c r="J129" s="1274">
        <f t="shared" si="118"/>
        <v>43</v>
      </c>
      <c r="K129" s="149"/>
    </row>
    <row r="130" spans="1:11" s="146" customFormat="1" ht="20.100000000000001" hidden="1" customHeight="1" x14ac:dyDescent="0.2">
      <c r="A130" s="846"/>
      <c r="B130" s="1291" t="s">
        <v>2910</v>
      </c>
      <c r="C130" s="1285" t="s">
        <v>2911</v>
      </c>
      <c r="D130" s="1292">
        <v>45956</v>
      </c>
      <c r="E130" s="1292">
        <f t="shared" si="116"/>
        <v>45962</v>
      </c>
      <c r="F130" s="1292">
        <f t="shared" si="117"/>
        <v>45963</v>
      </c>
      <c r="G130" s="1217"/>
      <c r="H130" s="1287">
        <f t="shared" si="113"/>
        <v>45956</v>
      </c>
      <c r="I130" s="1287">
        <f t="shared" si="113"/>
        <v>45957</v>
      </c>
      <c r="J130" s="1274">
        <f t="shared" si="118"/>
        <v>44</v>
      </c>
      <c r="K130" s="149"/>
    </row>
    <row r="131" spans="1:11" s="146" customFormat="1" ht="20.100000000000001" hidden="1" customHeight="1" x14ac:dyDescent="0.2">
      <c r="A131" s="846"/>
      <c r="B131" s="1285" t="s">
        <v>2645</v>
      </c>
      <c r="C131" s="1285" t="s">
        <v>2912</v>
      </c>
      <c r="D131" s="1286">
        <v>45971</v>
      </c>
      <c r="E131" s="1287">
        <f>D131+3</f>
        <v>45974</v>
      </c>
      <c r="F131" s="1287">
        <f>E131+1</f>
        <v>45975</v>
      </c>
      <c r="G131" s="1217"/>
      <c r="H131" s="1287">
        <f t="shared" si="113"/>
        <v>45963</v>
      </c>
      <c r="I131" s="1287">
        <f t="shared" si="113"/>
        <v>45964</v>
      </c>
      <c r="J131" s="1274">
        <f t="shared" si="118"/>
        <v>45</v>
      </c>
      <c r="K131" s="149"/>
    </row>
    <row r="132" spans="1:11" s="146" customFormat="1" ht="20.100000000000001" hidden="1" customHeight="1" x14ac:dyDescent="0.2">
      <c r="A132" s="846" t="s">
        <v>735</v>
      </c>
      <c r="B132" s="1285" t="s">
        <v>2686</v>
      </c>
      <c r="C132" s="1285" t="s">
        <v>2913</v>
      </c>
      <c r="D132" s="1275" t="s">
        <v>409</v>
      </c>
      <c r="E132" s="1275" t="s">
        <v>409</v>
      </c>
      <c r="F132" s="1275" t="s">
        <v>409</v>
      </c>
      <c r="G132" s="1217"/>
      <c r="H132" s="1287">
        <f t="shared" si="113"/>
        <v>45970</v>
      </c>
      <c r="I132" s="1287">
        <f t="shared" si="113"/>
        <v>45971</v>
      </c>
      <c r="J132" s="1274">
        <f t="shared" si="118"/>
        <v>46</v>
      </c>
      <c r="K132" s="149"/>
    </row>
    <row r="133" spans="1:11" s="146" customFormat="1" ht="20.100000000000001" hidden="1" customHeight="1" x14ac:dyDescent="0.2">
      <c r="A133" s="846" t="s">
        <v>2914</v>
      </c>
      <c r="B133" s="1285" t="s">
        <v>735</v>
      </c>
      <c r="C133" s="1285" t="s">
        <v>2915</v>
      </c>
      <c r="D133" s="1286">
        <v>45984</v>
      </c>
      <c r="E133" s="1287">
        <f>F133+2</f>
        <v>45988</v>
      </c>
      <c r="F133" s="1287">
        <f>D133+2</f>
        <v>45986</v>
      </c>
      <c r="G133" s="1217"/>
      <c r="H133" s="1287">
        <f t="shared" si="113"/>
        <v>45977</v>
      </c>
      <c r="I133" s="1287">
        <f t="shared" si="113"/>
        <v>45978</v>
      </c>
      <c r="J133" s="1274">
        <f t="shared" si="118"/>
        <v>47</v>
      </c>
      <c r="K133" s="149"/>
    </row>
    <row r="134" spans="1:11" s="146" customFormat="1" ht="20.100000000000001" hidden="1" customHeight="1" x14ac:dyDescent="0.2">
      <c r="A134" s="846" t="s">
        <v>2916</v>
      </c>
      <c r="B134" s="1293" t="s">
        <v>2917</v>
      </c>
      <c r="C134" s="1285" t="s">
        <v>2918</v>
      </c>
      <c r="D134" s="1286">
        <v>45983</v>
      </c>
      <c r="E134" s="1287">
        <f t="shared" ref="E134:F141" si="119">D134+2</f>
        <v>45985</v>
      </c>
      <c r="F134" s="1287">
        <f t="shared" si="119"/>
        <v>45987</v>
      </c>
      <c r="G134" s="1217"/>
      <c r="H134" s="1287">
        <v>45979</v>
      </c>
      <c r="I134" s="1287">
        <v>45980</v>
      </c>
      <c r="J134" s="1274">
        <f t="shared" si="118"/>
        <v>47</v>
      </c>
      <c r="K134" s="149"/>
    </row>
    <row r="135" spans="1:11" s="146" customFormat="1" ht="20.100000000000001" hidden="1" customHeight="1" x14ac:dyDescent="0.2">
      <c r="A135" s="846" t="s">
        <v>2919</v>
      </c>
      <c r="B135" s="1285" t="s">
        <v>2920</v>
      </c>
      <c r="C135" s="1285" t="s">
        <v>2921</v>
      </c>
      <c r="D135" s="1286">
        <v>45993</v>
      </c>
      <c r="E135" s="1287">
        <f t="shared" si="119"/>
        <v>45995</v>
      </c>
      <c r="F135" s="1287">
        <f t="shared" si="119"/>
        <v>45997</v>
      </c>
      <c r="G135" s="1217"/>
      <c r="H135" s="1287">
        <f t="shared" ref="H135:I161" si="120">H134+7</f>
        <v>45986</v>
      </c>
      <c r="I135" s="1287">
        <f t="shared" si="120"/>
        <v>45987</v>
      </c>
      <c r="J135" s="1274">
        <f t="shared" si="118"/>
        <v>48</v>
      </c>
      <c r="K135" s="149"/>
    </row>
    <row r="136" spans="1:11" s="146" customFormat="1" ht="20.100000000000001" hidden="1" customHeight="1" x14ac:dyDescent="0.2">
      <c r="A136" s="846" t="s">
        <v>1847</v>
      </c>
      <c r="B136" s="1285" t="s">
        <v>2922</v>
      </c>
      <c r="C136" s="1285" t="s">
        <v>2923</v>
      </c>
      <c r="D136" s="1286">
        <v>45994</v>
      </c>
      <c r="E136" s="1287">
        <f t="shared" si="119"/>
        <v>45996</v>
      </c>
      <c r="F136" s="1187" t="s">
        <v>409</v>
      </c>
      <c r="G136" s="1217"/>
      <c r="H136" s="1287">
        <f t="shared" si="120"/>
        <v>45993</v>
      </c>
      <c r="I136" s="1287">
        <f t="shared" si="120"/>
        <v>45994</v>
      </c>
      <c r="J136" s="1274">
        <f t="shared" si="118"/>
        <v>49</v>
      </c>
      <c r="K136" s="149"/>
    </row>
    <row r="137" spans="1:11" s="146" customFormat="1" ht="20.100000000000001" hidden="1" customHeight="1" x14ac:dyDescent="0.2">
      <c r="A137" s="846"/>
      <c r="B137" s="1285" t="s">
        <v>2924</v>
      </c>
      <c r="C137" s="1285" t="s">
        <v>2925</v>
      </c>
      <c r="D137" s="1286">
        <v>46004</v>
      </c>
      <c r="E137" s="1287">
        <f t="shared" si="119"/>
        <v>46006</v>
      </c>
      <c r="F137" s="1287">
        <f t="shared" si="119"/>
        <v>46008</v>
      </c>
      <c r="G137" s="1217"/>
      <c r="H137" s="1287">
        <f>H136+7</f>
        <v>46000</v>
      </c>
      <c r="I137" s="1287">
        <f>I136+7</f>
        <v>46001</v>
      </c>
      <c r="J137" s="1274">
        <f t="shared" si="118"/>
        <v>50</v>
      </c>
      <c r="K137" s="149"/>
    </row>
    <row r="138" spans="1:11" s="146" customFormat="1" ht="20.100000000000001" hidden="1" customHeight="1" x14ac:dyDescent="0.2">
      <c r="A138" s="846" t="s">
        <v>2926</v>
      </c>
      <c r="B138" s="1285" t="s">
        <v>2571</v>
      </c>
      <c r="C138" s="1285" t="s">
        <v>2927</v>
      </c>
      <c r="D138" s="1286">
        <v>46013</v>
      </c>
      <c r="E138" s="1287">
        <f t="shared" si="119"/>
        <v>46015</v>
      </c>
      <c r="F138" s="1287">
        <f t="shared" si="119"/>
        <v>46017</v>
      </c>
      <c r="G138" s="1217"/>
      <c r="H138" s="1287">
        <f t="shared" si="120"/>
        <v>46007</v>
      </c>
      <c r="I138" s="1287">
        <f t="shared" si="120"/>
        <v>46008</v>
      </c>
      <c r="J138" s="1274">
        <f t="shared" si="118"/>
        <v>51</v>
      </c>
      <c r="K138" s="149"/>
    </row>
    <row r="139" spans="1:11" s="146" customFormat="1" ht="20.100000000000001" hidden="1" customHeight="1" x14ac:dyDescent="0.2">
      <c r="A139" s="846" t="s">
        <v>2928</v>
      </c>
      <c r="B139" s="1285" t="s">
        <v>2645</v>
      </c>
      <c r="C139" s="1285" t="s">
        <v>2929</v>
      </c>
      <c r="D139" s="1286">
        <v>46017</v>
      </c>
      <c r="E139" s="1287">
        <v>46020</v>
      </c>
      <c r="F139" s="1187" t="s">
        <v>409</v>
      </c>
      <c r="G139" s="1217"/>
      <c r="H139" s="1287">
        <f t="shared" si="120"/>
        <v>46014</v>
      </c>
      <c r="I139" s="1287">
        <f t="shared" si="120"/>
        <v>46015</v>
      </c>
      <c r="J139" s="1274">
        <f t="shared" si="118"/>
        <v>52</v>
      </c>
      <c r="K139" s="149"/>
    </row>
    <row r="140" spans="1:11" s="146" customFormat="1" ht="20.100000000000001" hidden="1" customHeight="1" x14ac:dyDescent="0.2">
      <c r="A140" s="846" t="s">
        <v>2930</v>
      </c>
      <c r="B140" s="1293" t="s">
        <v>2689</v>
      </c>
      <c r="C140" s="1285" t="s">
        <v>2931</v>
      </c>
      <c r="D140" s="1286">
        <v>46024</v>
      </c>
      <c r="E140" s="1287">
        <f t="shared" si="119"/>
        <v>46026</v>
      </c>
      <c r="F140" s="1287">
        <f t="shared" si="119"/>
        <v>46028</v>
      </c>
      <c r="G140" s="1217"/>
      <c r="H140" s="1287">
        <f t="shared" si="120"/>
        <v>46021</v>
      </c>
      <c r="I140" s="1287">
        <f t="shared" si="120"/>
        <v>46022</v>
      </c>
      <c r="J140" s="1274">
        <v>1</v>
      </c>
      <c r="K140" s="149"/>
    </row>
    <row r="141" spans="1:11" s="146" customFormat="1" ht="20.100000000000001" hidden="1" customHeight="1" x14ac:dyDescent="0.2">
      <c r="A141" s="846" t="s">
        <v>2920</v>
      </c>
      <c r="B141" s="1291" t="s">
        <v>433</v>
      </c>
      <c r="C141" s="1285" t="s">
        <v>2932</v>
      </c>
      <c r="D141" s="1292">
        <v>46028</v>
      </c>
      <c r="E141" s="1292">
        <f t="shared" si="119"/>
        <v>46030</v>
      </c>
      <c r="F141" s="1292">
        <f t="shared" si="119"/>
        <v>46032</v>
      </c>
      <c r="G141" s="1217"/>
      <c r="H141" s="1287">
        <v>46028</v>
      </c>
      <c r="I141" s="1287">
        <v>46029</v>
      </c>
      <c r="J141" s="1274">
        <f t="shared" ref="J141:J143" si="121">WEEKNUM(I141)</f>
        <v>2</v>
      </c>
      <c r="K141" s="149"/>
    </row>
    <row r="142" spans="1:11" s="146" customFormat="1" ht="20.100000000000001" hidden="1" customHeight="1" x14ac:dyDescent="0.2">
      <c r="A142" s="846" t="s">
        <v>2933</v>
      </c>
      <c r="B142" s="1293" t="s">
        <v>2934</v>
      </c>
      <c r="C142" s="1285" t="s">
        <v>2935</v>
      </c>
      <c r="D142" s="1286">
        <v>46034</v>
      </c>
      <c r="E142" s="1287">
        <f t="shared" ref="E142:F142" si="122">D142+2</f>
        <v>46036</v>
      </c>
      <c r="F142" s="1287">
        <f t="shared" si="122"/>
        <v>46038</v>
      </c>
      <c r="G142" s="1217"/>
      <c r="H142" s="1287">
        <f t="shared" si="120"/>
        <v>46035</v>
      </c>
      <c r="I142" s="1287">
        <f t="shared" si="120"/>
        <v>46036</v>
      </c>
      <c r="J142" s="1274">
        <f t="shared" si="121"/>
        <v>3</v>
      </c>
      <c r="K142" s="149"/>
    </row>
    <row r="143" spans="1:11" s="146" customFormat="1" ht="20.100000000000001" hidden="1" customHeight="1" x14ac:dyDescent="0.2">
      <c r="A143" s="846" t="s">
        <v>2936</v>
      </c>
      <c r="B143" s="1293" t="s">
        <v>2680</v>
      </c>
      <c r="C143" s="1285" t="s">
        <v>2937</v>
      </c>
      <c r="D143" s="1286">
        <v>46043</v>
      </c>
      <c r="E143" s="1287">
        <f t="shared" ref="E143:F152" si="123">D143+2</f>
        <v>46045</v>
      </c>
      <c r="F143" s="1287">
        <f t="shared" si="123"/>
        <v>46047</v>
      </c>
      <c r="G143" s="1217"/>
      <c r="H143" s="1287">
        <f t="shared" si="120"/>
        <v>46042</v>
      </c>
      <c r="I143" s="1287">
        <f t="shared" si="120"/>
        <v>46043</v>
      </c>
      <c r="J143" s="1274">
        <f t="shared" si="121"/>
        <v>4</v>
      </c>
      <c r="K143" s="149"/>
    </row>
    <row r="144" spans="1:11" s="146" customFormat="1" ht="20.100000000000001" hidden="1" customHeight="1" x14ac:dyDescent="0.2">
      <c r="A144" s="846" t="s">
        <v>2938</v>
      </c>
      <c r="B144" s="1293" t="s">
        <v>2924</v>
      </c>
      <c r="C144" s="1285" t="s">
        <v>2939</v>
      </c>
      <c r="D144" s="1286">
        <v>46051</v>
      </c>
      <c r="E144" s="1287">
        <f t="shared" si="123"/>
        <v>46053</v>
      </c>
      <c r="F144" s="1287">
        <f t="shared" si="123"/>
        <v>46055</v>
      </c>
      <c r="G144" s="1217"/>
      <c r="H144" s="1287">
        <f t="shared" si="120"/>
        <v>46049</v>
      </c>
      <c r="I144" s="1287">
        <f t="shared" si="120"/>
        <v>46050</v>
      </c>
      <c r="J144" s="1274">
        <f t="shared" ref="J144" si="124">WEEKNUM(I144)</f>
        <v>5</v>
      </c>
      <c r="K144" s="149"/>
    </row>
    <row r="145" spans="1:11" s="146" customFormat="1" ht="20.100000000000001" hidden="1" customHeight="1" x14ac:dyDescent="0.2">
      <c r="A145" s="846" t="s">
        <v>2940</v>
      </c>
      <c r="B145" s="1293" t="s">
        <v>2941</v>
      </c>
      <c r="C145" s="1285" t="s">
        <v>2942</v>
      </c>
      <c r="D145" s="1286">
        <v>46060</v>
      </c>
      <c r="E145" s="1287">
        <f t="shared" si="123"/>
        <v>46062</v>
      </c>
      <c r="F145" s="1287">
        <f t="shared" si="123"/>
        <v>46064</v>
      </c>
      <c r="G145" s="1217"/>
      <c r="H145" s="1287">
        <f t="shared" si="120"/>
        <v>46056</v>
      </c>
      <c r="I145" s="1287">
        <f t="shared" si="120"/>
        <v>46057</v>
      </c>
      <c r="J145" s="1274">
        <f t="shared" ref="J145:J147" si="125">WEEKNUM(I145)</f>
        <v>6</v>
      </c>
      <c r="K145" s="149"/>
    </row>
    <row r="146" spans="1:11" s="146" customFormat="1" ht="20.100000000000001" hidden="1" customHeight="1" x14ac:dyDescent="0.2">
      <c r="A146" s="846" t="s">
        <v>2943</v>
      </c>
      <c r="B146" s="1293" t="s">
        <v>2944</v>
      </c>
      <c r="C146" s="1285" t="s">
        <v>2945</v>
      </c>
      <c r="D146" s="1286">
        <v>46064</v>
      </c>
      <c r="E146" s="1287">
        <f>D146+2</f>
        <v>46066</v>
      </c>
      <c r="F146" s="1188" t="s">
        <v>409</v>
      </c>
      <c r="G146" s="1217"/>
      <c r="H146" s="1287">
        <f t="shared" si="120"/>
        <v>46063</v>
      </c>
      <c r="I146" s="1287">
        <f t="shared" si="120"/>
        <v>46064</v>
      </c>
      <c r="J146" s="1274">
        <f t="shared" si="125"/>
        <v>7</v>
      </c>
      <c r="K146" s="149"/>
    </row>
    <row r="147" spans="1:11" s="146" customFormat="1" ht="20.100000000000001" hidden="1" customHeight="1" x14ac:dyDescent="0.2">
      <c r="A147" s="846" t="s">
        <v>2946</v>
      </c>
      <c r="B147" s="1293" t="s">
        <v>1968</v>
      </c>
      <c r="C147" s="1285" t="s">
        <v>2947</v>
      </c>
      <c r="D147" s="1286">
        <v>46072</v>
      </c>
      <c r="E147" s="1287">
        <f t="shared" si="123"/>
        <v>46074</v>
      </c>
      <c r="F147" s="1287">
        <f t="shared" si="123"/>
        <v>46076</v>
      </c>
      <c r="G147" s="1217"/>
      <c r="H147" s="1287">
        <f t="shared" si="120"/>
        <v>46070</v>
      </c>
      <c r="I147" s="1287">
        <f t="shared" si="120"/>
        <v>46071</v>
      </c>
      <c r="J147" s="1274">
        <f t="shared" si="125"/>
        <v>8</v>
      </c>
      <c r="K147" s="149"/>
    </row>
    <row r="148" spans="1:11" s="146" customFormat="1" ht="20.100000000000001" hidden="1" customHeight="1" x14ac:dyDescent="0.2">
      <c r="A148" s="846" t="s">
        <v>2948</v>
      </c>
      <c r="B148" s="1293" t="s">
        <v>2949</v>
      </c>
      <c r="C148" s="1285" t="s">
        <v>2950</v>
      </c>
      <c r="D148" s="1286">
        <v>46082</v>
      </c>
      <c r="E148" s="1287">
        <f t="shared" si="123"/>
        <v>46084</v>
      </c>
      <c r="F148" s="1188" t="s">
        <v>409</v>
      </c>
      <c r="G148" s="1217"/>
      <c r="H148" s="1287">
        <f t="shared" si="120"/>
        <v>46077</v>
      </c>
      <c r="I148" s="1287">
        <f t="shared" si="120"/>
        <v>46078</v>
      </c>
      <c r="J148" s="1274">
        <f t="shared" ref="J148" si="126">WEEKNUM(I148)</f>
        <v>9</v>
      </c>
      <c r="K148" s="149"/>
    </row>
    <row r="149" spans="1:11" s="146" customFormat="1" ht="20.100000000000001" hidden="1" customHeight="1" x14ac:dyDescent="0.2">
      <c r="A149" s="846" t="s">
        <v>2920</v>
      </c>
      <c r="B149" s="1291" t="s">
        <v>433</v>
      </c>
      <c r="C149" s="1285" t="s">
        <v>2951</v>
      </c>
      <c r="D149" s="1292">
        <v>46084</v>
      </c>
      <c r="E149" s="1292">
        <f t="shared" si="123"/>
        <v>46086</v>
      </c>
      <c r="F149" s="1292">
        <f t="shared" si="123"/>
        <v>46088</v>
      </c>
      <c r="G149" s="1217"/>
      <c r="H149" s="1287">
        <f t="shared" si="120"/>
        <v>46084</v>
      </c>
      <c r="I149" s="1287">
        <f t="shared" si="120"/>
        <v>46085</v>
      </c>
      <c r="J149" s="1274">
        <f t="shared" ref="J149" si="127">WEEKNUM(I149)</f>
        <v>10</v>
      </c>
      <c r="K149" s="149"/>
    </row>
    <row r="150" spans="1:11" s="146" customFormat="1" ht="20.100000000000001" customHeight="1" x14ac:dyDescent="0.2">
      <c r="A150" s="846" t="s">
        <v>2924</v>
      </c>
      <c r="B150" s="1291" t="s">
        <v>433</v>
      </c>
      <c r="C150" s="1285" t="s">
        <v>2952</v>
      </c>
      <c r="D150" s="1292">
        <v>46091</v>
      </c>
      <c r="E150" s="1292">
        <f t="shared" si="123"/>
        <v>46093</v>
      </c>
      <c r="F150" s="1292">
        <f t="shared" si="123"/>
        <v>46095</v>
      </c>
      <c r="G150" s="1217"/>
      <c r="H150" s="1287">
        <f t="shared" si="120"/>
        <v>46091</v>
      </c>
      <c r="I150" s="1287">
        <f t="shared" si="120"/>
        <v>46092</v>
      </c>
      <c r="J150" s="1274">
        <f t="shared" ref="J150" si="128">WEEKNUM(I150)</f>
        <v>11</v>
      </c>
      <c r="K150" s="149"/>
    </row>
    <row r="151" spans="1:11" s="146" customFormat="1" ht="20.100000000000001" customHeight="1" x14ac:dyDescent="0.2">
      <c r="A151" s="846" t="s">
        <v>2953</v>
      </c>
      <c r="B151" s="1293" t="s">
        <v>2924</v>
      </c>
      <c r="C151" s="1285" t="s">
        <v>2954</v>
      </c>
      <c r="D151" s="1286">
        <v>46100</v>
      </c>
      <c r="E151" s="1287">
        <f t="shared" si="123"/>
        <v>46102</v>
      </c>
      <c r="F151" s="1287">
        <f t="shared" si="123"/>
        <v>46104</v>
      </c>
      <c r="G151" s="1217"/>
      <c r="H151" s="1287">
        <f t="shared" si="120"/>
        <v>46098</v>
      </c>
      <c r="I151" s="1287">
        <f t="shared" si="120"/>
        <v>46099</v>
      </c>
      <c r="J151" s="1274">
        <f t="shared" ref="J151:J152" si="129">WEEKNUM(I151)</f>
        <v>12</v>
      </c>
      <c r="K151" s="149"/>
    </row>
    <row r="152" spans="1:11" s="146" customFormat="1" ht="20.100000000000001" customHeight="1" x14ac:dyDescent="0.2">
      <c r="A152" s="846" t="s">
        <v>2955</v>
      </c>
      <c r="B152" s="1293" t="s">
        <v>2680</v>
      </c>
      <c r="C152" s="1285" t="s">
        <v>2956</v>
      </c>
      <c r="D152" s="1286">
        <v>46106</v>
      </c>
      <c r="E152" s="1287">
        <f t="shared" si="123"/>
        <v>46108</v>
      </c>
      <c r="F152" s="1188" t="s">
        <v>409</v>
      </c>
      <c r="G152" s="1217"/>
      <c r="H152" s="1287">
        <f t="shared" si="120"/>
        <v>46105</v>
      </c>
      <c r="I152" s="1287">
        <f t="shared" si="120"/>
        <v>46106</v>
      </c>
      <c r="J152" s="1274">
        <f t="shared" si="129"/>
        <v>13</v>
      </c>
      <c r="K152" s="149"/>
    </row>
    <row r="153" spans="1:11" s="146" customFormat="1" ht="20.100000000000001" customHeight="1" x14ac:dyDescent="0.2">
      <c r="A153" s="846" t="s">
        <v>2957</v>
      </c>
      <c r="B153" s="1293" t="s">
        <v>2944</v>
      </c>
      <c r="C153" s="1285" t="s">
        <v>2958</v>
      </c>
      <c r="D153" s="1286">
        <v>46112</v>
      </c>
      <c r="E153" s="1287">
        <f t="shared" ref="E153" si="130">D153+2</f>
        <v>46114</v>
      </c>
      <c r="F153" s="1287">
        <f t="shared" ref="F153" si="131">E153+2</f>
        <v>46116</v>
      </c>
      <c r="G153" s="1217"/>
      <c r="H153" s="1287">
        <f t="shared" si="120"/>
        <v>46112</v>
      </c>
      <c r="I153" s="1287">
        <f t="shared" si="120"/>
        <v>46113</v>
      </c>
      <c r="J153" s="1274">
        <f t="shared" ref="J153" si="132">WEEKNUM(I153)</f>
        <v>14</v>
      </c>
      <c r="K153" s="149"/>
    </row>
    <row r="154" spans="1:11" s="146" customFormat="1" ht="20.100000000000001" customHeight="1" x14ac:dyDescent="0.2">
      <c r="A154" s="846" t="s">
        <v>2959</v>
      </c>
      <c r="B154" s="1293" t="s">
        <v>2898</v>
      </c>
      <c r="C154" s="1285" t="s">
        <v>2960</v>
      </c>
      <c r="D154" s="1286">
        <v>46119</v>
      </c>
      <c r="E154" s="1287">
        <f t="shared" ref="E154:E156" si="133">D154+2</f>
        <v>46121</v>
      </c>
      <c r="F154" s="1287">
        <f t="shared" ref="F154:F156" si="134">E154+2</f>
        <v>46123</v>
      </c>
      <c r="G154" s="1217"/>
      <c r="H154" s="1287">
        <f t="shared" si="120"/>
        <v>46119</v>
      </c>
      <c r="I154" s="1287">
        <f t="shared" si="120"/>
        <v>46120</v>
      </c>
      <c r="J154" s="1274">
        <f t="shared" ref="J154:J156" si="135">WEEKNUM(I154)</f>
        <v>15</v>
      </c>
      <c r="K154" s="149"/>
    </row>
    <row r="155" spans="1:11" s="146" customFormat="1" ht="20.100000000000001" customHeight="1" x14ac:dyDescent="0.2">
      <c r="A155" s="846" t="s">
        <v>2961</v>
      </c>
      <c r="B155" s="1293" t="s">
        <v>1849</v>
      </c>
      <c r="C155" s="1285" t="s">
        <v>2962</v>
      </c>
      <c r="D155" s="1286">
        <v>46126</v>
      </c>
      <c r="E155" s="1287">
        <f t="shared" si="133"/>
        <v>46128</v>
      </c>
      <c r="F155" s="1287">
        <f t="shared" si="134"/>
        <v>46130</v>
      </c>
      <c r="G155" s="1217"/>
      <c r="H155" s="1287">
        <f t="shared" si="120"/>
        <v>46126</v>
      </c>
      <c r="I155" s="1287">
        <f t="shared" si="120"/>
        <v>46127</v>
      </c>
      <c r="J155" s="1274">
        <f t="shared" si="135"/>
        <v>16</v>
      </c>
      <c r="K155" s="149"/>
    </row>
    <row r="156" spans="1:11" s="146" customFormat="1" ht="20.100000000000001" customHeight="1" x14ac:dyDescent="0.2">
      <c r="A156" s="846" t="s">
        <v>2963</v>
      </c>
      <c r="B156" s="1293" t="s">
        <v>2964</v>
      </c>
      <c r="C156" s="1285" t="s">
        <v>2965</v>
      </c>
      <c r="D156" s="1286">
        <v>46133</v>
      </c>
      <c r="E156" s="1287">
        <f t="shared" si="133"/>
        <v>46135</v>
      </c>
      <c r="F156" s="1287">
        <f t="shared" si="134"/>
        <v>46137</v>
      </c>
      <c r="G156" s="1217"/>
      <c r="H156" s="1287">
        <f t="shared" si="120"/>
        <v>46133</v>
      </c>
      <c r="I156" s="1287">
        <f t="shared" si="120"/>
        <v>46134</v>
      </c>
      <c r="J156" s="1274">
        <f t="shared" si="135"/>
        <v>17</v>
      </c>
      <c r="K156" s="149"/>
    </row>
    <row r="157" spans="1:11" s="146" customFormat="1" ht="20.100000000000001" customHeight="1" x14ac:dyDescent="0.2">
      <c r="A157" s="846"/>
      <c r="B157" s="1293" t="s">
        <v>2924</v>
      </c>
      <c r="C157" s="1285" t="s">
        <v>2966</v>
      </c>
      <c r="D157" s="1286">
        <v>46140</v>
      </c>
      <c r="E157" s="1287">
        <f t="shared" ref="E157" si="136">D157+2</f>
        <v>46142</v>
      </c>
      <c r="F157" s="1287">
        <f t="shared" ref="F157" si="137">E157+2</f>
        <v>46144</v>
      </c>
      <c r="G157" s="1217"/>
      <c r="H157" s="1287">
        <f t="shared" si="120"/>
        <v>46140</v>
      </c>
      <c r="I157" s="1287">
        <f t="shared" si="120"/>
        <v>46141</v>
      </c>
      <c r="J157" s="1274">
        <f t="shared" ref="J157" si="138">WEEKNUM(I157)</f>
        <v>18</v>
      </c>
      <c r="K157" s="149"/>
    </row>
    <row r="158" spans="1:11" s="146" customFormat="1" ht="20.100000000000001" customHeight="1" x14ac:dyDescent="0.2">
      <c r="A158" s="846"/>
      <c r="B158" s="1293" t="s">
        <v>2680</v>
      </c>
      <c r="C158" s="1285" t="s">
        <v>2967</v>
      </c>
      <c r="D158" s="1286">
        <v>46147</v>
      </c>
      <c r="E158" s="1287">
        <f t="shared" ref="E158" si="139">D158+2</f>
        <v>46149</v>
      </c>
      <c r="F158" s="1287">
        <f t="shared" ref="F158" si="140">E158+2</f>
        <v>46151</v>
      </c>
      <c r="G158" s="1217"/>
      <c r="H158" s="1287">
        <f t="shared" si="120"/>
        <v>46147</v>
      </c>
      <c r="I158" s="1287">
        <f t="shared" si="120"/>
        <v>46148</v>
      </c>
      <c r="J158" s="1274">
        <f t="shared" ref="J158" si="141">WEEKNUM(I158)</f>
        <v>19</v>
      </c>
      <c r="K158" s="149"/>
    </row>
    <row r="159" spans="1:11" s="146" customFormat="1" ht="20.100000000000001" customHeight="1" x14ac:dyDescent="0.2">
      <c r="A159" s="846"/>
      <c r="B159" s="1293" t="s">
        <v>2968</v>
      </c>
      <c r="C159" s="1285" t="s">
        <v>2969</v>
      </c>
      <c r="D159" s="1286">
        <v>46154</v>
      </c>
      <c r="E159" s="1287">
        <f t="shared" ref="E159:E160" si="142">D159+2</f>
        <v>46156</v>
      </c>
      <c r="F159" s="1287">
        <f t="shared" ref="F159:F160" si="143">E159+2</f>
        <v>46158</v>
      </c>
      <c r="G159" s="1217"/>
      <c r="H159" s="1287">
        <f t="shared" si="120"/>
        <v>46154</v>
      </c>
      <c r="I159" s="1287">
        <f t="shared" si="120"/>
        <v>46155</v>
      </c>
      <c r="J159" s="1274">
        <f t="shared" ref="J159:J160" si="144">WEEKNUM(I159)</f>
        <v>20</v>
      </c>
      <c r="K159" s="149"/>
    </row>
    <row r="160" spans="1:11" s="146" customFormat="1" ht="20.100000000000001" customHeight="1" x14ac:dyDescent="0.2">
      <c r="A160" s="846"/>
      <c r="B160" s="1293" t="s">
        <v>2678</v>
      </c>
      <c r="C160" s="1285" t="s">
        <v>2970</v>
      </c>
      <c r="D160" s="1286">
        <v>46161</v>
      </c>
      <c r="E160" s="1287">
        <f t="shared" si="142"/>
        <v>46163</v>
      </c>
      <c r="F160" s="1287">
        <f t="shared" si="143"/>
        <v>46165</v>
      </c>
      <c r="G160" s="1217"/>
      <c r="H160" s="1287">
        <f t="shared" si="120"/>
        <v>46161</v>
      </c>
      <c r="I160" s="1287">
        <f t="shared" si="120"/>
        <v>46162</v>
      </c>
      <c r="J160" s="1274">
        <f t="shared" si="144"/>
        <v>21</v>
      </c>
      <c r="K160" s="149"/>
    </row>
    <row r="161" spans="1:17" s="146" customFormat="1" ht="20.100000000000001" customHeight="1" x14ac:dyDescent="0.2">
      <c r="A161" s="846"/>
      <c r="B161" s="1293" t="s">
        <v>2681</v>
      </c>
      <c r="C161" s="1285" t="s">
        <v>2971</v>
      </c>
      <c r="D161" s="1286">
        <v>46168</v>
      </c>
      <c r="E161" s="1287">
        <f t="shared" ref="E161" si="145">D161+2</f>
        <v>46170</v>
      </c>
      <c r="F161" s="1287">
        <f t="shared" ref="F161" si="146">E161+2</f>
        <v>46172</v>
      </c>
      <c r="G161" s="1217"/>
      <c r="H161" s="1287">
        <f t="shared" si="120"/>
        <v>46168</v>
      </c>
      <c r="I161" s="1287">
        <f t="shared" si="120"/>
        <v>46169</v>
      </c>
      <c r="J161" s="1274">
        <f t="shared" ref="J161" si="147">WEEKNUM(I161)</f>
        <v>22</v>
      </c>
      <c r="K161" s="149"/>
    </row>
    <row r="162" spans="1:17" s="149" customFormat="1" ht="20.100000000000001" customHeight="1" x14ac:dyDescent="0.2">
      <c r="A162" s="1024"/>
      <c r="B162" s="147" t="s">
        <v>589</v>
      </c>
      <c r="C162" s="75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600"/>
      <c r="P162" s="146"/>
      <c r="Q162" s="146"/>
    </row>
    <row r="163" spans="1:17" s="146" customFormat="1" ht="20.100000000000001" hidden="1" customHeight="1" x14ac:dyDescent="0.2">
      <c r="A163" s="1079"/>
      <c r="B163" s="1080"/>
      <c r="C163" s="1080"/>
      <c r="D163" s="1081"/>
      <c r="E163" s="1081"/>
      <c r="F163" s="1082"/>
      <c r="G163" s="1081"/>
      <c r="I163" s="1081"/>
      <c r="J163" s="1083"/>
      <c r="K163" s="205"/>
      <c r="L163" s="149"/>
    </row>
    <row r="164" spans="1:17" s="149" customFormat="1" ht="20.100000000000001" hidden="1" customHeight="1" x14ac:dyDescent="0.2">
      <c r="A164" s="1022"/>
      <c r="B164" s="1512" t="s">
        <v>1151</v>
      </c>
      <c r="C164" s="1512"/>
      <c r="D164" s="1512"/>
      <c r="E164" s="1512"/>
      <c r="F164" s="1512"/>
      <c r="G164" s="1026"/>
      <c r="H164" s="145"/>
      <c r="I164" s="145"/>
      <c r="J164" s="145"/>
      <c r="K164" s="145"/>
    </row>
    <row r="165" spans="1:17" s="146" customFormat="1" ht="19.5" hidden="1" customHeight="1" x14ac:dyDescent="0.2">
      <c r="A165" s="846"/>
      <c r="B165" s="720"/>
      <c r="C165" s="715"/>
      <c r="D165" s="715"/>
      <c r="E165" s="715"/>
      <c r="F165" s="715"/>
      <c r="G165" s="715"/>
      <c r="H165" s="611"/>
      <c r="I165" s="631"/>
      <c r="J165" s="610"/>
      <c r="K165" s="415"/>
      <c r="L165" s="149"/>
    </row>
    <row r="166" spans="1:17" s="146" customFormat="1" ht="30" hidden="1" customHeight="1" x14ac:dyDescent="0.2">
      <c r="A166" s="846"/>
      <c r="B166" s="1517" t="s">
        <v>125</v>
      </c>
      <c r="C166" s="1518"/>
      <c r="D166" s="1076" t="s">
        <v>373</v>
      </c>
      <c r="E166" s="959" t="s">
        <v>300</v>
      </c>
      <c r="F166" s="959" t="s">
        <v>173</v>
      </c>
      <c r="G166" s="959" t="s">
        <v>186</v>
      </c>
      <c r="H166" s="959" t="s">
        <v>308</v>
      </c>
      <c r="I166" s="959" t="s">
        <v>339</v>
      </c>
      <c r="J166" s="959" t="s">
        <v>272</v>
      </c>
      <c r="K166" s="195"/>
      <c r="L166" s="943"/>
    </row>
    <row r="167" spans="1:17" s="146" customFormat="1" ht="18" hidden="1" customHeight="1" x14ac:dyDescent="0.2">
      <c r="A167" s="846"/>
      <c r="B167" s="959" t="s">
        <v>375</v>
      </c>
      <c r="C167" s="959" t="s">
        <v>376</v>
      </c>
      <c r="D167" s="1077"/>
      <c r="E167" s="961" t="s">
        <v>302</v>
      </c>
      <c r="F167" s="961" t="s">
        <v>185</v>
      </c>
      <c r="G167" s="961" t="s">
        <v>263</v>
      </c>
      <c r="H167" s="961" t="s">
        <v>198</v>
      </c>
      <c r="I167" s="961" t="s">
        <v>178</v>
      </c>
      <c r="J167" s="961" t="s">
        <v>179</v>
      </c>
      <c r="K167" s="195"/>
      <c r="L167" s="1038" t="s">
        <v>377</v>
      </c>
    </row>
    <row r="168" spans="1:17" s="146" customFormat="1" ht="19.5" hidden="1" customHeight="1" x14ac:dyDescent="0.2">
      <c r="A168" s="846" t="s">
        <v>2972</v>
      </c>
      <c r="B168" s="969" t="s">
        <v>1849</v>
      </c>
      <c r="C168" s="969" t="s">
        <v>2973</v>
      </c>
      <c r="D168" s="965">
        <v>45480</v>
      </c>
      <c r="E168" s="871">
        <f t="shared" ref="E168:E171" si="148">D168+1</f>
        <v>45481</v>
      </c>
      <c r="F168" s="871">
        <f t="shared" ref="F168:F171" si="149">D168+6</f>
        <v>45486</v>
      </c>
      <c r="G168" s="963" t="s">
        <v>409</v>
      </c>
      <c r="H168" s="963" t="s">
        <v>409</v>
      </c>
      <c r="I168" s="963" t="s">
        <v>409</v>
      </c>
      <c r="J168" s="963" t="s">
        <v>409</v>
      </c>
      <c r="K168" s="415"/>
      <c r="L168" s="871" t="e">
        <f>#REF!+7</f>
        <v>#REF!</v>
      </c>
    </row>
    <row r="169" spans="1:17" s="146" customFormat="1" ht="19.5" hidden="1" customHeight="1" x14ac:dyDescent="0.2">
      <c r="A169" s="846" t="s">
        <v>1868</v>
      </c>
      <c r="B169" s="969" t="s">
        <v>2839</v>
      </c>
      <c r="C169" s="969" t="s">
        <v>2974</v>
      </c>
      <c r="D169" s="963" t="s">
        <v>409</v>
      </c>
      <c r="E169" s="903" t="e">
        <f t="shared" si="148"/>
        <v>#VALUE!</v>
      </c>
      <c r="F169" s="903" t="e">
        <f t="shared" si="149"/>
        <v>#VALUE!</v>
      </c>
      <c r="G169" s="903" t="e">
        <f t="shared" ref="G169:G171" si="150">D169+7</f>
        <v>#VALUE!</v>
      </c>
      <c r="H169" s="903" t="e">
        <f t="shared" ref="H169:H172" si="151">D169+13</f>
        <v>#VALUE!</v>
      </c>
      <c r="I169" s="903" t="e">
        <f>D169+1</f>
        <v>#VALUE!</v>
      </c>
      <c r="J169" s="903" t="e">
        <f t="shared" ref="J169:J171" si="152">D169+17</f>
        <v>#VALUE!</v>
      </c>
      <c r="K169" s="415"/>
      <c r="L169" s="871" t="e">
        <f t="shared" ref="L169:L173" si="153">L168+7</f>
        <v>#REF!</v>
      </c>
    </row>
    <row r="170" spans="1:17" s="146" customFormat="1" ht="19.5" hidden="1" customHeight="1" x14ac:dyDescent="0.2">
      <c r="A170" s="846" t="s">
        <v>1845</v>
      </c>
      <c r="B170" s="965" t="s">
        <v>2831</v>
      </c>
      <c r="C170" s="969" t="s">
        <v>2975</v>
      </c>
      <c r="D170" s="965">
        <v>45501</v>
      </c>
      <c r="E170" s="871">
        <f t="shared" si="148"/>
        <v>45502</v>
      </c>
      <c r="F170" s="871">
        <f t="shared" si="149"/>
        <v>45507</v>
      </c>
      <c r="G170" s="871">
        <f t="shared" si="150"/>
        <v>45508</v>
      </c>
      <c r="H170" s="871">
        <f t="shared" si="151"/>
        <v>45514</v>
      </c>
      <c r="I170" s="871">
        <f t="shared" ref="I170:I171" si="154">D170+1</f>
        <v>45502</v>
      </c>
      <c r="J170" s="871">
        <f t="shared" si="152"/>
        <v>45518</v>
      </c>
      <c r="K170" s="415"/>
      <c r="L170" s="871" t="e">
        <f t="shared" si="153"/>
        <v>#REF!</v>
      </c>
    </row>
    <row r="171" spans="1:17" s="146" customFormat="1" ht="19.5" hidden="1" customHeight="1" x14ac:dyDescent="0.2">
      <c r="A171" s="846" t="s">
        <v>2976</v>
      </c>
      <c r="B171" s="1047" t="s">
        <v>433</v>
      </c>
      <c r="C171" s="969" t="s">
        <v>2977</v>
      </c>
      <c r="D171" s="903">
        <v>45507</v>
      </c>
      <c r="E171" s="903">
        <f t="shared" si="148"/>
        <v>45508</v>
      </c>
      <c r="F171" s="903">
        <f t="shared" si="149"/>
        <v>45513</v>
      </c>
      <c r="G171" s="903">
        <f t="shared" si="150"/>
        <v>45514</v>
      </c>
      <c r="H171" s="903">
        <f t="shared" si="151"/>
        <v>45520</v>
      </c>
      <c r="I171" s="903">
        <f t="shared" si="154"/>
        <v>45508</v>
      </c>
      <c r="J171" s="903">
        <f t="shared" si="152"/>
        <v>45524</v>
      </c>
      <c r="K171" s="415"/>
      <c r="L171" s="871" t="e">
        <f t="shared" si="153"/>
        <v>#REF!</v>
      </c>
    </row>
    <row r="172" spans="1:17" s="149" customFormat="1" ht="21" hidden="1" customHeight="1" x14ac:dyDescent="0.2">
      <c r="A172" s="847"/>
      <c r="B172" s="969" t="s">
        <v>1877</v>
      </c>
      <c r="C172" s="965" t="s">
        <v>2978</v>
      </c>
      <c r="D172" s="965">
        <v>45507</v>
      </c>
      <c r="E172" s="909">
        <f>D172+1</f>
        <v>45508</v>
      </c>
      <c r="F172" s="909">
        <f t="shared" ref="F172" si="155">D172+8</f>
        <v>45515</v>
      </c>
      <c r="G172" s="909">
        <f t="shared" ref="G172" si="156">D172+11</f>
        <v>45518</v>
      </c>
      <c r="H172" s="909">
        <f t="shared" si="151"/>
        <v>45520</v>
      </c>
      <c r="I172" s="909">
        <f t="shared" ref="I172" si="157">D172+15</f>
        <v>45522</v>
      </c>
      <c r="J172" s="909">
        <f>D172+17</f>
        <v>45524</v>
      </c>
      <c r="K172" s="193"/>
      <c r="L172" s="871" t="e">
        <f>L171+7</f>
        <v>#REF!</v>
      </c>
    </row>
    <row r="173" spans="1:17" s="146" customFormat="1" ht="19.5" hidden="1" customHeight="1" x14ac:dyDescent="0.2">
      <c r="A173" s="846"/>
      <c r="B173" s="969" t="s">
        <v>1857</v>
      </c>
      <c r="C173" s="969" t="s">
        <v>2979</v>
      </c>
      <c r="D173" s="965">
        <v>45513</v>
      </c>
      <c r="E173" s="871">
        <f t="shared" ref="E173" si="158">D173+1</f>
        <v>45514</v>
      </c>
      <c r="F173" s="871">
        <f>D173+8</f>
        <v>45521</v>
      </c>
      <c r="G173" s="871">
        <f t="shared" ref="G173" si="159">D173+7</f>
        <v>45520</v>
      </c>
      <c r="H173" s="871">
        <f t="shared" ref="H173:H175" si="160">D173+13</f>
        <v>45526</v>
      </c>
      <c r="I173" s="871">
        <f t="shared" ref="I173" si="161">D173+1</f>
        <v>45514</v>
      </c>
      <c r="J173" s="871">
        <f t="shared" ref="J173" si="162">D173+17</f>
        <v>45530</v>
      </c>
      <c r="K173" s="415"/>
      <c r="L173" s="871" t="e">
        <f t="shared" si="153"/>
        <v>#REF!</v>
      </c>
    </row>
    <row r="174" spans="1:17" s="149" customFormat="1" ht="21" hidden="1" customHeight="1" x14ac:dyDescent="0.2">
      <c r="A174" s="847" t="s">
        <v>1849</v>
      </c>
      <c r="B174" s="965" t="s">
        <v>1845</v>
      </c>
      <c r="C174" s="969" t="s">
        <v>2980</v>
      </c>
      <c r="D174" s="965">
        <v>45519</v>
      </c>
      <c r="E174" s="909">
        <f>D174+1</f>
        <v>45520</v>
      </c>
      <c r="F174" s="871">
        <f t="shared" ref="F174:F180" si="163">D174+8</f>
        <v>45527</v>
      </c>
      <c r="G174" s="909">
        <f t="shared" ref="G174:G175" si="164">D174+11</f>
        <v>45530</v>
      </c>
      <c r="H174" s="909">
        <f t="shared" si="160"/>
        <v>45532</v>
      </c>
      <c r="I174" s="909">
        <f t="shared" ref="I174:I175" si="165">D174+15</f>
        <v>45534</v>
      </c>
      <c r="J174" s="909">
        <f>D174+17</f>
        <v>45536</v>
      </c>
      <c r="K174" s="193"/>
      <c r="L174" s="871" t="e">
        <f>L173+7</f>
        <v>#REF!</v>
      </c>
    </row>
    <row r="175" spans="1:17" s="149" customFormat="1" ht="21" hidden="1" customHeight="1" x14ac:dyDescent="0.2">
      <c r="A175" s="847"/>
      <c r="B175" s="969" t="s">
        <v>1864</v>
      </c>
      <c r="C175" s="969" t="s">
        <v>2981</v>
      </c>
      <c r="D175" s="965">
        <v>45533</v>
      </c>
      <c r="E175" s="909">
        <f>D175+1</f>
        <v>45534</v>
      </c>
      <c r="F175" s="871">
        <f t="shared" si="163"/>
        <v>45541</v>
      </c>
      <c r="G175" s="909">
        <f t="shared" si="164"/>
        <v>45544</v>
      </c>
      <c r="H175" s="909">
        <f t="shared" si="160"/>
        <v>45546</v>
      </c>
      <c r="I175" s="909">
        <f t="shared" si="165"/>
        <v>45548</v>
      </c>
      <c r="J175" s="909">
        <f>D175+17</f>
        <v>45550</v>
      </c>
      <c r="K175" s="193"/>
      <c r="L175" s="871" t="e">
        <f>L174+7</f>
        <v>#REF!</v>
      </c>
    </row>
    <row r="176" spans="1:17" s="146" customFormat="1" ht="19.5" hidden="1" customHeight="1" x14ac:dyDescent="0.2">
      <c r="A176" s="846"/>
      <c r="B176" s="969" t="s">
        <v>2839</v>
      </c>
      <c r="C176" s="969" t="s">
        <v>2982</v>
      </c>
      <c r="D176" s="965">
        <v>45540</v>
      </c>
      <c r="E176" s="871">
        <f t="shared" ref="E176" si="166">D176+1</f>
        <v>45541</v>
      </c>
      <c r="F176" s="871">
        <f t="shared" si="163"/>
        <v>45548</v>
      </c>
      <c r="G176" s="871">
        <f t="shared" ref="G176" si="167">D176+7</f>
        <v>45547</v>
      </c>
      <c r="H176" s="871">
        <f t="shared" ref="H176" si="168">D176+13</f>
        <v>45553</v>
      </c>
      <c r="I176" s="871">
        <f t="shared" ref="I176" si="169">D176+1</f>
        <v>45541</v>
      </c>
      <c r="J176" s="871">
        <f t="shared" ref="J176" si="170">D176+17</f>
        <v>45557</v>
      </c>
      <c r="K176" s="415"/>
      <c r="L176" s="871" t="e">
        <f t="shared" ref="L176:L177" si="171">L175+7</f>
        <v>#REF!</v>
      </c>
    </row>
    <row r="177" spans="1:12" s="146" customFormat="1" ht="19.5" hidden="1" customHeight="1" x14ac:dyDescent="0.2">
      <c r="A177" s="846"/>
      <c r="B177" s="965" t="s">
        <v>2841</v>
      </c>
      <c r="C177" s="969" t="s">
        <v>2983</v>
      </c>
      <c r="D177" s="965">
        <v>45546</v>
      </c>
      <c r="E177" s="871">
        <f t="shared" ref="E177" si="172">D177+1</f>
        <v>45547</v>
      </c>
      <c r="F177" s="871">
        <f t="shared" si="163"/>
        <v>45554</v>
      </c>
      <c r="G177" s="1051" t="s">
        <v>409</v>
      </c>
      <c r="H177" s="1051" t="s">
        <v>409</v>
      </c>
      <c r="I177" s="1051" t="s">
        <v>409</v>
      </c>
      <c r="J177" s="1051" t="s">
        <v>409</v>
      </c>
      <c r="K177" s="415"/>
      <c r="L177" s="871" t="e">
        <f t="shared" si="171"/>
        <v>#REF!</v>
      </c>
    </row>
    <row r="178" spans="1:12" s="149" customFormat="1" ht="21" hidden="1" customHeight="1" x14ac:dyDescent="0.2">
      <c r="A178" s="847"/>
      <c r="B178" s="969" t="s">
        <v>1877</v>
      </c>
      <c r="C178" s="965" t="s">
        <v>2984</v>
      </c>
      <c r="D178" s="965">
        <v>45551</v>
      </c>
      <c r="E178" s="909">
        <f>D178+1</f>
        <v>45552</v>
      </c>
      <c r="F178" s="871">
        <f t="shared" si="163"/>
        <v>45559</v>
      </c>
      <c r="G178" s="909">
        <f t="shared" ref="G178:G179" si="173">D178+11</f>
        <v>45562</v>
      </c>
      <c r="H178" s="909">
        <f t="shared" ref="H178:H180" si="174">D178+13</f>
        <v>45564</v>
      </c>
      <c r="I178" s="909">
        <f t="shared" ref="I178:I179" si="175">D178+15</f>
        <v>45566</v>
      </c>
      <c r="J178" s="909">
        <f>D178+17</f>
        <v>45568</v>
      </c>
      <c r="K178" s="193"/>
      <c r="L178" s="871" t="e">
        <f>L177+7</f>
        <v>#REF!</v>
      </c>
    </row>
    <row r="179" spans="1:12" s="146" customFormat="1" ht="19.5" hidden="1" customHeight="1" x14ac:dyDescent="0.2">
      <c r="A179" s="846" t="s">
        <v>1857</v>
      </c>
      <c r="B179" s="969" t="s">
        <v>1868</v>
      </c>
      <c r="C179" s="969" t="s">
        <v>2985</v>
      </c>
      <c r="D179" s="965">
        <v>45559</v>
      </c>
      <c r="E179" s="871">
        <f t="shared" ref="E179" si="176">D179+1</f>
        <v>45560</v>
      </c>
      <c r="F179" s="871">
        <f t="shared" si="163"/>
        <v>45567</v>
      </c>
      <c r="G179" s="909">
        <f t="shared" si="173"/>
        <v>45570</v>
      </c>
      <c r="H179" s="871">
        <f t="shared" si="174"/>
        <v>45572</v>
      </c>
      <c r="I179" s="909">
        <f t="shared" si="175"/>
        <v>45574</v>
      </c>
      <c r="J179" s="871">
        <f t="shared" ref="J179" si="177">D179+17</f>
        <v>45576</v>
      </c>
      <c r="K179" s="415"/>
      <c r="L179" s="871" t="e">
        <f t="shared" ref="L179" si="178">L178+7</f>
        <v>#REF!</v>
      </c>
    </row>
    <row r="180" spans="1:12" s="149" customFormat="1" ht="21" hidden="1" customHeight="1" x14ac:dyDescent="0.2">
      <c r="A180" s="847"/>
      <c r="B180" s="969" t="s">
        <v>1845</v>
      </c>
      <c r="C180" s="1047" t="s">
        <v>2986</v>
      </c>
      <c r="D180" s="965">
        <v>45569</v>
      </c>
      <c r="E180" s="873" t="s">
        <v>409</v>
      </c>
      <c r="F180" s="871">
        <f t="shared" si="163"/>
        <v>45577</v>
      </c>
      <c r="G180" s="909">
        <f t="shared" ref="G180" si="179">D180+11</f>
        <v>45580</v>
      </c>
      <c r="H180" s="909">
        <f t="shared" si="174"/>
        <v>45582</v>
      </c>
      <c r="I180" s="909">
        <f t="shared" ref="I180" si="180">D180+15</f>
        <v>45584</v>
      </c>
      <c r="J180" s="909">
        <f>D180+17</f>
        <v>45586</v>
      </c>
      <c r="K180" s="193"/>
      <c r="L180" s="871" t="e">
        <f>L179+7</f>
        <v>#REF!</v>
      </c>
    </row>
    <row r="181" spans="1:12" s="149" customFormat="1" ht="21" hidden="1" customHeight="1" x14ac:dyDescent="0.2">
      <c r="A181" s="847" t="s">
        <v>2286</v>
      </c>
      <c r="B181" s="969" t="s">
        <v>2017</v>
      </c>
      <c r="C181" s="969" t="s">
        <v>2987</v>
      </c>
      <c r="D181" s="965">
        <v>45577</v>
      </c>
      <c r="E181" s="909">
        <f>D181+1</f>
        <v>45578</v>
      </c>
      <c r="F181" s="871">
        <f t="shared" ref="F181:F185" si="181">D181+8</f>
        <v>45585</v>
      </c>
      <c r="G181" s="909">
        <f t="shared" ref="G181:G182" si="182">D181+11</f>
        <v>45588</v>
      </c>
      <c r="H181" s="909">
        <f t="shared" ref="H181:H185" si="183">D181+13</f>
        <v>45590</v>
      </c>
      <c r="I181" s="909">
        <f t="shared" ref="I181:I182" si="184">D181+15</f>
        <v>45592</v>
      </c>
      <c r="J181" s="909">
        <f>D181+17</f>
        <v>45594</v>
      </c>
      <c r="K181" s="193"/>
      <c r="L181" s="871" t="e">
        <f>L180+7</f>
        <v>#REF!</v>
      </c>
    </row>
    <row r="182" spans="1:12" s="149" customFormat="1" ht="21" hidden="1" customHeight="1" x14ac:dyDescent="0.2">
      <c r="A182" s="847"/>
      <c r="B182" s="969" t="s">
        <v>1864</v>
      </c>
      <c r="C182" s="969" t="s">
        <v>2988</v>
      </c>
      <c r="D182" s="965">
        <v>45578</v>
      </c>
      <c r="E182" s="909">
        <f>D182+1</f>
        <v>45579</v>
      </c>
      <c r="F182" s="871">
        <f t="shared" si="181"/>
        <v>45586</v>
      </c>
      <c r="G182" s="909">
        <f t="shared" si="182"/>
        <v>45589</v>
      </c>
      <c r="H182" s="909">
        <f t="shared" si="183"/>
        <v>45591</v>
      </c>
      <c r="I182" s="909">
        <f t="shared" si="184"/>
        <v>45593</v>
      </c>
      <c r="J182" s="909">
        <f>D182+17</f>
        <v>45595</v>
      </c>
      <c r="K182" s="193"/>
      <c r="L182" s="871" t="e">
        <f>L181+7</f>
        <v>#REF!</v>
      </c>
    </row>
    <row r="183" spans="1:12" s="146" customFormat="1" ht="19.5" hidden="1" customHeight="1" x14ac:dyDescent="0.2">
      <c r="A183" s="846"/>
      <c r="B183" s="969" t="s">
        <v>2839</v>
      </c>
      <c r="C183" s="969" t="s">
        <v>2989</v>
      </c>
      <c r="D183" s="965">
        <v>45583</v>
      </c>
      <c r="E183" s="871">
        <f t="shared" ref="E183" si="185">D183+1</f>
        <v>45584</v>
      </c>
      <c r="F183" s="1572" t="s">
        <v>409</v>
      </c>
      <c r="G183" s="1573"/>
      <c r="H183" s="1573"/>
      <c r="I183" s="1573"/>
      <c r="J183" s="1574"/>
      <c r="K183" s="415"/>
      <c r="L183" s="871" t="e">
        <f t="shared" ref="L183" si="186">L182+7</f>
        <v>#REF!</v>
      </c>
    </row>
    <row r="184" spans="1:12" s="149" customFormat="1" ht="21" hidden="1" customHeight="1" x14ac:dyDescent="0.2">
      <c r="A184" s="847" t="s">
        <v>1877</v>
      </c>
      <c r="B184" s="1047" t="s">
        <v>433</v>
      </c>
      <c r="C184" s="969" t="s">
        <v>2990</v>
      </c>
      <c r="D184" s="903"/>
      <c r="E184" s="903"/>
      <c r="F184" s="903"/>
      <c r="G184" s="903"/>
      <c r="H184" s="903"/>
      <c r="I184" s="903"/>
      <c r="J184" s="903"/>
      <c r="K184" s="193"/>
      <c r="L184" s="871" t="e">
        <f t="shared" ref="L184:L204" si="187">L183+7</f>
        <v>#REF!</v>
      </c>
    </row>
    <row r="185" spans="1:12" s="149" customFormat="1" ht="21" hidden="1" customHeight="1" x14ac:dyDescent="0.2">
      <c r="A185" s="847"/>
      <c r="B185" s="969" t="s">
        <v>2580</v>
      </c>
      <c r="C185" s="969" t="s">
        <v>2991</v>
      </c>
      <c r="D185" s="965">
        <v>45595</v>
      </c>
      <c r="E185" s="909">
        <f t="shared" ref="E185:E190" si="188">D185+1</f>
        <v>45596</v>
      </c>
      <c r="F185" s="871">
        <f t="shared" si="181"/>
        <v>45603</v>
      </c>
      <c r="G185" s="909">
        <f t="shared" ref="G185:G189" si="189">D185+11</f>
        <v>45606</v>
      </c>
      <c r="H185" s="909">
        <f t="shared" si="183"/>
        <v>45608</v>
      </c>
      <c r="I185" s="909">
        <f t="shared" ref="I185:I189" si="190">D185+15</f>
        <v>45610</v>
      </c>
      <c r="J185" s="909">
        <f t="shared" ref="J185:J189" si="191">D185+17</f>
        <v>45612</v>
      </c>
      <c r="K185" s="193"/>
      <c r="L185" s="871" t="e">
        <f t="shared" si="187"/>
        <v>#REF!</v>
      </c>
    </row>
    <row r="186" spans="1:12" s="149" customFormat="1" ht="21" hidden="1" customHeight="1" x14ac:dyDescent="0.2">
      <c r="A186" s="847"/>
      <c r="B186" s="969" t="s">
        <v>1868</v>
      </c>
      <c r="C186" s="969" t="s">
        <v>2992</v>
      </c>
      <c r="D186" s="965">
        <v>45606</v>
      </c>
      <c r="E186" s="909">
        <f t="shared" si="188"/>
        <v>45607</v>
      </c>
      <c r="F186" s="871">
        <f t="shared" ref="F186:F191" si="192">D186+8</f>
        <v>45614</v>
      </c>
      <c r="G186" s="909">
        <f t="shared" si="189"/>
        <v>45617</v>
      </c>
      <c r="H186" s="909">
        <f t="shared" ref="H186:H191" si="193">D186+13</f>
        <v>45619</v>
      </c>
      <c r="I186" s="909">
        <f t="shared" si="190"/>
        <v>45621</v>
      </c>
      <c r="J186" s="909">
        <f t="shared" si="191"/>
        <v>45623</v>
      </c>
      <c r="K186" s="193"/>
      <c r="L186" s="871" t="e">
        <f t="shared" si="187"/>
        <v>#REF!</v>
      </c>
    </row>
    <row r="187" spans="1:12" s="149" customFormat="1" ht="21" hidden="1" customHeight="1" x14ac:dyDescent="0.2">
      <c r="A187" s="847"/>
      <c r="B187" s="969" t="s">
        <v>1845</v>
      </c>
      <c r="C187" s="969" t="s">
        <v>2993</v>
      </c>
      <c r="D187" s="965">
        <v>45609</v>
      </c>
      <c r="E187" s="909">
        <f t="shared" si="188"/>
        <v>45610</v>
      </c>
      <c r="F187" s="871">
        <f t="shared" si="192"/>
        <v>45617</v>
      </c>
      <c r="G187" s="909">
        <f t="shared" si="189"/>
        <v>45620</v>
      </c>
      <c r="H187" s="909">
        <f t="shared" si="193"/>
        <v>45622</v>
      </c>
      <c r="I187" s="909">
        <f t="shared" si="190"/>
        <v>45624</v>
      </c>
      <c r="J187" s="909">
        <f t="shared" si="191"/>
        <v>45626</v>
      </c>
      <c r="K187" s="193"/>
      <c r="L187" s="871" t="e">
        <f t="shared" si="187"/>
        <v>#REF!</v>
      </c>
    </row>
    <row r="188" spans="1:12" s="149" customFormat="1" ht="21" hidden="1" customHeight="1" x14ac:dyDescent="0.2">
      <c r="A188" s="847" t="s">
        <v>2286</v>
      </c>
      <c r="B188" s="969" t="s">
        <v>2017</v>
      </c>
      <c r="C188" s="969" t="s">
        <v>2994</v>
      </c>
      <c r="D188" s="965">
        <v>45623</v>
      </c>
      <c r="E188" s="909">
        <f t="shared" si="188"/>
        <v>45624</v>
      </c>
      <c r="F188" s="871">
        <f t="shared" si="192"/>
        <v>45631</v>
      </c>
      <c r="G188" s="909">
        <f t="shared" si="189"/>
        <v>45634</v>
      </c>
      <c r="H188" s="909">
        <f t="shared" si="193"/>
        <v>45636</v>
      </c>
      <c r="I188" s="909">
        <f t="shared" si="190"/>
        <v>45638</v>
      </c>
      <c r="J188" s="909">
        <f t="shared" si="191"/>
        <v>45640</v>
      </c>
      <c r="K188" s="193"/>
      <c r="L188" s="871" t="e">
        <f t="shared" si="187"/>
        <v>#REF!</v>
      </c>
    </row>
    <row r="189" spans="1:12" s="149" customFormat="1" ht="21" hidden="1" customHeight="1" x14ac:dyDescent="0.2">
      <c r="A189" s="847"/>
      <c r="B189" s="969" t="s">
        <v>1864</v>
      </c>
      <c r="C189" s="969" t="s">
        <v>2995</v>
      </c>
      <c r="D189" s="965">
        <v>45626</v>
      </c>
      <c r="E189" s="909">
        <f t="shared" si="188"/>
        <v>45627</v>
      </c>
      <c r="F189" s="871">
        <f t="shared" si="192"/>
        <v>45634</v>
      </c>
      <c r="G189" s="909">
        <f t="shared" si="189"/>
        <v>45637</v>
      </c>
      <c r="H189" s="909">
        <f t="shared" si="193"/>
        <v>45639</v>
      </c>
      <c r="I189" s="909">
        <f t="shared" si="190"/>
        <v>45641</v>
      </c>
      <c r="J189" s="909">
        <f t="shared" si="191"/>
        <v>45643</v>
      </c>
      <c r="K189" s="193"/>
      <c r="L189" s="871" t="e">
        <f t="shared" si="187"/>
        <v>#REF!</v>
      </c>
    </row>
    <row r="190" spans="1:12" s="149" customFormat="1" ht="21" hidden="1" customHeight="1" x14ac:dyDescent="0.2">
      <c r="A190" s="847"/>
      <c r="B190" s="969" t="s">
        <v>2856</v>
      </c>
      <c r="C190" s="969" t="s">
        <v>2996</v>
      </c>
      <c r="D190" s="965">
        <v>45633</v>
      </c>
      <c r="E190" s="909">
        <f t="shared" si="188"/>
        <v>45634</v>
      </c>
      <c r="F190" s="871">
        <f t="shared" si="192"/>
        <v>45641</v>
      </c>
      <c r="G190" s="909">
        <f t="shared" ref="G190:G195" si="194">D190+11</f>
        <v>45644</v>
      </c>
      <c r="H190" s="909">
        <f t="shared" si="193"/>
        <v>45646</v>
      </c>
      <c r="I190" s="909">
        <f t="shared" ref="I190:I195" si="195">D190+15</f>
        <v>45648</v>
      </c>
      <c r="J190" s="909">
        <f t="shared" ref="J190:J195" si="196">D190+17</f>
        <v>45650</v>
      </c>
      <c r="K190" s="193"/>
      <c r="L190" s="871" t="e">
        <f t="shared" si="187"/>
        <v>#REF!</v>
      </c>
    </row>
    <row r="191" spans="1:12" s="149" customFormat="1" ht="21" hidden="1" customHeight="1" x14ac:dyDescent="0.2">
      <c r="A191" s="847"/>
      <c r="B191" s="969" t="s">
        <v>2580</v>
      </c>
      <c r="C191" s="969" t="s">
        <v>2997</v>
      </c>
      <c r="D191" s="965">
        <v>45638</v>
      </c>
      <c r="E191" s="909">
        <f t="shared" ref="E191:E195" si="197">D191+1</f>
        <v>45639</v>
      </c>
      <c r="F191" s="871">
        <f t="shared" si="192"/>
        <v>45646</v>
      </c>
      <c r="G191" s="909">
        <f t="shared" si="194"/>
        <v>45649</v>
      </c>
      <c r="H191" s="909">
        <f t="shared" si="193"/>
        <v>45651</v>
      </c>
      <c r="I191" s="909">
        <f t="shared" si="195"/>
        <v>45653</v>
      </c>
      <c r="J191" s="909">
        <f t="shared" si="196"/>
        <v>45655</v>
      </c>
      <c r="K191" s="193"/>
      <c r="L191" s="871" t="e">
        <f t="shared" si="187"/>
        <v>#REF!</v>
      </c>
    </row>
    <row r="192" spans="1:12" s="149" customFormat="1" ht="21" hidden="1" customHeight="1" x14ac:dyDescent="0.2">
      <c r="A192" s="847"/>
      <c r="B192" s="969" t="s">
        <v>1868</v>
      </c>
      <c r="C192" s="969" t="s">
        <v>2998</v>
      </c>
      <c r="D192" s="965">
        <v>45651</v>
      </c>
      <c r="E192" s="909">
        <f t="shared" si="197"/>
        <v>45652</v>
      </c>
      <c r="F192" s="871">
        <f t="shared" ref="F192:F197" si="198">D192+8</f>
        <v>45659</v>
      </c>
      <c r="G192" s="909">
        <f t="shared" si="194"/>
        <v>45662</v>
      </c>
      <c r="H192" s="909">
        <f t="shared" ref="H192:H197" si="199">D192+13</f>
        <v>45664</v>
      </c>
      <c r="I192" s="909">
        <f t="shared" si="195"/>
        <v>45666</v>
      </c>
      <c r="J192" s="909">
        <f t="shared" si="196"/>
        <v>45668</v>
      </c>
      <c r="K192" s="193"/>
      <c r="L192" s="871" t="e">
        <f t="shared" si="187"/>
        <v>#REF!</v>
      </c>
    </row>
    <row r="193" spans="1:17" s="149" customFormat="1" ht="21" hidden="1" customHeight="1" x14ac:dyDescent="0.2">
      <c r="A193" s="847"/>
      <c r="B193" s="969" t="s">
        <v>1845</v>
      </c>
      <c r="C193" s="969" t="s">
        <v>2999</v>
      </c>
      <c r="D193" s="965">
        <v>45658</v>
      </c>
      <c r="E193" s="909">
        <f t="shared" si="197"/>
        <v>45659</v>
      </c>
      <c r="F193" s="871">
        <f t="shared" si="198"/>
        <v>45666</v>
      </c>
      <c r="G193" s="909">
        <f t="shared" si="194"/>
        <v>45669</v>
      </c>
      <c r="H193" s="909">
        <f t="shared" si="199"/>
        <v>45671</v>
      </c>
      <c r="I193" s="909">
        <f t="shared" si="195"/>
        <v>45673</v>
      </c>
      <c r="J193" s="909">
        <f t="shared" si="196"/>
        <v>45675</v>
      </c>
      <c r="K193" s="193"/>
      <c r="L193" s="871" t="e">
        <f t="shared" si="187"/>
        <v>#REF!</v>
      </c>
    </row>
    <row r="194" spans="1:17" s="149" customFormat="1" ht="21" hidden="1" customHeight="1" x14ac:dyDescent="0.2">
      <c r="A194" s="847"/>
      <c r="B194" s="969" t="s">
        <v>2017</v>
      </c>
      <c r="C194" s="969" t="s">
        <v>3000</v>
      </c>
      <c r="D194" s="965">
        <v>45668</v>
      </c>
      <c r="E194" s="909">
        <f t="shared" si="197"/>
        <v>45669</v>
      </c>
      <c r="F194" s="963" t="s">
        <v>409</v>
      </c>
      <c r="G194" s="963" t="s">
        <v>409</v>
      </c>
      <c r="H194" s="963" t="s">
        <v>409</v>
      </c>
      <c r="I194" s="963" t="s">
        <v>409</v>
      </c>
      <c r="J194" s="963" t="s">
        <v>409</v>
      </c>
      <c r="K194" s="193"/>
      <c r="L194" s="871">
        <v>45669</v>
      </c>
    </row>
    <row r="195" spans="1:17" s="149" customFormat="1" ht="21" hidden="1" customHeight="1" x14ac:dyDescent="0.2">
      <c r="A195" s="847"/>
      <c r="B195" s="969" t="s">
        <v>1864</v>
      </c>
      <c r="C195" s="969" t="s">
        <v>3001</v>
      </c>
      <c r="D195" s="965">
        <v>45673</v>
      </c>
      <c r="E195" s="909">
        <f t="shared" si="197"/>
        <v>45674</v>
      </c>
      <c r="F195" s="871">
        <f t="shared" si="198"/>
        <v>45681</v>
      </c>
      <c r="G195" s="909">
        <f t="shared" si="194"/>
        <v>45684</v>
      </c>
      <c r="H195" s="909">
        <f t="shared" si="199"/>
        <v>45686</v>
      </c>
      <c r="I195" s="909">
        <f t="shared" si="195"/>
        <v>45688</v>
      </c>
      <c r="J195" s="909">
        <f t="shared" si="196"/>
        <v>45690</v>
      </c>
      <c r="K195" s="193"/>
      <c r="L195" s="871">
        <v>45666</v>
      </c>
    </row>
    <row r="196" spans="1:17" s="149" customFormat="1" ht="21" hidden="1" customHeight="1" x14ac:dyDescent="0.2">
      <c r="A196" s="847"/>
      <c r="B196" s="969" t="s">
        <v>2856</v>
      </c>
      <c r="C196" s="969" t="s">
        <v>3002</v>
      </c>
      <c r="D196" s="965">
        <v>45679</v>
      </c>
      <c r="E196" s="909">
        <f t="shared" ref="E196:E201" si="200">D196+1</f>
        <v>45680</v>
      </c>
      <c r="F196" s="871">
        <f t="shared" si="198"/>
        <v>45687</v>
      </c>
      <c r="G196" s="963" t="s">
        <v>409</v>
      </c>
      <c r="H196" s="963" t="s">
        <v>409</v>
      </c>
      <c r="I196" s="963" t="s">
        <v>409</v>
      </c>
      <c r="J196" s="963" t="s">
        <v>409</v>
      </c>
      <c r="K196" s="193"/>
      <c r="L196" s="871">
        <f t="shared" si="187"/>
        <v>45673</v>
      </c>
    </row>
    <row r="197" spans="1:17" s="149" customFormat="1" ht="21" hidden="1" customHeight="1" x14ac:dyDescent="0.2">
      <c r="A197" s="847"/>
      <c r="B197" s="969" t="s">
        <v>2580</v>
      </c>
      <c r="C197" s="969" t="s">
        <v>3003</v>
      </c>
      <c r="D197" s="965">
        <v>45682</v>
      </c>
      <c r="E197" s="909">
        <f t="shared" si="200"/>
        <v>45683</v>
      </c>
      <c r="F197" s="871">
        <f t="shared" si="198"/>
        <v>45690</v>
      </c>
      <c r="G197" s="909">
        <f t="shared" ref="G197:G199" si="201">D197+11</f>
        <v>45693</v>
      </c>
      <c r="H197" s="909">
        <f t="shared" si="199"/>
        <v>45695</v>
      </c>
      <c r="I197" s="909">
        <f t="shared" ref="I197:I199" si="202">D197+15</f>
        <v>45697</v>
      </c>
      <c r="J197" s="909">
        <f t="shared" ref="J197:J199" si="203">D197+17</f>
        <v>45699</v>
      </c>
      <c r="K197" s="193"/>
      <c r="L197" s="871">
        <f t="shared" si="187"/>
        <v>45680</v>
      </c>
    </row>
    <row r="198" spans="1:17" s="149" customFormat="1" ht="21" hidden="1" customHeight="1" x14ac:dyDescent="0.2">
      <c r="A198" s="847" t="s">
        <v>1868</v>
      </c>
      <c r="B198" s="969" t="s">
        <v>2017</v>
      </c>
      <c r="C198" s="969" t="s">
        <v>3004</v>
      </c>
      <c r="D198" s="965">
        <v>45690</v>
      </c>
      <c r="E198" s="909">
        <f t="shared" si="200"/>
        <v>45691</v>
      </c>
      <c r="F198" s="871">
        <f t="shared" ref="F198:F199" si="204">D198+8</f>
        <v>45698</v>
      </c>
      <c r="G198" s="963" t="s">
        <v>409</v>
      </c>
      <c r="H198" s="963" t="s">
        <v>409</v>
      </c>
      <c r="I198" s="963" t="s">
        <v>409</v>
      </c>
      <c r="J198" s="963" t="s">
        <v>409</v>
      </c>
      <c r="K198" s="193"/>
      <c r="L198" s="871">
        <f t="shared" si="187"/>
        <v>45687</v>
      </c>
    </row>
    <row r="199" spans="1:17" s="149" customFormat="1" ht="21" hidden="1" customHeight="1" x14ac:dyDescent="0.2">
      <c r="A199" s="847"/>
      <c r="B199" s="969" t="s">
        <v>1868</v>
      </c>
      <c r="C199" s="969" t="s">
        <v>3005</v>
      </c>
      <c r="D199" s="965">
        <v>45327</v>
      </c>
      <c r="E199" s="909">
        <f t="shared" si="200"/>
        <v>45328</v>
      </c>
      <c r="F199" s="871">
        <f t="shared" si="204"/>
        <v>45335</v>
      </c>
      <c r="G199" s="909">
        <f t="shared" si="201"/>
        <v>45338</v>
      </c>
      <c r="H199" s="909">
        <f t="shared" ref="H199" si="205">D199+13</f>
        <v>45340</v>
      </c>
      <c r="I199" s="909">
        <f t="shared" si="202"/>
        <v>45342</v>
      </c>
      <c r="J199" s="909">
        <f t="shared" si="203"/>
        <v>45344</v>
      </c>
      <c r="K199" s="193"/>
      <c r="L199" s="871">
        <f t="shared" si="187"/>
        <v>45694</v>
      </c>
    </row>
    <row r="200" spans="1:17" s="146" customFormat="1" ht="18" hidden="1" customHeight="1" x14ac:dyDescent="0.2">
      <c r="A200" s="846"/>
      <c r="B200" s="959" t="s">
        <v>375</v>
      </c>
      <c r="C200" s="959" t="s">
        <v>376</v>
      </c>
      <c r="D200" s="1077"/>
      <c r="E200" s="961"/>
      <c r="F200" s="961"/>
      <c r="G200" s="961"/>
      <c r="H200" s="961"/>
      <c r="I200" s="961"/>
      <c r="J200" s="961"/>
      <c r="K200" s="195"/>
      <c r="L200" s="1038" t="s">
        <v>377</v>
      </c>
    </row>
    <row r="201" spans="1:17" s="149" customFormat="1" ht="21" hidden="1" customHeight="1" x14ac:dyDescent="0.2">
      <c r="A201" s="847"/>
      <c r="B201" s="969" t="s">
        <v>1845</v>
      </c>
      <c r="C201" s="969" t="s">
        <v>3006</v>
      </c>
      <c r="D201" s="965">
        <v>45701</v>
      </c>
      <c r="E201" s="909">
        <f t="shared" si="200"/>
        <v>45702</v>
      </c>
      <c r="F201" s="871">
        <f>E201+6</f>
        <v>45708</v>
      </c>
      <c r="G201" s="909">
        <f>F201+5</f>
        <v>45713</v>
      </c>
      <c r="H201" s="909">
        <f>G201+2</f>
        <v>45715</v>
      </c>
      <c r="I201" s="909">
        <f>H201+2</f>
        <v>45717</v>
      </c>
      <c r="J201" s="909">
        <f>I201+2</f>
        <v>45719</v>
      </c>
      <c r="K201" s="193"/>
      <c r="L201" s="871">
        <f>L199+7</f>
        <v>45701</v>
      </c>
    </row>
    <row r="202" spans="1:17" s="149" customFormat="1" ht="21" hidden="1" customHeight="1" x14ac:dyDescent="0.2">
      <c r="A202" s="847" t="s">
        <v>1864</v>
      </c>
      <c r="B202" s="969" t="s">
        <v>2856</v>
      </c>
      <c r="C202" s="969" t="s">
        <v>3007</v>
      </c>
      <c r="D202" s="965">
        <v>45715</v>
      </c>
      <c r="E202" s="909">
        <f t="shared" ref="E202:E204" si="206">D202+1</f>
        <v>45716</v>
      </c>
      <c r="F202" s="871">
        <f>E202+6</f>
        <v>45722</v>
      </c>
      <c r="G202" s="963" t="s">
        <v>409</v>
      </c>
      <c r="H202" s="963" t="s">
        <v>409</v>
      </c>
      <c r="I202" s="963" t="s">
        <v>409</v>
      </c>
      <c r="J202" s="963" t="s">
        <v>409</v>
      </c>
      <c r="K202" s="193"/>
      <c r="L202" s="871">
        <f t="shared" si="187"/>
        <v>45708</v>
      </c>
    </row>
    <row r="203" spans="1:17" s="149" customFormat="1" ht="21" hidden="1" customHeight="1" x14ac:dyDescent="0.2">
      <c r="A203" s="847"/>
      <c r="B203" s="969" t="s">
        <v>1864</v>
      </c>
      <c r="C203" s="969" t="s">
        <v>3008</v>
      </c>
      <c r="D203" s="965">
        <v>45722</v>
      </c>
      <c r="E203" s="909">
        <f t="shared" si="206"/>
        <v>45723</v>
      </c>
      <c r="F203" s="871">
        <f t="shared" ref="F203" si="207">E203+6</f>
        <v>45729</v>
      </c>
      <c r="G203" s="909">
        <f t="shared" ref="G203" si="208">F203+5</f>
        <v>45734</v>
      </c>
      <c r="H203" s="909">
        <f t="shared" ref="H203:I203" si="209">G203+2</f>
        <v>45736</v>
      </c>
      <c r="I203" s="909">
        <f t="shared" si="209"/>
        <v>45738</v>
      </c>
      <c r="J203" s="909">
        <f>I203+2</f>
        <v>45740</v>
      </c>
      <c r="K203" s="193"/>
      <c r="L203" s="871">
        <f t="shared" si="187"/>
        <v>45715</v>
      </c>
    </row>
    <row r="204" spans="1:17" s="149" customFormat="1" ht="21" hidden="1" customHeight="1" x14ac:dyDescent="0.2">
      <c r="A204" s="847"/>
      <c r="B204" s="969" t="s">
        <v>2580</v>
      </c>
      <c r="C204" s="969" t="s">
        <v>3009</v>
      </c>
      <c r="D204" s="965">
        <v>45732</v>
      </c>
      <c r="E204" s="909">
        <f t="shared" si="206"/>
        <v>45733</v>
      </c>
      <c r="F204" s="809">
        <f>E204+6</f>
        <v>45739</v>
      </c>
      <c r="G204" s="873" t="s">
        <v>409</v>
      </c>
      <c r="H204" s="873" t="s">
        <v>409</v>
      </c>
      <c r="I204" s="873" t="s">
        <v>409</v>
      </c>
      <c r="J204" s="873" t="s">
        <v>409</v>
      </c>
      <c r="K204" s="193"/>
      <c r="L204" s="871">
        <f t="shared" si="187"/>
        <v>45722</v>
      </c>
    </row>
    <row r="205" spans="1:17" s="149" customFormat="1" ht="21" hidden="1" customHeight="1" x14ac:dyDescent="0.2">
      <c r="A205" s="1024"/>
      <c r="B205" s="147" t="s">
        <v>589</v>
      </c>
      <c r="C205" s="750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600"/>
      <c r="P205" s="146"/>
      <c r="Q205" s="146"/>
    </row>
    <row r="206" spans="1:17" s="149" customFormat="1" ht="18" customHeight="1" x14ac:dyDescent="0.2">
      <c r="A206" s="853"/>
      <c r="B206" s="607"/>
      <c r="C206" s="605"/>
      <c r="D206" s="605"/>
      <c r="E206" s="605"/>
      <c r="F206" s="605"/>
      <c r="G206" s="605"/>
      <c r="H206" s="605"/>
      <c r="I206" s="606"/>
      <c r="J206" s="605"/>
      <c r="K206" s="606"/>
    </row>
    <row r="207" spans="1:17" s="149" customFormat="1" ht="20.100000000000001" customHeight="1" x14ac:dyDescent="0.2">
      <c r="A207" s="1022"/>
    </row>
    <row r="208" spans="1:17" s="146" customFormat="1" ht="19.5" customHeight="1" x14ac:dyDescent="0.2">
      <c r="A208" s="846"/>
      <c r="B208" s="1512" t="s">
        <v>1151</v>
      </c>
      <c r="C208" s="1512"/>
      <c r="D208" s="1512"/>
      <c r="E208" s="1512"/>
      <c r="F208" s="1512"/>
      <c r="G208" s="1512"/>
      <c r="H208" s="1512"/>
      <c r="I208" s="1512"/>
      <c r="J208" s="1512"/>
      <c r="K208" s="1512"/>
      <c r="L208" s="1512"/>
    </row>
    <row r="209" spans="1:14" s="146" customFormat="1" ht="30" hidden="1" customHeight="1" x14ac:dyDescent="0.2">
      <c r="A209" s="846"/>
      <c r="B209" s="1517" t="s">
        <v>125</v>
      </c>
      <c r="C209" s="1518"/>
      <c r="D209" s="1076" t="s">
        <v>373</v>
      </c>
      <c r="E209" s="959" t="s">
        <v>300</v>
      </c>
      <c r="F209" s="959" t="s">
        <v>2731</v>
      </c>
      <c r="G209" s="959" t="s">
        <v>173</v>
      </c>
      <c r="H209" s="959" t="s">
        <v>186</v>
      </c>
      <c r="I209" s="959" t="s">
        <v>308</v>
      </c>
      <c r="J209" s="959" t="s">
        <v>339</v>
      </c>
      <c r="K209" s="959" t="s">
        <v>272</v>
      </c>
      <c r="L209" s="959" t="s">
        <v>342</v>
      </c>
      <c r="M209" s="195"/>
      <c r="N209" s="943"/>
    </row>
    <row r="210" spans="1:14" s="146" customFormat="1" ht="18" hidden="1" customHeight="1" x14ac:dyDescent="0.2">
      <c r="A210" s="846"/>
      <c r="B210" s="959" t="s">
        <v>375</v>
      </c>
      <c r="C210" s="959" t="s">
        <v>376</v>
      </c>
      <c r="D210" s="1077"/>
      <c r="E210" s="961" t="s">
        <v>169</v>
      </c>
      <c r="F210" s="961" t="s">
        <v>256</v>
      </c>
      <c r="G210" s="961" t="s">
        <v>198</v>
      </c>
      <c r="H210" s="961" t="s">
        <v>285</v>
      </c>
      <c r="I210" s="961" t="s">
        <v>266</v>
      </c>
      <c r="J210" s="961" t="s">
        <v>265</v>
      </c>
      <c r="K210" s="961" t="s">
        <v>286</v>
      </c>
      <c r="L210" s="961" t="s">
        <v>293</v>
      </c>
      <c r="M210" s="195"/>
      <c r="N210" s="1038" t="s">
        <v>377</v>
      </c>
    </row>
    <row r="211" spans="1:14" s="149" customFormat="1" ht="21" hidden="1" customHeight="1" x14ac:dyDescent="0.2">
      <c r="A211" s="847"/>
      <c r="B211" s="969" t="s">
        <v>2694</v>
      </c>
      <c r="C211" s="969" t="s">
        <v>3010</v>
      </c>
      <c r="D211" s="969">
        <v>45732</v>
      </c>
      <c r="E211" s="809">
        <f>D211+2</f>
        <v>45734</v>
      </c>
      <c r="F211" s="809">
        <f>E211+3</f>
        <v>45737</v>
      </c>
      <c r="G211" s="809">
        <f>F211+9</f>
        <v>45746</v>
      </c>
      <c r="H211" s="909">
        <f>G211+5</f>
        <v>45751</v>
      </c>
      <c r="I211" s="909">
        <f>H211+2</f>
        <v>45753</v>
      </c>
      <c r="J211" s="909">
        <f>I211+2</f>
        <v>45755</v>
      </c>
      <c r="K211" s="909">
        <f>J211+2</f>
        <v>45757</v>
      </c>
      <c r="L211" s="909">
        <f>K211+4</f>
        <v>45761</v>
      </c>
      <c r="M211" s="193"/>
      <c r="N211" s="871">
        <v>45729</v>
      </c>
    </row>
    <row r="212" spans="1:14" s="149" customFormat="1" ht="21" hidden="1" customHeight="1" x14ac:dyDescent="0.2">
      <c r="A212" s="847" t="s">
        <v>1864</v>
      </c>
      <c r="B212" s="969" t="s">
        <v>1868</v>
      </c>
      <c r="C212" s="969" t="s">
        <v>3011</v>
      </c>
      <c r="D212" s="965">
        <v>45737</v>
      </c>
      <c r="E212" s="909">
        <f t="shared" ref="E212:E217" si="210">D212+2</f>
        <v>45739</v>
      </c>
      <c r="F212" s="873" t="s">
        <v>409</v>
      </c>
      <c r="G212" s="909">
        <v>45748</v>
      </c>
      <c r="H212" s="873" t="s">
        <v>409</v>
      </c>
      <c r="I212" s="873" t="s">
        <v>409</v>
      </c>
      <c r="J212" s="873" t="s">
        <v>409</v>
      </c>
      <c r="K212" s="873" t="s">
        <v>409</v>
      </c>
      <c r="L212" s="873" t="s">
        <v>409</v>
      </c>
      <c r="M212" s="193"/>
      <c r="N212" s="871">
        <f>N211+7</f>
        <v>45736</v>
      </c>
    </row>
    <row r="213" spans="1:14" s="149" customFormat="1" ht="21" hidden="1" customHeight="1" x14ac:dyDescent="0.2">
      <c r="A213" s="847"/>
      <c r="B213" s="969" t="s">
        <v>1845</v>
      </c>
      <c r="C213" s="969" t="s">
        <v>3012</v>
      </c>
      <c r="D213" s="965">
        <v>45751</v>
      </c>
      <c r="E213" s="909">
        <f t="shared" si="210"/>
        <v>45753</v>
      </c>
      <c r="F213" s="871">
        <f t="shared" ref="F213:F217" si="211">E213+3</f>
        <v>45756</v>
      </c>
      <c r="G213" s="909">
        <f t="shared" ref="G213:G217" si="212">F213+9</f>
        <v>45765</v>
      </c>
      <c r="H213" s="873" t="s">
        <v>409</v>
      </c>
      <c r="I213" s="873" t="s">
        <v>409</v>
      </c>
      <c r="J213" s="873" t="s">
        <v>409</v>
      </c>
      <c r="K213" s="873" t="s">
        <v>409</v>
      </c>
      <c r="L213" s="873" t="s">
        <v>409</v>
      </c>
      <c r="M213" s="193"/>
      <c r="N213" s="871">
        <f t="shared" ref="N213:N234" si="213">N212+7</f>
        <v>45743</v>
      </c>
    </row>
    <row r="214" spans="1:14" s="149" customFormat="1" ht="21" hidden="1" customHeight="1" x14ac:dyDescent="0.2">
      <c r="A214" s="847"/>
      <c r="B214" s="969" t="s">
        <v>2839</v>
      </c>
      <c r="C214" s="969" t="s">
        <v>3013</v>
      </c>
      <c r="D214" s="965">
        <v>45757</v>
      </c>
      <c r="E214" s="909">
        <f t="shared" si="210"/>
        <v>45759</v>
      </c>
      <c r="F214" s="871">
        <f t="shared" si="211"/>
        <v>45762</v>
      </c>
      <c r="G214" s="909">
        <f t="shared" si="212"/>
        <v>45771</v>
      </c>
      <c r="H214" s="909">
        <f t="shared" ref="H214:H217" si="214">G214+5</f>
        <v>45776</v>
      </c>
      <c r="I214" s="909">
        <f t="shared" ref="I214:I217" si="215">H214+2</f>
        <v>45778</v>
      </c>
      <c r="J214" s="909">
        <f>I214+2</f>
        <v>45780</v>
      </c>
      <c r="K214" s="909">
        <f>J214+2</f>
        <v>45782</v>
      </c>
      <c r="L214" s="909">
        <f t="shared" ref="L214:L217" si="216">K214+4</f>
        <v>45786</v>
      </c>
      <c r="M214" s="193"/>
      <c r="N214" s="871">
        <f t="shared" si="213"/>
        <v>45750</v>
      </c>
    </row>
    <row r="215" spans="1:14" s="149" customFormat="1" ht="21" hidden="1" customHeight="1" x14ac:dyDescent="0.2">
      <c r="A215" s="847"/>
      <c r="B215" s="969" t="s">
        <v>2017</v>
      </c>
      <c r="C215" s="969" t="s">
        <v>3014</v>
      </c>
      <c r="D215" s="965">
        <v>45764</v>
      </c>
      <c r="E215" s="873" t="s">
        <v>409</v>
      </c>
      <c r="F215" s="871">
        <v>45763</v>
      </c>
      <c r="G215" s="909">
        <f t="shared" si="212"/>
        <v>45772</v>
      </c>
      <c r="H215" s="909">
        <f t="shared" si="214"/>
        <v>45777</v>
      </c>
      <c r="I215" s="909">
        <f t="shared" si="215"/>
        <v>45779</v>
      </c>
      <c r="J215" s="909">
        <f>I215+2</f>
        <v>45781</v>
      </c>
      <c r="K215" s="909">
        <f>J215+2</f>
        <v>45783</v>
      </c>
      <c r="L215" s="909">
        <f t="shared" si="216"/>
        <v>45787</v>
      </c>
      <c r="M215" s="193"/>
      <c r="N215" s="871">
        <v>45756</v>
      </c>
    </row>
    <row r="216" spans="1:14" s="149" customFormat="1" ht="21" hidden="1" customHeight="1" x14ac:dyDescent="0.2">
      <c r="A216" s="847"/>
      <c r="B216" s="969" t="s">
        <v>1864</v>
      </c>
      <c r="C216" s="969" t="s">
        <v>3015</v>
      </c>
      <c r="D216" s="965">
        <v>45774</v>
      </c>
      <c r="E216" s="909">
        <f t="shared" si="210"/>
        <v>45776</v>
      </c>
      <c r="F216" s="871">
        <f t="shared" si="211"/>
        <v>45779</v>
      </c>
      <c r="G216" s="909">
        <f t="shared" si="212"/>
        <v>45788</v>
      </c>
      <c r="H216" s="909">
        <f t="shared" ref="H216" si="217">G216+5</f>
        <v>45793</v>
      </c>
      <c r="I216" s="909">
        <f t="shared" ref="I216" si="218">H216+2</f>
        <v>45795</v>
      </c>
      <c r="J216" s="909">
        <f t="shared" ref="J216" si="219">I216+2</f>
        <v>45797</v>
      </c>
      <c r="K216" s="909">
        <f t="shared" ref="K216" si="220">J216+2</f>
        <v>45799</v>
      </c>
      <c r="L216" s="909">
        <f t="shared" ref="L216" si="221">K216+4</f>
        <v>45803</v>
      </c>
      <c r="M216" s="193"/>
      <c r="N216" s="871">
        <f t="shared" si="213"/>
        <v>45763</v>
      </c>
    </row>
    <row r="217" spans="1:14" s="149" customFormat="1" ht="21" hidden="1" customHeight="1" x14ac:dyDescent="0.2">
      <c r="A217" s="847" t="s">
        <v>3016</v>
      </c>
      <c r="B217" s="969" t="s">
        <v>2286</v>
      </c>
      <c r="C217" s="1098" t="s">
        <v>3017</v>
      </c>
      <c r="D217" s="965">
        <v>45784</v>
      </c>
      <c r="E217" s="909">
        <f t="shared" si="210"/>
        <v>45786</v>
      </c>
      <c r="F217" s="871">
        <f t="shared" si="211"/>
        <v>45789</v>
      </c>
      <c r="G217" s="909">
        <f t="shared" si="212"/>
        <v>45798</v>
      </c>
      <c r="H217" s="909">
        <f t="shared" si="214"/>
        <v>45803</v>
      </c>
      <c r="I217" s="909">
        <f t="shared" si="215"/>
        <v>45805</v>
      </c>
      <c r="J217" s="909">
        <f t="shared" ref="J217:K219" si="222">I217+2</f>
        <v>45807</v>
      </c>
      <c r="K217" s="909">
        <f t="shared" si="222"/>
        <v>45809</v>
      </c>
      <c r="L217" s="909">
        <f t="shared" si="216"/>
        <v>45813</v>
      </c>
      <c r="M217" s="193"/>
      <c r="N217" s="871">
        <f t="shared" si="213"/>
        <v>45770</v>
      </c>
    </row>
    <row r="218" spans="1:14" s="149" customFormat="1" ht="21" hidden="1" customHeight="1" x14ac:dyDescent="0.2">
      <c r="A218" s="847"/>
      <c r="B218" s="969" t="s">
        <v>2694</v>
      </c>
      <c r="C218" s="1098" t="s">
        <v>3018</v>
      </c>
      <c r="D218" s="965">
        <v>45789</v>
      </c>
      <c r="E218" s="909">
        <f>D218+2</f>
        <v>45791</v>
      </c>
      <c r="F218" s="871">
        <f>E218+3</f>
        <v>45794</v>
      </c>
      <c r="G218" s="909">
        <f>F218+9</f>
        <v>45803</v>
      </c>
      <c r="H218" s="909">
        <f>G218+5</f>
        <v>45808</v>
      </c>
      <c r="I218" s="909">
        <f t="shared" ref="I218:I219" si="223">H218+2</f>
        <v>45810</v>
      </c>
      <c r="J218" s="909">
        <f t="shared" si="222"/>
        <v>45812</v>
      </c>
      <c r="K218" s="909">
        <f t="shared" si="222"/>
        <v>45814</v>
      </c>
      <c r="L218" s="909">
        <f>K218+4</f>
        <v>45818</v>
      </c>
      <c r="M218" s="193"/>
      <c r="N218" s="871">
        <f t="shared" si="213"/>
        <v>45777</v>
      </c>
    </row>
    <row r="219" spans="1:14" s="149" customFormat="1" ht="21" hidden="1" customHeight="1" x14ac:dyDescent="0.2">
      <c r="A219" s="847" t="s">
        <v>1864</v>
      </c>
      <c r="B219" s="969" t="s">
        <v>2880</v>
      </c>
      <c r="C219" s="1098" t="s">
        <v>3019</v>
      </c>
      <c r="D219" s="965">
        <v>45799</v>
      </c>
      <c r="E219" s="963" t="s">
        <v>409</v>
      </c>
      <c r="F219" s="963" t="s">
        <v>409</v>
      </c>
      <c r="G219" s="963" t="s">
        <v>409</v>
      </c>
      <c r="H219" s="909">
        <v>45817</v>
      </c>
      <c r="I219" s="909">
        <f t="shared" si="223"/>
        <v>45819</v>
      </c>
      <c r="J219" s="909">
        <f t="shared" si="222"/>
        <v>45821</v>
      </c>
      <c r="K219" s="909">
        <f t="shared" si="222"/>
        <v>45823</v>
      </c>
      <c r="L219" s="909">
        <f>K219+4</f>
        <v>45827</v>
      </c>
      <c r="M219" s="193"/>
      <c r="N219" s="871">
        <f>N218+7</f>
        <v>45784</v>
      </c>
    </row>
    <row r="220" spans="1:14" s="149" customFormat="1" ht="21" hidden="1" customHeight="1" x14ac:dyDescent="0.2">
      <c r="A220" s="847"/>
      <c r="B220" s="969" t="s">
        <v>1845</v>
      </c>
      <c r="C220" s="969" t="s">
        <v>3020</v>
      </c>
      <c r="D220" s="965">
        <v>45799</v>
      </c>
      <c r="E220" s="909">
        <f t="shared" ref="E220:E224" si="224">D220+2</f>
        <v>45801</v>
      </c>
      <c r="F220" s="871">
        <f t="shared" ref="F220:F224" si="225">E220+3</f>
        <v>45804</v>
      </c>
      <c r="G220" s="909">
        <f t="shared" ref="G220:G224" si="226">F220+9</f>
        <v>45813</v>
      </c>
      <c r="H220" s="909">
        <f>G220+5</f>
        <v>45818</v>
      </c>
      <c r="I220" s="909">
        <f t="shared" ref="I220" si="227">H220+2</f>
        <v>45820</v>
      </c>
      <c r="J220" s="909">
        <f t="shared" ref="J220" si="228">I220+2</f>
        <v>45822</v>
      </c>
      <c r="K220" s="909">
        <f t="shared" ref="K220" si="229">J220+2</f>
        <v>45824</v>
      </c>
      <c r="L220" s="909">
        <f>K220+4</f>
        <v>45828</v>
      </c>
      <c r="M220" s="193"/>
      <c r="N220" s="871">
        <f t="shared" si="213"/>
        <v>45791</v>
      </c>
    </row>
    <row r="221" spans="1:14" s="149" customFormat="1" ht="21" hidden="1" customHeight="1" x14ac:dyDescent="0.2">
      <c r="A221" s="847"/>
      <c r="B221" s="969" t="s">
        <v>2839</v>
      </c>
      <c r="C221" s="969" t="s">
        <v>3021</v>
      </c>
      <c r="D221" s="965">
        <v>45803</v>
      </c>
      <c r="E221" s="909">
        <f t="shared" si="224"/>
        <v>45805</v>
      </c>
      <c r="F221" s="871">
        <f t="shared" si="225"/>
        <v>45808</v>
      </c>
      <c r="G221" s="909">
        <f t="shared" si="226"/>
        <v>45817</v>
      </c>
      <c r="H221" s="909">
        <f t="shared" ref="H221:H222" si="230">G221+5</f>
        <v>45822</v>
      </c>
      <c r="I221" s="909">
        <f t="shared" ref="I221:I222" si="231">H221+2</f>
        <v>45824</v>
      </c>
      <c r="J221" s="909">
        <f t="shared" ref="J221:J222" si="232">I221+2</f>
        <v>45826</v>
      </c>
      <c r="K221" s="909">
        <f t="shared" ref="K221:K222" si="233">J221+2</f>
        <v>45828</v>
      </c>
      <c r="L221" s="909">
        <f t="shared" ref="L221:L222" si="234">K221+4</f>
        <v>45832</v>
      </c>
      <c r="M221" s="193"/>
      <c r="N221" s="871">
        <f t="shared" si="213"/>
        <v>45798</v>
      </c>
    </row>
    <row r="222" spans="1:14" s="149" customFormat="1" ht="21" hidden="1" customHeight="1" x14ac:dyDescent="0.2">
      <c r="A222" s="847"/>
      <c r="B222" s="969" t="s">
        <v>2017</v>
      </c>
      <c r="C222" s="969" t="s">
        <v>3022</v>
      </c>
      <c r="D222" s="965">
        <v>45812</v>
      </c>
      <c r="E222" s="909">
        <f t="shared" si="224"/>
        <v>45814</v>
      </c>
      <c r="F222" s="871">
        <f t="shared" si="225"/>
        <v>45817</v>
      </c>
      <c r="G222" s="909">
        <f t="shared" si="226"/>
        <v>45826</v>
      </c>
      <c r="H222" s="909">
        <f t="shared" si="230"/>
        <v>45831</v>
      </c>
      <c r="I222" s="909">
        <f t="shared" si="231"/>
        <v>45833</v>
      </c>
      <c r="J222" s="909">
        <f t="shared" si="232"/>
        <v>45835</v>
      </c>
      <c r="K222" s="909">
        <f t="shared" si="233"/>
        <v>45837</v>
      </c>
      <c r="L222" s="909">
        <f t="shared" si="234"/>
        <v>45841</v>
      </c>
      <c r="M222" s="193"/>
      <c r="N222" s="871">
        <f t="shared" si="213"/>
        <v>45805</v>
      </c>
    </row>
    <row r="223" spans="1:14" s="149" customFormat="1" ht="21" hidden="1" customHeight="1" x14ac:dyDescent="0.2">
      <c r="A223" s="847"/>
      <c r="B223" s="969" t="s">
        <v>2251</v>
      </c>
      <c r="C223" s="969" t="s">
        <v>3023</v>
      </c>
      <c r="D223" s="965">
        <v>45817</v>
      </c>
      <c r="E223" s="909">
        <f t="shared" si="224"/>
        <v>45819</v>
      </c>
      <c r="F223" s="871">
        <f t="shared" si="225"/>
        <v>45822</v>
      </c>
      <c r="G223" s="909">
        <f t="shared" si="226"/>
        <v>45831</v>
      </c>
      <c r="H223" s="909">
        <f t="shared" ref="H223" si="235">G223+5</f>
        <v>45836</v>
      </c>
      <c r="I223" s="909">
        <f t="shared" ref="I223" si="236">H223+2</f>
        <v>45838</v>
      </c>
      <c r="J223" s="909">
        <f t="shared" ref="J223" si="237">I223+2</f>
        <v>45840</v>
      </c>
      <c r="K223" s="909">
        <f t="shared" ref="K223" si="238">J223+2</f>
        <v>45842</v>
      </c>
      <c r="L223" s="909">
        <f t="shared" ref="L223" si="239">K223+4</f>
        <v>45846</v>
      </c>
      <c r="M223" s="193"/>
      <c r="N223" s="871">
        <f t="shared" si="213"/>
        <v>45812</v>
      </c>
    </row>
    <row r="224" spans="1:14" s="149" customFormat="1" ht="21" hidden="1" customHeight="1" x14ac:dyDescent="0.2">
      <c r="A224" s="847"/>
      <c r="B224" s="969" t="s">
        <v>1864</v>
      </c>
      <c r="C224" s="969" t="s">
        <v>3024</v>
      </c>
      <c r="D224" s="965">
        <v>45828</v>
      </c>
      <c r="E224" s="909">
        <f t="shared" si="224"/>
        <v>45830</v>
      </c>
      <c r="F224" s="871">
        <f t="shared" si="225"/>
        <v>45833</v>
      </c>
      <c r="G224" s="909">
        <f t="shared" si="226"/>
        <v>45842</v>
      </c>
      <c r="H224" s="909">
        <f t="shared" ref="H224" si="240">G224+5</f>
        <v>45847</v>
      </c>
      <c r="I224" s="909">
        <f t="shared" ref="I224" si="241">H224+2</f>
        <v>45849</v>
      </c>
      <c r="J224" s="909">
        <f t="shared" ref="J224" si="242">I224+2</f>
        <v>45851</v>
      </c>
      <c r="K224" s="909">
        <f t="shared" ref="K224" si="243">J224+2</f>
        <v>45853</v>
      </c>
      <c r="L224" s="909">
        <f t="shared" ref="L224" si="244">K224+4</f>
        <v>45857</v>
      </c>
      <c r="M224" s="193"/>
      <c r="N224" s="871">
        <f t="shared" si="213"/>
        <v>45819</v>
      </c>
    </row>
    <row r="225" spans="1:14" s="149" customFormat="1" ht="0.75" hidden="1" customHeight="1" x14ac:dyDescent="0.2">
      <c r="A225" s="847"/>
      <c r="B225" s="969" t="s">
        <v>2286</v>
      </c>
      <c r="C225" s="969" t="s">
        <v>3025</v>
      </c>
      <c r="D225" s="963" t="s">
        <v>409</v>
      </c>
      <c r="E225" s="903"/>
      <c r="F225" s="903"/>
      <c r="G225" s="903"/>
      <c r="H225" s="903"/>
      <c r="I225" s="903"/>
      <c r="J225" s="903"/>
      <c r="K225" s="903"/>
      <c r="L225" s="903"/>
      <c r="M225" s="193"/>
      <c r="N225" s="871">
        <f t="shared" si="213"/>
        <v>45826</v>
      </c>
    </row>
    <row r="226" spans="1:14" s="149" customFormat="1" ht="21" hidden="1" customHeight="1" x14ac:dyDescent="0.2">
      <c r="A226" s="847"/>
      <c r="B226" s="969" t="s">
        <v>2694</v>
      </c>
      <c r="C226" s="969" t="s">
        <v>3026</v>
      </c>
      <c r="D226" s="965">
        <v>45840</v>
      </c>
      <c r="E226" s="963" t="s">
        <v>409</v>
      </c>
      <c r="F226" s="871">
        <v>45842</v>
      </c>
      <c r="G226" s="909">
        <f t="shared" ref="G226" si="245">F226+9</f>
        <v>45851</v>
      </c>
      <c r="H226" s="909">
        <f t="shared" ref="H226" si="246">G226+5</f>
        <v>45856</v>
      </c>
      <c r="I226" s="909">
        <f t="shared" ref="I226" si="247">H226+2</f>
        <v>45858</v>
      </c>
      <c r="J226" s="909">
        <f t="shared" ref="J226" si="248">I226+2</f>
        <v>45860</v>
      </c>
      <c r="K226" s="909">
        <f t="shared" ref="K226" si="249">J226+2</f>
        <v>45862</v>
      </c>
      <c r="L226" s="909">
        <f t="shared" ref="L226" si="250">K226+4</f>
        <v>45866</v>
      </c>
      <c r="M226" s="193"/>
      <c r="N226" s="871">
        <f>N225+7</f>
        <v>45833</v>
      </c>
    </row>
    <row r="227" spans="1:14" s="149" customFormat="1" ht="21" hidden="1" customHeight="1" x14ac:dyDescent="0.2">
      <c r="A227" s="847"/>
      <c r="B227" s="969" t="s">
        <v>1845</v>
      </c>
      <c r="C227" s="969" t="s">
        <v>3027</v>
      </c>
      <c r="D227" s="965">
        <v>45843</v>
      </c>
      <c r="E227" s="963" t="s">
        <v>409</v>
      </c>
      <c r="F227" s="963" t="s">
        <v>409</v>
      </c>
      <c r="G227" s="963" t="s">
        <v>409</v>
      </c>
      <c r="H227" s="963" t="s">
        <v>409</v>
      </c>
      <c r="I227" s="963" t="s">
        <v>409</v>
      </c>
      <c r="J227" s="963" t="s">
        <v>409</v>
      </c>
      <c r="K227" s="963" t="s">
        <v>409</v>
      </c>
      <c r="L227" s="963" t="s">
        <v>409</v>
      </c>
      <c r="M227" s="193"/>
      <c r="N227" s="871">
        <f t="shared" si="213"/>
        <v>45840</v>
      </c>
    </row>
    <row r="228" spans="1:14" s="149" customFormat="1" ht="21" hidden="1" customHeight="1" x14ac:dyDescent="0.2">
      <c r="A228" s="847"/>
      <c r="B228" s="969" t="s">
        <v>2880</v>
      </c>
      <c r="C228" s="969" t="s">
        <v>3028</v>
      </c>
      <c r="D228" s="965">
        <v>45850</v>
      </c>
      <c r="E228" s="909">
        <f t="shared" ref="E228" si="251">D228+2</f>
        <v>45852</v>
      </c>
      <c r="F228" s="871">
        <f t="shared" ref="F228" si="252">E228+3</f>
        <v>45855</v>
      </c>
      <c r="G228" s="909">
        <f t="shared" ref="G228" si="253">F228+9</f>
        <v>45864</v>
      </c>
      <c r="H228" s="909">
        <f t="shared" ref="H228" si="254">G228+5</f>
        <v>45869</v>
      </c>
      <c r="I228" s="909">
        <f t="shared" ref="I228" si="255">H228+2</f>
        <v>45871</v>
      </c>
      <c r="J228" s="909">
        <f t="shared" ref="J228" si="256">I228+2</f>
        <v>45873</v>
      </c>
      <c r="K228" s="909">
        <f t="shared" ref="K228" si="257">J228+2</f>
        <v>45875</v>
      </c>
      <c r="L228" s="909">
        <f t="shared" ref="L228" si="258">K228+4</f>
        <v>45879</v>
      </c>
      <c r="M228" s="193"/>
      <c r="N228" s="871">
        <f t="shared" si="213"/>
        <v>45847</v>
      </c>
    </row>
    <row r="229" spans="1:14" s="149" customFormat="1" ht="21" hidden="1" customHeight="1" x14ac:dyDescent="0.2">
      <c r="A229" s="847"/>
      <c r="B229" s="969" t="s">
        <v>2839</v>
      </c>
      <c r="C229" s="969" t="s">
        <v>3029</v>
      </c>
      <c r="D229" s="965">
        <v>45857</v>
      </c>
      <c r="E229" s="909">
        <f t="shared" ref="E229" si="259">D229+2</f>
        <v>45859</v>
      </c>
      <c r="F229" s="871">
        <f t="shared" ref="F229" si="260">E229+3</f>
        <v>45862</v>
      </c>
      <c r="G229" s="909">
        <f t="shared" ref="G229" si="261">F229+9</f>
        <v>45871</v>
      </c>
      <c r="H229" s="909">
        <f t="shared" ref="H229" si="262">G229+5</f>
        <v>45876</v>
      </c>
      <c r="I229" s="909">
        <f t="shared" ref="I229" si="263">H229+2</f>
        <v>45878</v>
      </c>
      <c r="J229" s="909">
        <f t="shared" ref="J229" si="264">I229+2</f>
        <v>45880</v>
      </c>
      <c r="K229" s="909">
        <f t="shared" ref="K229" si="265">J229+2</f>
        <v>45882</v>
      </c>
      <c r="L229" s="909">
        <f t="shared" ref="L229" si="266">K229+4</f>
        <v>45886</v>
      </c>
      <c r="M229" s="193"/>
      <c r="N229" s="871">
        <f t="shared" si="213"/>
        <v>45854</v>
      </c>
    </row>
    <row r="230" spans="1:14" s="149" customFormat="1" ht="21" hidden="1" customHeight="1" x14ac:dyDescent="0.2">
      <c r="A230" s="847"/>
      <c r="B230" s="969" t="s">
        <v>2017</v>
      </c>
      <c r="C230" s="969" t="s">
        <v>3030</v>
      </c>
      <c r="D230" s="963" t="s">
        <v>409</v>
      </c>
      <c r="E230" s="903"/>
      <c r="F230" s="903"/>
      <c r="G230" s="1096"/>
      <c r="H230" s="1096"/>
      <c r="I230" s="1096"/>
      <c r="J230" s="1096"/>
      <c r="K230" s="903"/>
      <c r="L230" s="903"/>
      <c r="M230" s="193"/>
      <c r="N230" s="871">
        <f t="shared" si="213"/>
        <v>45861</v>
      </c>
    </row>
    <row r="231" spans="1:14" s="149" customFormat="1" ht="21" hidden="1" customHeight="1" x14ac:dyDescent="0.2">
      <c r="A231" s="847" t="s">
        <v>1864</v>
      </c>
      <c r="B231" s="1047" t="s">
        <v>433</v>
      </c>
      <c r="C231" s="969" t="s">
        <v>3031</v>
      </c>
      <c r="D231" s="903"/>
      <c r="E231" s="903"/>
      <c r="F231" s="903"/>
      <c r="G231" s="903"/>
      <c r="H231" s="903"/>
      <c r="I231" s="903"/>
      <c r="J231" s="903"/>
      <c r="K231" s="903"/>
      <c r="L231" s="903"/>
      <c r="M231" s="193"/>
      <c r="N231" s="871">
        <f>N230+7</f>
        <v>45868</v>
      </c>
    </row>
    <row r="232" spans="1:14" s="149" customFormat="1" ht="21" hidden="1" customHeight="1" x14ac:dyDescent="0.2">
      <c r="A232" s="847"/>
      <c r="B232" s="969" t="s">
        <v>1864</v>
      </c>
      <c r="C232" s="969" t="s">
        <v>3032</v>
      </c>
      <c r="D232" s="965">
        <v>45881</v>
      </c>
      <c r="E232" s="963" t="s">
        <v>409</v>
      </c>
      <c r="F232" s="963" t="s">
        <v>409</v>
      </c>
      <c r="G232" s="963" t="s">
        <v>409</v>
      </c>
      <c r="H232" s="909">
        <v>45890</v>
      </c>
      <c r="I232" s="909">
        <f t="shared" ref="I232:I235" si="267">H232+2</f>
        <v>45892</v>
      </c>
      <c r="J232" s="909">
        <f t="shared" ref="J232:J235" si="268">I232+2</f>
        <v>45894</v>
      </c>
      <c r="K232" s="909">
        <f t="shared" ref="K232:K235" si="269">J232+2</f>
        <v>45896</v>
      </c>
      <c r="L232" s="909">
        <f t="shared" ref="L232" si="270">K232+4</f>
        <v>45900</v>
      </c>
      <c r="M232" s="193"/>
      <c r="N232" s="871">
        <f t="shared" si="213"/>
        <v>45875</v>
      </c>
    </row>
    <row r="233" spans="1:14" s="149" customFormat="1" ht="21" hidden="1" customHeight="1" x14ac:dyDescent="0.2">
      <c r="A233" s="847"/>
      <c r="B233" s="969" t="s">
        <v>2694</v>
      </c>
      <c r="C233" s="969" t="s">
        <v>3033</v>
      </c>
      <c r="D233" s="965">
        <v>45890</v>
      </c>
      <c r="E233" s="963" t="s">
        <v>409</v>
      </c>
      <c r="F233" s="871">
        <v>45892</v>
      </c>
      <c r="G233" s="909">
        <v>45748</v>
      </c>
      <c r="H233" s="909">
        <f>G233+5</f>
        <v>45753</v>
      </c>
      <c r="I233" s="909">
        <f t="shared" si="267"/>
        <v>45755</v>
      </c>
      <c r="J233" s="909">
        <f t="shared" si="268"/>
        <v>45757</v>
      </c>
      <c r="K233" s="909">
        <f t="shared" si="269"/>
        <v>45759</v>
      </c>
      <c r="L233" s="909">
        <f>K233+4</f>
        <v>45763</v>
      </c>
      <c r="M233" s="193"/>
      <c r="N233" s="871">
        <f>N232+7</f>
        <v>45882</v>
      </c>
    </row>
    <row r="234" spans="1:14" s="149" customFormat="1" ht="21" hidden="1" customHeight="1" x14ac:dyDescent="0.2">
      <c r="A234" s="847" t="s">
        <v>3034</v>
      </c>
      <c r="B234" s="969" t="s">
        <v>2880</v>
      </c>
      <c r="C234" s="969" t="s">
        <v>3035</v>
      </c>
      <c r="D234" s="965">
        <v>45896</v>
      </c>
      <c r="E234" s="909">
        <f t="shared" ref="E234:E235" si="271">D234+2</f>
        <v>45898</v>
      </c>
      <c r="F234" s="871">
        <f t="shared" ref="F234:F235" si="272">E234+3</f>
        <v>45901</v>
      </c>
      <c r="G234" s="909">
        <f t="shared" ref="G234:G235" si="273">F234+9</f>
        <v>45910</v>
      </c>
      <c r="H234" s="909">
        <f t="shared" ref="H234:H235" si="274">G234+5</f>
        <v>45915</v>
      </c>
      <c r="I234" s="909">
        <f t="shared" si="267"/>
        <v>45917</v>
      </c>
      <c r="J234" s="909">
        <f t="shared" si="268"/>
        <v>45919</v>
      </c>
      <c r="K234" s="909">
        <f t="shared" si="269"/>
        <v>45921</v>
      </c>
      <c r="L234" s="909">
        <f t="shared" ref="L234:L235" si="275">K234+4</f>
        <v>45925</v>
      </c>
      <c r="M234" s="193"/>
      <c r="N234" s="871">
        <f t="shared" si="213"/>
        <v>45889</v>
      </c>
    </row>
    <row r="235" spans="1:14" s="149" customFormat="1" ht="21" hidden="1" customHeight="1" x14ac:dyDescent="0.2">
      <c r="A235" s="847"/>
      <c r="B235" s="969" t="s">
        <v>2898</v>
      </c>
      <c r="C235" s="969" t="s">
        <v>3036</v>
      </c>
      <c r="D235" s="965">
        <v>45900</v>
      </c>
      <c r="E235" s="909">
        <f t="shared" si="271"/>
        <v>45902</v>
      </c>
      <c r="F235" s="871">
        <f t="shared" si="272"/>
        <v>45905</v>
      </c>
      <c r="G235" s="909">
        <f t="shared" si="273"/>
        <v>45914</v>
      </c>
      <c r="H235" s="909">
        <f t="shared" si="274"/>
        <v>45919</v>
      </c>
      <c r="I235" s="909">
        <f t="shared" si="267"/>
        <v>45921</v>
      </c>
      <c r="J235" s="909">
        <f t="shared" si="268"/>
        <v>45923</v>
      </c>
      <c r="K235" s="909">
        <f t="shared" si="269"/>
        <v>45925</v>
      </c>
      <c r="L235" s="909">
        <f t="shared" si="275"/>
        <v>45929</v>
      </c>
      <c r="M235" s="193"/>
      <c r="N235" s="871">
        <f>N234+7</f>
        <v>45896</v>
      </c>
    </row>
    <row r="236" spans="1:14" s="149" customFormat="1" ht="21" hidden="1" customHeight="1" x14ac:dyDescent="0.2">
      <c r="A236" s="847"/>
      <c r="B236" s="969" t="s">
        <v>2839</v>
      </c>
      <c r="C236" s="969" t="s">
        <v>3037</v>
      </c>
      <c r="D236" s="965">
        <v>45910</v>
      </c>
      <c r="E236" s="909">
        <f t="shared" ref="E236" si="276">D236+2</f>
        <v>45912</v>
      </c>
      <c r="F236" s="871">
        <f t="shared" ref="F236" si="277">E236+3</f>
        <v>45915</v>
      </c>
      <c r="G236" s="909">
        <f t="shared" ref="G236" si="278">F236+9</f>
        <v>45924</v>
      </c>
      <c r="H236" s="909">
        <f t="shared" ref="H236" si="279">G236+5</f>
        <v>45929</v>
      </c>
      <c r="I236" s="909">
        <f t="shared" ref="I236:I237" si="280">H236+2</f>
        <v>45931</v>
      </c>
      <c r="J236" s="909">
        <f t="shared" ref="J236:J237" si="281">I236+2</f>
        <v>45933</v>
      </c>
      <c r="K236" s="909">
        <f t="shared" ref="K236:K237" si="282">J236+2</f>
        <v>45935</v>
      </c>
      <c r="L236" s="909">
        <f t="shared" ref="L236:L237" si="283">K236+4</f>
        <v>45939</v>
      </c>
      <c r="M236" s="193"/>
      <c r="N236" s="871">
        <f>N235+7</f>
        <v>45903</v>
      </c>
    </row>
    <row r="237" spans="1:14" s="149" customFormat="1" ht="21" hidden="1" customHeight="1" x14ac:dyDescent="0.2">
      <c r="A237" s="847"/>
      <c r="B237" s="969" t="s">
        <v>2680</v>
      </c>
      <c r="C237" s="969" t="s">
        <v>3038</v>
      </c>
      <c r="D237" s="965">
        <v>45910</v>
      </c>
      <c r="E237" s="963" t="s">
        <v>409</v>
      </c>
      <c r="F237" s="963" t="s">
        <v>409</v>
      </c>
      <c r="G237" s="963" t="s">
        <v>409</v>
      </c>
      <c r="H237" s="909">
        <v>45922</v>
      </c>
      <c r="I237" s="909">
        <f t="shared" si="280"/>
        <v>45924</v>
      </c>
      <c r="J237" s="909">
        <f t="shared" si="281"/>
        <v>45926</v>
      </c>
      <c r="K237" s="909">
        <f t="shared" si="282"/>
        <v>45928</v>
      </c>
      <c r="L237" s="909">
        <f t="shared" si="283"/>
        <v>45932</v>
      </c>
      <c r="M237" s="193"/>
      <c r="N237" s="871">
        <f t="shared" ref="N237" si="284">N236+7</f>
        <v>45910</v>
      </c>
    </row>
    <row r="238" spans="1:14" s="149" customFormat="1" ht="21" hidden="1" customHeight="1" x14ac:dyDescent="0.2">
      <c r="A238" s="847"/>
      <c r="B238" s="969" t="s">
        <v>1864</v>
      </c>
      <c r="C238" s="969" t="s">
        <v>3039</v>
      </c>
      <c r="D238" s="965">
        <v>45923</v>
      </c>
      <c r="E238" s="909">
        <f t="shared" ref="E238:E248" si="285">D238+2</f>
        <v>45925</v>
      </c>
      <c r="F238" s="871">
        <f t="shared" ref="F238" si="286">E238+3</f>
        <v>45928</v>
      </c>
      <c r="G238" s="909">
        <f t="shared" ref="G238" si="287">F238+9</f>
        <v>45937</v>
      </c>
      <c r="H238" s="909">
        <f t="shared" ref="H238" si="288">G238+5</f>
        <v>45942</v>
      </c>
      <c r="I238" s="909">
        <f t="shared" ref="I238:I248" si="289">H238+2</f>
        <v>45944</v>
      </c>
      <c r="J238" s="909">
        <f t="shared" ref="J238" si="290">I238+2</f>
        <v>45946</v>
      </c>
      <c r="K238" s="909">
        <f t="shared" ref="K238" si="291">J238+2</f>
        <v>45948</v>
      </c>
      <c r="L238" s="909">
        <f t="shared" ref="L238" si="292">K238+4</f>
        <v>45952</v>
      </c>
      <c r="M238" s="193"/>
      <c r="N238" s="871">
        <f>N237+7</f>
        <v>45917</v>
      </c>
    </row>
    <row r="239" spans="1:14" s="149" customFormat="1" ht="21" hidden="1" customHeight="1" x14ac:dyDescent="0.2">
      <c r="A239" s="847" t="s">
        <v>2903</v>
      </c>
      <c r="B239" s="1114" t="s">
        <v>2645</v>
      </c>
      <c r="C239" s="1114" t="s">
        <v>3040</v>
      </c>
      <c r="D239" s="1115">
        <v>45936</v>
      </c>
      <c r="E239" s="1116" t="s">
        <v>409</v>
      </c>
      <c r="F239" s="1116" t="s">
        <v>409</v>
      </c>
      <c r="G239" s="1116" t="s">
        <v>409</v>
      </c>
      <c r="H239" s="1132">
        <v>45943</v>
      </c>
      <c r="I239" s="1132">
        <f t="shared" ref="I239" si="293">H239+2</f>
        <v>45945</v>
      </c>
      <c r="J239" s="1132">
        <f t="shared" ref="J239" si="294">I239+2</f>
        <v>45947</v>
      </c>
      <c r="K239" s="1132">
        <f t="shared" ref="K239" si="295">J239+2</f>
        <v>45949</v>
      </c>
      <c r="L239" s="1132">
        <f t="shared" ref="L239" si="296">K239+4</f>
        <v>45953</v>
      </c>
      <c r="M239" s="193"/>
      <c r="N239" s="1134">
        <f t="shared" ref="N239" si="297">N238+7</f>
        <v>45924</v>
      </c>
    </row>
    <row r="240" spans="1:14" s="149" customFormat="1" ht="21" hidden="1" customHeight="1" x14ac:dyDescent="0.2">
      <c r="A240" s="847" t="s">
        <v>2694</v>
      </c>
      <c r="B240" s="1128" t="s">
        <v>2694</v>
      </c>
      <c r="C240" s="1129" t="s">
        <v>3041</v>
      </c>
      <c r="D240" s="1130" t="s">
        <v>409</v>
      </c>
      <c r="E240" s="1130" t="s">
        <v>409</v>
      </c>
      <c r="F240" s="1130" t="s">
        <v>409</v>
      </c>
      <c r="G240" s="1130" t="s">
        <v>409</v>
      </c>
      <c r="H240" s="1130" t="s">
        <v>409</v>
      </c>
      <c r="I240" s="1130" t="s">
        <v>409</v>
      </c>
      <c r="J240" s="1130" t="s">
        <v>409</v>
      </c>
      <c r="K240" s="1130" t="s">
        <v>409</v>
      </c>
      <c r="L240" s="1131" t="s">
        <v>409</v>
      </c>
      <c r="M240" s="193"/>
      <c r="N240" s="1135">
        <f>N239+7</f>
        <v>45931</v>
      </c>
    </row>
    <row r="241" spans="1:17" s="149" customFormat="1" ht="21" hidden="1" customHeight="1" x14ac:dyDescent="0.2">
      <c r="A241" s="847"/>
      <c r="B241" s="1117"/>
      <c r="C241" s="1080"/>
      <c r="D241" s="1081"/>
      <c r="E241" s="1082"/>
      <c r="F241" s="1082"/>
      <c r="G241" s="1082"/>
      <c r="H241" s="1082"/>
      <c r="I241" s="1082"/>
      <c r="J241" s="1082"/>
      <c r="K241" s="1082"/>
      <c r="L241" s="1082"/>
      <c r="M241" s="193"/>
      <c r="N241" s="1133"/>
    </row>
    <row r="242" spans="1:17" s="149" customFormat="1" ht="21" hidden="1" customHeight="1" x14ac:dyDescent="0.2">
      <c r="A242" s="847"/>
      <c r="B242" s="1117"/>
      <c r="C242" s="1080"/>
      <c r="D242" s="1081"/>
      <c r="E242" s="1082"/>
      <c r="F242" s="1082"/>
      <c r="G242" s="1082"/>
      <c r="H242" s="1082"/>
      <c r="I242" s="1082"/>
      <c r="J242" s="1082"/>
      <c r="K242" s="1082"/>
      <c r="L242" s="1082"/>
      <c r="M242" s="193"/>
      <c r="N242" s="1133"/>
    </row>
    <row r="243" spans="1:17" s="149" customFormat="1" ht="25.5" hidden="1" customHeight="1" x14ac:dyDescent="0.2">
      <c r="A243" s="847"/>
      <c r="B243" s="1517" t="s">
        <v>125</v>
      </c>
      <c r="C243" s="1581"/>
      <c r="D243" s="1579" t="s">
        <v>373</v>
      </c>
      <c r="E243" s="1118" t="s">
        <v>300</v>
      </c>
      <c r="F243" s="1118" t="s">
        <v>2731</v>
      </c>
      <c r="G243" s="1118" t="s">
        <v>173</v>
      </c>
      <c r="H243" s="1118" t="s">
        <v>186</v>
      </c>
      <c r="I243" s="1124" t="s">
        <v>308</v>
      </c>
      <c r="J243" s="1126" t="s">
        <v>272</v>
      </c>
      <c r="K243" s="1082"/>
      <c r="L243" s="1082"/>
      <c r="M243" s="193"/>
      <c r="N243" s="1133"/>
    </row>
    <row r="244" spans="1:17" s="149" customFormat="1" ht="21" hidden="1" customHeight="1" x14ac:dyDescent="0.2">
      <c r="A244" s="847"/>
      <c r="B244" s="959" t="s">
        <v>375</v>
      </c>
      <c r="C244" s="1120" t="s">
        <v>376</v>
      </c>
      <c r="D244" s="1580"/>
      <c r="E244" s="1119" t="s">
        <v>169</v>
      </c>
      <c r="F244" s="1119" t="s">
        <v>256</v>
      </c>
      <c r="G244" s="1119" t="s">
        <v>198</v>
      </c>
      <c r="H244" s="1119" t="s">
        <v>285</v>
      </c>
      <c r="I244" s="1125" t="s">
        <v>266</v>
      </c>
      <c r="J244" s="1127" t="s">
        <v>512</v>
      </c>
      <c r="K244" s="1082"/>
      <c r="L244" s="1136" t="s">
        <v>513</v>
      </c>
      <c r="M244" s="1136" t="s">
        <v>377</v>
      </c>
      <c r="N244" s="1036" t="s">
        <v>461</v>
      </c>
    </row>
    <row r="245" spans="1:17" s="149" customFormat="1" ht="21" hidden="1" customHeight="1" x14ac:dyDescent="0.2">
      <c r="A245" s="847"/>
      <c r="B245" s="1114" t="s">
        <v>2880</v>
      </c>
      <c r="C245" s="969" t="s">
        <v>3042</v>
      </c>
      <c r="D245" s="1121">
        <v>45942</v>
      </c>
      <c r="E245" s="1122">
        <f t="shared" si="285"/>
        <v>45944</v>
      </c>
      <c r="F245" s="1123">
        <f t="shared" ref="F245:F247" si="298">E245+3</f>
        <v>45947</v>
      </c>
      <c r="G245" s="1122">
        <f t="shared" ref="G245:G247" si="299">F245+9</f>
        <v>45956</v>
      </c>
      <c r="H245" s="1122">
        <f t="shared" ref="H245:H248" si="300">G245+5</f>
        <v>45961</v>
      </c>
      <c r="I245" s="1137">
        <f t="shared" si="289"/>
        <v>45963</v>
      </c>
      <c r="J245" s="1138">
        <f t="shared" ref="J245:J249" si="301">I245+2</f>
        <v>45965</v>
      </c>
      <c r="K245" s="1081"/>
      <c r="L245" s="1123">
        <v>45938</v>
      </c>
      <c r="M245" s="1123">
        <f>N240+7</f>
        <v>45938</v>
      </c>
      <c r="N245" s="994">
        <f t="shared" ref="N245:N251" si="302">WEEKNUM(M245)</f>
        <v>41</v>
      </c>
    </row>
    <row r="246" spans="1:17" s="149" customFormat="1" ht="21" hidden="1" customHeight="1" x14ac:dyDescent="0.2">
      <c r="A246" s="847"/>
      <c r="B246" s="1112" t="s">
        <v>2898</v>
      </c>
      <c r="C246" s="1113" t="s">
        <v>3043</v>
      </c>
      <c r="D246" s="965">
        <v>45953</v>
      </c>
      <c r="E246" s="1130" t="s">
        <v>409</v>
      </c>
      <c r="F246" s="1130" t="s">
        <v>409</v>
      </c>
      <c r="G246" s="909">
        <v>45965</v>
      </c>
      <c r="H246" s="909">
        <f t="shared" si="300"/>
        <v>45970</v>
      </c>
      <c r="I246" s="1139">
        <f t="shared" si="289"/>
        <v>45972</v>
      </c>
      <c r="J246" s="1140">
        <f t="shared" si="301"/>
        <v>45974</v>
      </c>
      <c r="K246" s="1081"/>
      <c r="L246" s="871">
        <f>L245+7</f>
        <v>45945</v>
      </c>
      <c r="M246" s="871">
        <f>M245+7</f>
        <v>45945</v>
      </c>
      <c r="N246" s="994">
        <f t="shared" si="302"/>
        <v>42</v>
      </c>
    </row>
    <row r="247" spans="1:17" s="149" customFormat="1" ht="21" hidden="1" customHeight="1" x14ac:dyDescent="0.2">
      <c r="A247" s="847"/>
      <c r="B247" s="1146" t="s">
        <v>2680</v>
      </c>
      <c r="C247" s="969" t="s">
        <v>3044</v>
      </c>
      <c r="D247" s="965">
        <v>45957</v>
      </c>
      <c r="E247" s="909">
        <f t="shared" si="285"/>
        <v>45959</v>
      </c>
      <c r="F247" s="871">
        <f t="shared" si="298"/>
        <v>45962</v>
      </c>
      <c r="G247" s="909">
        <f t="shared" si="299"/>
        <v>45971</v>
      </c>
      <c r="H247" s="909">
        <f t="shared" si="300"/>
        <v>45976</v>
      </c>
      <c r="I247" s="1139">
        <f t="shared" si="289"/>
        <v>45978</v>
      </c>
      <c r="J247" s="1140">
        <f t="shared" si="301"/>
        <v>45980</v>
      </c>
      <c r="K247" s="1081"/>
      <c r="L247" s="871">
        <f>L246+7</f>
        <v>45952</v>
      </c>
      <c r="M247" s="871">
        <f>M246+7</f>
        <v>45952</v>
      </c>
      <c r="N247" s="994">
        <f t="shared" si="302"/>
        <v>43</v>
      </c>
    </row>
    <row r="248" spans="1:17" s="149" customFormat="1" ht="21" hidden="1" customHeight="1" x14ac:dyDescent="0.2">
      <c r="A248" s="847"/>
      <c r="B248" s="969" t="s">
        <v>2839</v>
      </c>
      <c r="C248" s="969" t="s">
        <v>3045</v>
      </c>
      <c r="D248" s="965">
        <v>45966</v>
      </c>
      <c r="E248" s="909">
        <f t="shared" si="285"/>
        <v>45968</v>
      </c>
      <c r="F248" s="871">
        <f>E248+3</f>
        <v>45971</v>
      </c>
      <c r="G248" s="909">
        <f>F248+9</f>
        <v>45980</v>
      </c>
      <c r="H248" s="909">
        <f t="shared" si="300"/>
        <v>45985</v>
      </c>
      <c r="I248" s="1139">
        <f t="shared" si="289"/>
        <v>45987</v>
      </c>
      <c r="J248" s="1140">
        <f>I248+3</f>
        <v>45990</v>
      </c>
      <c r="K248" s="1081"/>
      <c r="L248" s="871">
        <f t="shared" ref="L248:M250" si="303">L247+7</f>
        <v>45959</v>
      </c>
      <c r="M248" s="871">
        <f t="shared" si="303"/>
        <v>45959</v>
      </c>
      <c r="N248" s="994">
        <f t="shared" si="302"/>
        <v>44</v>
      </c>
    </row>
    <row r="249" spans="1:17" s="149" customFormat="1" ht="21" hidden="1" customHeight="1" x14ac:dyDescent="0.2">
      <c r="A249" s="847"/>
      <c r="B249" s="1110" t="s">
        <v>2910</v>
      </c>
      <c r="C249" s="969" t="s">
        <v>3046</v>
      </c>
      <c r="D249" s="904">
        <v>45966</v>
      </c>
      <c r="E249" s="904">
        <f t="shared" ref="E249:E250" si="304">D249+2</f>
        <v>45968</v>
      </c>
      <c r="F249" s="904">
        <f t="shared" ref="F249:F250" si="305">E249+3</f>
        <v>45971</v>
      </c>
      <c r="G249" s="904">
        <f t="shared" ref="G249" si="306">F249+9</f>
        <v>45980</v>
      </c>
      <c r="H249" s="904">
        <f t="shared" ref="H249:H250" si="307">G249+5</f>
        <v>45985</v>
      </c>
      <c r="I249" s="1148">
        <f t="shared" ref="I249:I250" si="308">H249+2</f>
        <v>45987</v>
      </c>
      <c r="J249" s="1149">
        <f t="shared" si="301"/>
        <v>45989</v>
      </c>
      <c r="K249" s="1081"/>
      <c r="L249" s="871">
        <f t="shared" si="303"/>
        <v>45966</v>
      </c>
      <c r="M249" s="871">
        <f t="shared" si="303"/>
        <v>45966</v>
      </c>
      <c r="N249" s="994">
        <f t="shared" si="302"/>
        <v>45</v>
      </c>
    </row>
    <row r="250" spans="1:17" s="149" customFormat="1" ht="21" hidden="1" customHeight="1" x14ac:dyDescent="0.2">
      <c r="A250" s="847"/>
      <c r="B250" s="969" t="s">
        <v>2645</v>
      </c>
      <c r="C250" s="969" t="s">
        <v>3047</v>
      </c>
      <c r="D250" s="965">
        <v>45984</v>
      </c>
      <c r="E250" s="909">
        <f t="shared" si="304"/>
        <v>45986</v>
      </c>
      <c r="F250" s="871">
        <f t="shared" si="305"/>
        <v>45989</v>
      </c>
      <c r="G250" s="909">
        <f>F250+9</f>
        <v>45998</v>
      </c>
      <c r="H250" s="909">
        <f t="shared" si="307"/>
        <v>46003</v>
      </c>
      <c r="I250" s="1139">
        <f t="shared" si="308"/>
        <v>46005</v>
      </c>
      <c r="J250" s="1140">
        <f t="shared" ref="J250:J252" si="309">I250+3</f>
        <v>46008</v>
      </c>
      <c r="K250" s="1081"/>
      <c r="L250" s="871">
        <f t="shared" si="303"/>
        <v>45973</v>
      </c>
      <c r="M250" s="871">
        <f t="shared" si="303"/>
        <v>45973</v>
      </c>
      <c r="N250" s="994">
        <f t="shared" si="302"/>
        <v>46</v>
      </c>
    </row>
    <row r="251" spans="1:17" s="149" customFormat="1" ht="21" hidden="1" customHeight="1" x14ac:dyDescent="0.2">
      <c r="A251" s="847" t="s">
        <v>735</v>
      </c>
      <c r="B251" s="1110" t="s">
        <v>584</v>
      </c>
      <c r="C251" s="969" t="s">
        <v>3048</v>
      </c>
      <c r="D251" s="965">
        <v>45984</v>
      </c>
      <c r="E251" s="1130" t="s">
        <v>409</v>
      </c>
      <c r="F251" s="1130" t="s">
        <v>409</v>
      </c>
      <c r="G251" s="1130" t="s">
        <v>409</v>
      </c>
      <c r="H251" s="909">
        <v>45999</v>
      </c>
      <c r="I251" s="1139">
        <f t="shared" ref="I251:I252" si="310">H251+2</f>
        <v>46001</v>
      </c>
      <c r="J251" s="1140">
        <f t="shared" si="309"/>
        <v>46004</v>
      </c>
      <c r="K251" s="1081"/>
      <c r="L251" s="871">
        <f>L250+7</f>
        <v>45980</v>
      </c>
      <c r="M251" s="871">
        <f>M250+7</f>
        <v>45980</v>
      </c>
      <c r="N251" s="994">
        <f t="shared" si="302"/>
        <v>47</v>
      </c>
    </row>
    <row r="252" spans="1:17" s="149" customFormat="1" ht="21" hidden="1" customHeight="1" x14ac:dyDescent="0.2">
      <c r="A252" s="847" t="s">
        <v>735</v>
      </c>
      <c r="B252" s="1110" t="s">
        <v>584</v>
      </c>
      <c r="C252" s="969" t="s">
        <v>3049</v>
      </c>
      <c r="D252" s="965">
        <v>45987</v>
      </c>
      <c r="E252" s="909">
        <f t="shared" ref="E252" si="311">D252+2</f>
        <v>45989</v>
      </c>
      <c r="F252" s="871">
        <f t="shared" ref="F252" si="312">E252+3</f>
        <v>45992</v>
      </c>
      <c r="G252" s="909">
        <f>F252+9</f>
        <v>46001</v>
      </c>
      <c r="H252" s="909">
        <f t="shared" ref="H252" si="313">G252+5</f>
        <v>46006</v>
      </c>
      <c r="I252" s="1139">
        <f t="shared" si="310"/>
        <v>46008</v>
      </c>
      <c r="J252" s="1140">
        <f t="shared" si="309"/>
        <v>46011</v>
      </c>
      <c r="K252" s="1081"/>
      <c r="L252" s="871">
        <f>L251+7</f>
        <v>45987</v>
      </c>
      <c r="M252" s="871">
        <f>M251+7</f>
        <v>45987</v>
      </c>
      <c r="N252" s="994">
        <f t="shared" ref="N252" si="314">WEEKNUM(M252)</f>
        <v>48</v>
      </c>
    </row>
    <row r="253" spans="1:17" s="149" customFormat="1" ht="21" hidden="1" customHeight="1" x14ac:dyDescent="0.2">
      <c r="A253" s="1024"/>
      <c r="B253" s="147" t="s">
        <v>589</v>
      </c>
      <c r="C253" s="75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600"/>
      <c r="P253" s="146"/>
      <c r="Q253" s="146"/>
    </row>
    <row r="254" spans="1:17" s="149" customFormat="1" ht="21" hidden="1" customHeight="1" x14ac:dyDescent="0.2">
      <c r="A254" s="1024"/>
      <c r="B254" s="147"/>
      <c r="C254" s="750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600"/>
      <c r="P254" s="146"/>
      <c r="Q254" s="146"/>
    </row>
    <row r="255" spans="1:17" s="149" customFormat="1" ht="28.5" hidden="1" customHeight="1" x14ac:dyDescent="0.2">
      <c r="A255" s="847"/>
      <c r="B255" s="1504" t="s">
        <v>125</v>
      </c>
      <c r="C255" s="1578"/>
      <c r="D255" s="1570" t="s">
        <v>373</v>
      </c>
      <c r="E255" s="1294" t="s">
        <v>211</v>
      </c>
      <c r="F255" s="1295" t="s">
        <v>254</v>
      </c>
      <c r="G255" s="1295" t="s">
        <v>173</v>
      </c>
      <c r="H255" s="1295" t="s">
        <v>186</v>
      </c>
      <c r="I255" s="1296" t="s">
        <v>308</v>
      </c>
      <c r="J255" s="1297" t="s">
        <v>272</v>
      </c>
      <c r="K255" s="1298"/>
      <c r="L255" s="1298"/>
      <c r="M255" s="1191"/>
      <c r="N255" s="1299"/>
    </row>
    <row r="256" spans="1:17" s="149" customFormat="1" ht="21" hidden="1" customHeight="1" x14ac:dyDescent="0.2">
      <c r="A256" s="847"/>
      <c r="B256" s="1282" t="s">
        <v>375</v>
      </c>
      <c r="C256" s="1300" t="s">
        <v>376</v>
      </c>
      <c r="D256" s="1571"/>
      <c r="E256" s="1301" t="s">
        <v>216</v>
      </c>
      <c r="F256" s="1302" t="s">
        <v>185</v>
      </c>
      <c r="G256" s="1302" t="s">
        <v>177</v>
      </c>
      <c r="H256" s="1302" t="s">
        <v>179</v>
      </c>
      <c r="I256" s="1303" t="s">
        <v>311</v>
      </c>
      <c r="J256" s="1304" t="s">
        <v>265</v>
      </c>
      <c r="K256" s="1298"/>
      <c r="M256" s="1305" t="s">
        <v>513</v>
      </c>
      <c r="N256" s="1305" t="s">
        <v>377</v>
      </c>
      <c r="O256" s="1271" t="s">
        <v>461</v>
      </c>
    </row>
    <row r="257" spans="1:15" s="149" customFormat="1" ht="21" hidden="1" customHeight="1" x14ac:dyDescent="0.2">
      <c r="A257" s="847" t="s">
        <v>3050</v>
      </c>
      <c r="B257" s="1291" t="s">
        <v>584</v>
      </c>
      <c r="C257" s="1285" t="s">
        <v>3049</v>
      </c>
      <c r="D257" s="1306">
        <v>45988</v>
      </c>
      <c r="E257" s="1307">
        <f>D257+6</f>
        <v>45994</v>
      </c>
      <c r="F257" s="1287">
        <f>E257+1</f>
        <v>45995</v>
      </c>
      <c r="G257" s="1307">
        <f>F257+6</f>
        <v>46001</v>
      </c>
      <c r="H257" s="1307">
        <f t="shared" ref="H257" si="315">G257+5</f>
        <v>46006</v>
      </c>
      <c r="I257" s="1308">
        <f t="shared" ref="I257" si="316">H257+2</f>
        <v>46008</v>
      </c>
      <c r="J257" s="1309">
        <f>I257+3</f>
        <v>46011</v>
      </c>
      <c r="K257" s="1310"/>
      <c r="M257" s="1287">
        <v>45988</v>
      </c>
      <c r="N257" s="1287">
        <v>45990</v>
      </c>
      <c r="O257" s="1274">
        <f t="shared" ref="O257:O261" si="317">WEEKNUM(N257)</f>
        <v>48</v>
      </c>
    </row>
    <row r="258" spans="1:15" s="149" customFormat="1" ht="21" hidden="1" customHeight="1" x14ac:dyDescent="0.2">
      <c r="A258" s="847" t="s">
        <v>2278</v>
      </c>
      <c r="B258" s="1293" t="s">
        <v>2920</v>
      </c>
      <c r="C258" s="1285" t="s">
        <v>3051</v>
      </c>
      <c r="D258" s="1286">
        <v>46009</v>
      </c>
      <c r="E258" s="1307">
        <f t="shared" ref="E258:E261" si="318">D258+6</f>
        <v>46015</v>
      </c>
      <c r="F258" s="1187" t="s">
        <v>409</v>
      </c>
      <c r="G258" s="1307">
        <v>46016</v>
      </c>
      <c r="H258" s="1187" t="s">
        <v>409</v>
      </c>
      <c r="I258" s="1308">
        <f>D258+20</f>
        <v>46029</v>
      </c>
      <c r="J258" s="1309">
        <f t="shared" ref="J258:J261" si="319">I258+3</f>
        <v>46032</v>
      </c>
      <c r="K258" s="1310"/>
      <c r="M258" s="1287">
        <f t="shared" ref="M258:M271" si="320">M257+7</f>
        <v>45995</v>
      </c>
      <c r="N258" s="1287">
        <f t="shared" ref="N258:N271" si="321">N257+7</f>
        <v>45997</v>
      </c>
      <c r="O258" s="1274">
        <f t="shared" si="317"/>
        <v>49</v>
      </c>
    </row>
    <row r="259" spans="1:15" s="149" customFormat="1" ht="21" hidden="1" customHeight="1" x14ac:dyDescent="0.2">
      <c r="A259" s="847" t="s">
        <v>3052</v>
      </c>
      <c r="B259" s="1291" t="s">
        <v>584</v>
      </c>
      <c r="C259" s="1285" t="s">
        <v>3053</v>
      </c>
      <c r="D259" s="1286">
        <v>46003</v>
      </c>
      <c r="E259" s="1307">
        <f t="shared" si="318"/>
        <v>46009</v>
      </c>
      <c r="F259" s="1287">
        <f t="shared" ref="F259:F261" si="322">E259+1</f>
        <v>46010</v>
      </c>
      <c r="G259" s="1307">
        <f t="shared" ref="G259:G261" si="323">F259+6</f>
        <v>46016</v>
      </c>
      <c r="H259" s="1307">
        <f t="shared" ref="H259:H261" si="324">G259+5</f>
        <v>46021</v>
      </c>
      <c r="I259" s="1308">
        <f t="shared" ref="I259:I261" si="325">H259+2</f>
        <v>46023</v>
      </c>
      <c r="J259" s="1309">
        <f t="shared" si="319"/>
        <v>46026</v>
      </c>
      <c r="K259" s="1310"/>
      <c r="M259" s="1287">
        <f t="shared" si="320"/>
        <v>46002</v>
      </c>
      <c r="N259" s="1287">
        <f t="shared" si="321"/>
        <v>46004</v>
      </c>
      <c r="O259" s="1274">
        <f t="shared" si="317"/>
        <v>50</v>
      </c>
    </row>
    <row r="260" spans="1:15" s="149" customFormat="1" ht="21" hidden="1" customHeight="1" x14ac:dyDescent="0.2">
      <c r="A260" s="847"/>
      <c r="B260" s="1293" t="s">
        <v>2924</v>
      </c>
      <c r="C260" s="1285" t="s">
        <v>3054</v>
      </c>
      <c r="D260" s="1286">
        <v>46015</v>
      </c>
      <c r="E260" s="1307">
        <f t="shared" si="318"/>
        <v>46021</v>
      </c>
      <c r="F260" s="1287">
        <f t="shared" si="322"/>
        <v>46022</v>
      </c>
      <c r="G260" s="1307">
        <f t="shared" si="323"/>
        <v>46028</v>
      </c>
      <c r="H260" s="1307">
        <f t="shared" si="324"/>
        <v>46033</v>
      </c>
      <c r="I260" s="1308">
        <f t="shared" si="325"/>
        <v>46035</v>
      </c>
      <c r="J260" s="1309">
        <f t="shared" si="319"/>
        <v>46038</v>
      </c>
      <c r="K260" s="1310"/>
      <c r="M260" s="1287">
        <f t="shared" si="320"/>
        <v>46009</v>
      </c>
      <c r="N260" s="1287">
        <f t="shared" si="321"/>
        <v>46011</v>
      </c>
      <c r="O260" s="1274">
        <f t="shared" si="317"/>
        <v>51</v>
      </c>
    </row>
    <row r="261" spans="1:15" s="149" customFormat="1" ht="21" hidden="1" customHeight="1" x14ac:dyDescent="0.2">
      <c r="A261" s="847" t="s">
        <v>3055</v>
      </c>
      <c r="B261" s="1291" t="s">
        <v>584</v>
      </c>
      <c r="C261" s="1285" t="s">
        <v>3056</v>
      </c>
      <c r="D261" s="1286">
        <v>46019</v>
      </c>
      <c r="E261" s="1307">
        <f t="shared" si="318"/>
        <v>46025</v>
      </c>
      <c r="F261" s="1287">
        <f t="shared" si="322"/>
        <v>46026</v>
      </c>
      <c r="G261" s="1307">
        <f t="shared" si="323"/>
        <v>46032</v>
      </c>
      <c r="H261" s="1307">
        <f t="shared" si="324"/>
        <v>46037</v>
      </c>
      <c r="I261" s="1308">
        <f t="shared" si="325"/>
        <v>46039</v>
      </c>
      <c r="J261" s="1309">
        <f t="shared" si="319"/>
        <v>46042</v>
      </c>
      <c r="K261" s="1310"/>
      <c r="M261" s="1287">
        <f t="shared" si="320"/>
        <v>46016</v>
      </c>
      <c r="N261" s="1287">
        <f t="shared" si="321"/>
        <v>46018</v>
      </c>
      <c r="O261" s="1274">
        <f t="shared" si="317"/>
        <v>52</v>
      </c>
    </row>
    <row r="262" spans="1:15" s="149" customFormat="1" ht="21" hidden="1" customHeight="1" x14ac:dyDescent="0.2">
      <c r="A262" s="847" t="s">
        <v>2668</v>
      </c>
      <c r="B262" s="1291" t="s">
        <v>433</v>
      </c>
      <c r="C262" s="1285" t="s">
        <v>3057</v>
      </c>
      <c r="D262" s="1292">
        <v>46027</v>
      </c>
      <c r="E262" s="1292">
        <f t="shared" ref="E262:E266" si="326">D262+6</f>
        <v>46033</v>
      </c>
      <c r="F262" s="1292">
        <f t="shared" ref="F262:F266" si="327">E262+1</f>
        <v>46034</v>
      </c>
      <c r="G262" s="1311" t="s">
        <v>409</v>
      </c>
      <c r="H262" s="1311" t="s">
        <v>409</v>
      </c>
      <c r="I262" s="1311" t="s">
        <v>409</v>
      </c>
      <c r="J262" s="1311" t="s">
        <v>409</v>
      </c>
      <c r="K262" s="1310"/>
      <c r="M262" s="1287">
        <v>46023</v>
      </c>
      <c r="N262" s="1287">
        <v>46025</v>
      </c>
      <c r="O262" s="1274">
        <f t="shared" ref="O262:O266" si="328">WEEKNUM(N262)</f>
        <v>1</v>
      </c>
    </row>
    <row r="263" spans="1:15" s="149" customFormat="1" ht="21" hidden="1" customHeight="1" x14ac:dyDescent="0.2">
      <c r="A263" s="847"/>
      <c r="B263" s="1293" t="s">
        <v>3058</v>
      </c>
      <c r="C263" s="1285" t="s">
        <v>3059</v>
      </c>
      <c r="D263" s="1286">
        <v>46036</v>
      </c>
      <c r="E263" s="1188" t="s">
        <v>409</v>
      </c>
      <c r="F263" s="1188" t="s">
        <v>409</v>
      </c>
      <c r="G263" s="1307">
        <f>D263+13</f>
        <v>46049</v>
      </c>
      <c r="H263" s="1307">
        <f t="shared" ref="H263:H265" si="329">G263+5</f>
        <v>46054</v>
      </c>
      <c r="I263" s="1308">
        <f t="shared" ref="I263:I266" si="330">H263+2</f>
        <v>46056</v>
      </c>
      <c r="J263" s="1309">
        <f t="shared" ref="J263:J266" si="331">I263+3</f>
        <v>46059</v>
      </c>
      <c r="K263" s="1310"/>
      <c r="M263" s="1287">
        <f t="shared" si="320"/>
        <v>46030</v>
      </c>
      <c r="N263" s="1287">
        <f t="shared" si="321"/>
        <v>46032</v>
      </c>
      <c r="O263" s="1274">
        <f t="shared" si="328"/>
        <v>2</v>
      </c>
    </row>
    <row r="264" spans="1:15" s="149" customFormat="1" ht="21" hidden="1" customHeight="1" x14ac:dyDescent="0.2">
      <c r="A264" s="847" t="s">
        <v>2920</v>
      </c>
      <c r="B264" s="1291" t="s">
        <v>433</v>
      </c>
      <c r="C264" s="1285" t="s">
        <v>3060</v>
      </c>
      <c r="D264" s="1292">
        <v>46037</v>
      </c>
      <c r="E264" s="1292">
        <f t="shared" si="326"/>
        <v>46043</v>
      </c>
      <c r="F264" s="1292">
        <f t="shared" si="327"/>
        <v>46044</v>
      </c>
      <c r="G264" s="1292">
        <f t="shared" ref="G264:G271" si="332">F264+6</f>
        <v>46050</v>
      </c>
      <c r="H264" s="1292">
        <f t="shared" si="329"/>
        <v>46055</v>
      </c>
      <c r="I264" s="1312">
        <f t="shared" si="330"/>
        <v>46057</v>
      </c>
      <c r="J264" s="1313">
        <f t="shared" si="331"/>
        <v>46060</v>
      </c>
      <c r="K264" s="1310"/>
      <c r="M264" s="1287">
        <f t="shared" si="320"/>
        <v>46037</v>
      </c>
      <c r="N264" s="1287">
        <f t="shared" si="321"/>
        <v>46039</v>
      </c>
      <c r="O264" s="1274">
        <f t="shared" si="328"/>
        <v>3</v>
      </c>
    </row>
    <row r="265" spans="1:15" s="149" customFormat="1" ht="21" hidden="1" customHeight="1" x14ac:dyDescent="0.2">
      <c r="A265" s="847" t="s">
        <v>3061</v>
      </c>
      <c r="B265" s="1293" t="s">
        <v>2934</v>
      </c>
      <c r="C265" s="1285" t="s">
        <v>3062</v>
      </c>
      <c r="D265" s="1286">
        <v>46045</v>
      </c>
      <c r="E265" s="1307">
        <f t="shared" si="326"/>
        <v>46051</v>
      </c>
      <c r="F265" s="1287">
        <f t="shared" si="327"/>
        <v>46052</v>
      </c>
      <c r="G265" s="1307">
        <f t="shared" si="332"/>
        <v>46058</v>
      </c>
      <c r="H265" s="1307">
        <f t="shared" si="329"/>
        <v>46063</v>
      </c>
      <c r="I265" s="1308">
        <f t="shared" si="330"/>
        <v>46065</v>
      </c>
      <c r="J265" s="1309">
        <f t="shared" si="331"/>
        <v>46068</v>
      </c>
      <c r="K265" s="1310"/>
      <c r="M265" s="1287">
        <f t="shared" si="320"/>
        <v>46044</v>
      </c>
      <c r="N265" s="1287">
        <f t="shared" si="321"/>
        <v>46046</v>
      </c>
      <c r="O265" s="1274">
        <f t="shared" si="328"/>
        <v>4</v>
      </c>
    </row>
    <row r="266" spans="1:15" s="149" customFormat="1" ht="21" hidden="1" customHeight="1" x14ac:dyDescent="0.2">
      <c r="A266" s="847" t="s">
        <v>2936</v>
      </c>
      <c r="B266" s="1293" t="s">
        <v>2680</v>
      </c>
      <c r="C266" s="1285" t="s">
        <v>3063</v>
      </c>
      <c r="D266" s="1286">
        <v>46052</v>
      </c>
      <c r="E266" s="1307">
        <f t="shared" si="326"/>
        <v>46058</v>
      </c>
      <c r="F266" s="1287">
        <f t="shared" si="327"/>
        <v>46059</v>
      </c>
      <c r="G266" s="1307">
        <f t="shared" si="332"/>
        <v>46065</v>
      </c>
      <c r="H266" s="1307">
        <f>D266+18</f>
        <v>46070</v>
      </c>
      <c r="I266" s="1308">
        <f t="shared" si="330"/>
        <v>46072</v>
      </c>
      <c r="J266" s="1309">
        <f t="shared" si="331"/>
        <v>46075</v>
      </c>
      <c r="K266" s="1310"/>
      <c r="M266" s="1287">
        <f t="shared" si="320"/>
        <v>46051</v>
      </c>
      <c r="N266" s="1287">
        <f t="shared" si="321"/>
        <v>46053</v>
      </c>
      <c r="O266" s="1274">
        <f t="shared" si="328"/>
        <v>5</v>
      </c>
    </row>
    <row r="267" spans="1:15" s="149" customFormat="1" ht="21" hidden="1" customHeight="1" x14ac:dyDescent="0.2">
      <c r="A267" s="847"/>
      <c r="B267" s="1293" t="s">
        <v>2924</v>
      </c>
      <c r="C267" s="1285" t="s">
        <v>3064</v>
      </c>
      <c r="D267" s="1286">
        <v>46063</v>
      </c>
      <c r="E267" s="1307">
        <f t="shared" ref="E267" si="333">D267+6</f>
        <v>46069</v>
      </c>
      <c r="F267" s="1287">
        <f t="shared" ref="F267" si="334">E267+1</f>
        <v>46070</v>
      </c>
      <c r="G267" s="1307">
        <f t="shared" si="332"/>
        <v>46076</v>
      </c>
      <c r="H267" s="1307">
        <f t="shared" ref="H267:H271" si="335">D267+18</f>
        <v>46081</v>
      </c>
      <c r="I267" s="1308">
        <f t="shared" ref="I267" si="336">H267+2</f>
        <v>46083</v>
      </c>
      <c r="J267" s="1309">
        <f t="shared" ref="J267" si="337">I267+3</f>
        <v>46086</v>
      </c>
      <c r="K267" s="1310"/>
      <c r="M267" s="1287">
        <f>M266+7</f>
        <v>46058</v>
      </c>
      <c r="N267" s="1287">
        <f>N266+7</f>
        <v>46060</v>
      </c>
      <c r="O267" s="1274">
        <f t="shared" ref="O267:O270" si="338">WEEKNUM(N267)</f>
        <v>6</v>
      </c>
    </row>
    <row r="268" spans="1:15" s="149" customFormat="1" ht="21" hidden="1" customHeight="1" x14ac:dyDescent="0.2">
      <c r="A268" s="847" t="s">
        <v>2940</v>
      </c>
      <c r="B268" s="1293" t="s">
        <v>2941</v>
      </c>
      <c r="C268" s="1285" t="s">
        <v>3065</v>
      </c>
      <c r="D268" s="1286">
        <v>46079</v>
      </c>
      <c r="E268" s="1188" t="s">
        <v>409</v>
      </c>
      <c r="F268" s="1188" t="s">
        <v>409</v>
      </c>
      <c r="G268" s="1188" t="s">
        <v>409</v>
      </c>
      <c r="H268" s="1188" t="s">
        <v>409</v>
      </c>
      <c r="I268" s="1188" t="s">
        <v>409</v>
      </c>
      <c r="J268" s="1188" t="s">
        <v>409</v>
      </c>
      <c r="K268" s="1310"/>
      <c r="M268" s="1287">
        <f t="shared" si="320"/>
        <v>46065</v>
      </c>
      <c r="N268" s="1287">
        <f t="shared" si="321"/>
        <v>46067</v>
      </c>
      <c r="O268" s="1274">
        <f t="shared" si="338"/>
        <v>7</v>
      </c>
    </row>
    <row r="269" spans="1:15" s="149" customFormat="1" ht="21" hidden="1" customHeight="1" x14ac:dyDescent="0.2">
      <c r="A269" s="847" t="s">
        <v>3066</v>
      </c>
      <c r="B269" s="1293" t="s">
        <v>2944</v>
      </c>
      <c r="C269" s="1285" t="s">
        <v>3067</v>
      </c>
      <c r="D269" s="1286">
        <v>46072</v>
      </c>
      <c r="E269" s="1188" t="s">
        <v>409</v>
      </c>
      <c r="F269" s="1188" t="s">
        <v>409</v>
      </c>
      <c r="G269" s="1188" t="s">
        <v>409</v>
      </c>
      <c r="H269" s="1188" t="s">
        <v>409</v>
      </c>
      <c r="I269" s="1188" t="s">
        <v>409</v>
      </c>
      <c r="J269" s="1188" t="s">
        <v>409</v>
      </c>
      <c r="K269" s="1310"/>
      <c r="M269" s="1287">
        <f t="shared" si="320"/>
        <v>46072</v>
      </c>
      <c r="N269" s="1287">
        <f t="shared" si="321"/>
        <v>46074</v>
      </c>
      <c r="O269" s="1274">
        <f t="shared" si="338"/>
        <v>8</v>
      </c>
    </row>
    <row r="270" spans="1:15" s="149" customFormat="1" ht="21" hidden="1" customHeight="1" x14ac:dyDescent="0.2">
      <c r="A270" s="847" t="s">
        <v>2946</v>
      </c>
      <c r="B270" s="1405" t="s">
        <v>3068</v>
      </c>
      <c r="C270" s="1335" t="s">
        <v>3069</v>
      </c>
      <c r="D270" s="1341">
        <v>46084</v>
      </c>
      <c r="E270" s="1188" t="s">
        <v>409</v>
      </c>
      <c r="F270" s="1188" t="s">
        <v>409</v>
      </c>
      <c r="G270" s="1188" t="s">
        <v>409</v>
      </c>
      <c r="H270" s="1188" t="s">
        <v>409</v>
      </c>
      <c r="I270" s="1188" t="s">
        <v>409</v>
      </c>
      <c r="J270" s="1188" t="s">
        <v>409</v>
      </c>
      <c r="K270" s="1310"/>
      <c r="M270" s="1406">
        <f t="shared" si="320"/>
        <v>46079</v>
      </c>
      <c r="N270" s="1406">
        <f t="shared" si="321"/>
        <v>46081</v>
      </c>
      <c r="O270" s="1415">
        <f t="shared" si="338"/>
        <v>9</v>
      </c>
    </row>
    <row r="271" spans="1:15" s="149" customFormat="1" ht="21" hidden="1" customHeight="1" x14ac:dyDescent="0.2">
      <c r="A271" s="847" t="s">
        <v>3070</v>
      </c>
      <c r="B271" s="1293" t="s">
        <v>1845</v>
      </c>
      <c r="C271" s="1476" t="s">
        <v>3071</v>
      </c>
      <c r="D271" s="1475">
        <v>46085</v>
      </c>
      <c r="E271" s="1188" t="s">
        <v>409</v>
      </c>
      <c r="F271" s="1472">
        <f>D271+7</f>
        <v>46092</v>
      </c>
      <c r="G271" s="1472">
        <f t="shared" si="332"/>
        <v>46098</v>
      </c>
      <c r="H271" s="1472">
        <f t="shared" si="335"/>
        <v>46103</v>
      </c>
      <c r="I271" s="1473">
        <f t="shared" ref="I271" si="339">H271+2</f>
        <v>46105</v>
      </c>
      <c r="J271" s="1474">
        <f t="shared" ref="J271" si="340">I271+3</f>
        <v>46108</v>
      </c>
      <c r="K271" s="1310"/>
      <c r="M271" s="1416">
        <f t="shared" si="320"/>
        <v>46086</v>
      </c>
      <c r="N271" s="1409">
        <f t="shared" si="321"/>
        <v>46088</v>
      </c>
      <c r="O271" s="1417">
        <f t="shared" ref="O271" si="341">WEEKNUM(N271)</f>
        <v>10</v>
      </c>
    </row>
    <row r="272" spans="1:15" s="149" customFormat="1" ht="21" customHeight="1" x14ac:dyDescent="0.2">
      <c r="A272" s="847"/>
      <c r="B272" s="1407"/>
      <c r="C272" s="1408"/>
      <c r="D272" s="1310"/>
      <c r="E272" s="1310"/>
      <c r="F272" s="1310"/>
      <c r="G272" s="1310"/>
      <c r="H272" s="1310"/>
      <c r="I272" s="1310"/>
      <c r="J272" s="1310"/>
      <c r="K272" s="1310"/>
      <c r="L272" s="1299"/>
      <c r="M272" s="1299"/>
      <c r="N272" s="1414"/>
    </row>
    <row r="273" spans="1:17" s="149" customFormat="1" ht="21" customHeight="1" x14ac:dyDescent="0.2">
      <c r="A273" s="847"/>
      <c r="B273" s="1504" t="s">
        <v>125</v>
      </c>
      <c r="C273" s="1560"/>
      <c r="D273" s="1570" t="s">
        <v>373</v>
      </c>
      <c r="E273" s="1294" t="s">
        <v>254</v>
      </c>
      <c r="F273" s="1295" t="s">
        <v>211</v>
      </c>
      <c r="G273" s="1295" t="s">
        <v>3072</v>
      </c>
      <c r="H273" s="1295" t="s">
        <v>173</v>
      </c>
      <c r="I273" s="1296" t="s">
        <v>186</v>
      </c>
      <c r="J273" s="1297" t="s">
        <v>308</v>
      </c>
      <c r="K273" s="1297" t="s">
        <v>272</v>
      </c>
      <c r="L273" s="1299"/>
      <c r="M273" s="1299"/>
      <c r="N273" s="1414"/>
    </row>
    <row r="274" spans="1:17" s="149" customFormat="1" ht="21" customHeight="1" x14ac:dyDescent="0.2">
      <c r="A274" s="847"/>
      <c r="B274" s="1282" t="s">
        <v>375</v>
      </c>
      <c r="C274" s="1300" t="s">
        <v>376</v>
      </c>
      <c r="D274" s="1571"/>
      <c r="E274" s="1301" t="s">
        <v>216</v>
      </c>
      <c r="F274" s="1302" t="s">
        <v>185</v>
      </c>
      <c r="G274" s="1302" t="s">
        <v>188</v>
      </c>
      <c r="H274" s="1302" t="s">
        <v>177</v>
      </c>
      <c r="I274" s="1303" t="s">
        <v>179</v>
      </c>
      <c r="J274" s="1304" t="s">
        <v>311</v>
      </c>
      <c r="K274" s="1304" t="s">
        <v>265</v>
      </c>
      <c r="M274" s="1305" t="s">
        <v>513</v>
      </c>
      <c r="N274" s="1305" t="s">
        <v>377</v>
      </c>
      <c r="O274" s="1418" t="s">
        <v>461</v>
      </c>
    </row>
    <row r="275" spans="1:17" s="149" customFormat="1" ht="21" hidden="1" customHeight="1" x14ac:dyDescent="0.2">
      <c r="A275" s="847" t="s">
        <v>2920</v>
      </c>
      <c r="B275" s="1293" t="s">
        <v>2920</v>
      </c>
      <c r="C275" s="1285" t="s">
        <v>3073</v>
      </c>
      <c r="D275" s="1286">
        <v>46075</v>
      </c>
      <c r="E275" s="1188" t="s">
        <v>409</v>
      </c>
      <c r="F275" s="1188" t="s">
        <v>409</v>
      </c>
      <c r="G275" s="1188" t="s">
        <v>409</v>
      </c>
      <c r="H275" s="1188" t="s">
        <v>409</v>
      </c>
      <c r="I275" s="1412">
        <v>46090</v>
      </c>
      <c r="J275" s="1413">
        <f>I275+2</f>
        <v>46092</v>
      </c>
      <c r="K275" s="1413">
        <f>J275+3</f>
        <v>46095</v>
      </c>
      <c r="M275" s="1411">
        <f>M271+7</f>
        <v>46093</v>
      </c>
      <c r="N275" s="1411">
        <f>N271+7</f>
        <v>46095</v>
      </c>
      <c r="O275" s="1274">
        <f>WEEKNUM(N275)</f>
        <v>11</v>
      </c>
    </row>
    <row r="276" spans="1:17" s="149" customFormat="1" ht="21" customHeight="1" x14ac:dyDescent="0.2">
      <c r="A276" s="847" t="s">
        <v>2924</v>
      </c>
      <c r="B276" s="1291" t="s">
        <v>433</v>
      </c>
      <c r="C276" s="1285" t="s">
        <v>3074</v>
      </c>
      <c r="D276" s="1292">
        <v>46100</v>
      </c>
      <c r="E276" s="1292">
        <f t="shared" ref="E276:E282" si="342">D276+6</f>
        <v>46106</v>
      </c>
      <c r="F276" s="1292">
        <f t="shared" ref="F276" si="343">E276+1</f>
        <v>46107</v>
      </c>
      <c r="G276" s="1292">
        <f t="shared" ref="G276" si="344">F276+6</f>
        <v>46113</v>
      </c>
      <c r="H276" s="1292">
        <f t="shared" ref="H276" si="345">G276+5</f>
        <v>46118</v>
      </c>
      <c r="I276" s="1312">
        <f t="shared" ref="I276" si="346">H276+2</f>
        <v>46120</v>
      </c>
      <c r="J276" s="1313">
        <f t="shared" ref="J276:K276" si="347">I276+3</f>
        <v>46123</v>
      </c>
      <c r="K276" s="1313">
        <f t="shared" si="347"/>
        <v>46126</v>
      </c>
      <c r="M276" s="1287">
        <f t="shared" ref="M276:N287" si="348">M275+7</f>
        <v>46100</v>
      </c>
      <c r="N276" s="1287">
        <f t="shared" si="348"/>
        <v>46102</v>
      </c>
      <c r="O276" s="1274">
        <f t="shared" ref="O276" si="349">WEEKNUM(N276)</f>
        <v>12</v>
      </c>
    </row>
    <row r="277" spans="1:17" s="149" customFormat="1" ht="21" customHeight="1" x14ac:dyDescent="0.2">
      <c r="A277" s="847" t="s">
        <v>3075</v>
      </c>
      <c r="B277" s="1293" t="s">
        <v>2924</v>
      </c>
      <c r="C277" s="1285" t="s">
        <v>3076</v>
      </c>
      <c r="D277" s="1286">
        <v>46111</v>
      </c>
      <c r="E277" s="1410">
        <f t="shared" si="342"/>
        <v>46117</v>
      </c>
      <c r="F277" s="1411">
        <f t="shared" ref="F277:F283" si="350">E277+1</f>
        <v>46118</v>
      </c>
      <c r="G277" s="1410">
        <f t="shared" ref="G277:H283" si="351">F277+3</f>
        <v>46121</v>
      </c>
      <c r="H277" s="1410">
        <f t="shared" si="351"/>
        <v>46124</v>
      </c>
      <c r="I277" s="1412">
        <f t="shared" ref="I277:I283" si="352">H277+5</f>
        <v>46129</v>
      </c>
      <c r="J277" s="1413">
        <f t="shared" ref="J277:J283" si="353">I277+2</f>
        <v>46131</v>
      </c>
      <c r="K277" s="1413">
        <f t="shared" ref="K277:K283" si="354">J277+3</f>
        <v>46134</v>
      </c>
      <c r="M277" s="1287">
        <f t="shared" si="348"/>
        <v>46107</v>
      </c>
      <c r="N277" s="1287">
        <f t="shared" si="348"/>
        <v>46109</v>
      </c>
      <c r="O277" s="1274">
        <f t="shared" ref="O277:O278" si="355">WEEKNUM(N277)</f>
        <v>13</v>
      </c>
    </row>
    <row r="278" spans="1:17" s="149" customFormat="1" ht="21" customHeight="1" x14ac:dyDescent="0.2">
      <c r="A278" s="847" t="s">
        <v>2957</v>
      </c>
      <c r="B278" s="1293" t="s">
        <v>2680</v>
      </c>
      <c r="C278" s="1285" t="s">
        <v>3077</v>
      </c>
      <c r="D278" s="1286">
        <v>46114</v>
      </c>
      <c r="E278" s="1410">
        <f t="shared" si="342"/>
        <v>46120</v>
      </c>
      <c r="F278" s="1411">
        <f t="shared" si="350"/>
        <v>46121</v>
      </c>
      <c r="G278" s="1410">
        <f t="shared" si="351"/>
        <v>46124</v>
      </c>
      <c r="H278" s="1410">
        <f t="shared" si="351"/>
        <v>46127</v>
      </c>
      <c r="I278" s="1412">
        <f t="shared" si="352"/>
        <v>46132</v>
      </c>
      <c r="J278" s="1413">
        <f t="shared" si="353"/>
        <v>46134</v>
      </c>
      <c r="K278" s="1413">
        <f t="shared" si="354"/>
        <v>46137</v>
      </c>
      <c r="M278" s="1287">
        <f t="shared" si="348"/>
        <v>46114</v>
      </c>
      <c r="N278" s="1287">
        <f t="shared" si="348"/>
        <v>46116</v>
      </c>
      <c r="O278" s="1274">
        <f t="shared" si="355"/>
        <v>14</v>
      </c>
    </row>
    <row r="279" spans="1:17" s="149" customFormat="1" ht="21" customHeight="1" x14ac:dyDescent="0.2">
      <c r="A279" s="847" t="s">
        <v>3078</v>
      </c>
      <c r="B279" s="1293" t="s">
        <v>2944</v>
      </c>
      <c r="C279" s="1285" t="s">
        <v>3079</v>
      </c>
      <c r="D279" s="1286">
        <v>46121</v>
      </c>
      <c r="E279" s="1188" t="s">
        <v>409</v>
      </c>
      <c r="F279" s="1188" t="s">
        <v>409</v>
      </c>
      <c r="G279" s="1188" t="s">
        <v>409</v>
      </c>
      <c r="H279" s="1188" t="s">
        <v>409</v>
      </c>
      <c r="I279" s="1188" t="s">
        <v>409</v>
      </c>
      <c r="J279" s="1188" t="s">
        <v>409</v>
      </c>
      <c r="K279" s="1188" t="s">
        <v>409</v>
      </c>
      <c r="M279" s="1287">
        <f t="shared" si="348"/>
        <v>46121</v>
      </c>
      <c r="N279" s="1287">
        <f t="shared" si="348"/>
        <v>46123</v>
      </c>
      <c r="O279" s="1274">
        <f t="shared" ref="O279:O282" si="356">WEEKNUM(N279)</f>
        <v>15</v>
      </c>
    </row>
    <row r="280" spans="1:17" s="149" customFormat="1" ht="21" customHeight="1" x14ac:dyDescent="0.2">
      <c r="A280" s="847" t="s">
        <v>3080</v>
      </c>
      <c r="B280" s="1293" t="s">
        <v>2898</v>
      </c>
      <c r="C280" s="1285" t="s">
        <v>3081</v>
      </c>
      <c r="D280" s="1286">
        <v>46128</v>
      </c>
      <c r="E280" s="1410">
        <f t="shared" si="342"/>
        <v>46134</v>
      </c>
      <c r="F280" s="1411">
        <f t="shared" si="350"/>
        <v>46135</v>
      </c>
      <c r="G280" s="1410">
        <f t="shared" si="351"/>
        <v>46138</v>
      </c>
      <c r="H280" s="1410">
        <f t="shared" si="351"/>
        <v>46141</v>
      </c>
      <c r="I280" s="1412">
        <f t="shared" si="352"/>
        <v>46146</v>
      </c>
      <c r="J280" s="1413">
        <f t="shared" si="353"/>
        <v>46148</v>
      </c>
      <c r="K280" s="1413">
        <f t="shared" si="354"/>
        <v>46151</v>
      </c>
      <c r="M280" s="1287">
        <f t="shared" si="348"/>
        <v>46128</v>
      </c>
      <c r="N280" s="1287">
        <f t="shared" si="348"/>
        <v>46130</v>
      </c>
      <c r="O280" s="1274">
        <f t="shared" si="356"/>
        <v>16</v>
      </c>
    </row>
    <row r="281" spans="1:17" s="149" customFormat="1" ht="21" customHeight="1" x14ac:dyDescent="0.2">
      <c r="A281" s="847" t="s">
        <v>2961</v>
      </c>
      <c r="B281" s="1293" t="s">
        <v>1849</v>
      </c>
      <c r="C281" s="1285" t="s">
        <v>3082</v>
      </c>
      <c r="D281" s="1286">
        <v>46135</v>
      </c>
      <c r="E281" s="1410">
        <f t="shared" si="342"/>
        <v>46141</v>
      </c>
      <c r="F281" s="1411">
        <f t="shared" si="350"/>
        <v>46142</v>
      </c>
      <c r="G281" s="1410">
        <f t="shared" si="351"/>
        <v>46145</v>
      </c>
      <c r="H281" s="1410">
        <f t="shared" si="351"/>
        <v>46148</v>
      </c>
      <c r="I281" s="1412">
        <f t="shared" si="352"/>
        <v>46153</v>
      </c>
      <c r="J281" s="1413">
        <f t="shared" si="353"/>
        <v>46155</v>
      </c>
      <c r="K281" s="1413">
        <f t="shared" si="354"/>
        <v>46158</v>
      </c>
      <c r="M281" s="1287">
        <f t="shared" si="348"/>
        <v>46135</v>
      </c>
      <c r="N281" s="1287">
        <f t="shared" si="348"/>
        <v>46137</v>
      </c>
      <c r="O281" s="1274">
        <f t="shared" si="356"/>
        <v>17</v>
      </c>
    </row>
    <row r="282" spans="1:17" s="149" customFormat="1" ht="21" customHeight="1" x14ac:dyDescent="0.2">
      <c r="A282" s="847" t="s">
        <v>3083</v>
      </c>
      <c r="B282" s="1293" t="s">
        <v>2964</v>
      </c>
      <c r="C282" s="1285" t="s">
        <v>3084</v>
      </c>
      <c r="D282" s="1286">
        <v>46142</v>
      </c>
      <c r="E282" s="1410">
        <f t="shared" si="342"/>
        <v>46148</v>
      </c>
      <c r="F282" s="1411">
        <f t="shared" si="350"/>
        <v>46149</v>
      </c>
      <c r="G282" s="1410">
        <f t="shared" si="351"/>
        <v>46152</v>
      </c>
      <c r="H282" s="1410">
        <f t="shared" si="351"/>
        <v>46155</v>
      </c>
      <c r="I282" s="1412">
        <f t="shared" si="352"/>
        <v>46160</v>
      </c>
      <c r="J282" s="1413">
        <f t="shared" si="353"/>
        <v>46162</v>
      </c>
      <c r="K282" s="1413">
        <f t="shared" si="354"/>
        <v>46165</v>
      </c>
      <c r="M282" s="1287">
        <f t="shared" si="348"/>
        <v>46142</v>
      </c>
      <c r="N282" s="1287">
        <f t="shared" si="348"/>
        <v>46144</v>
      </c>
      <c r="O282" s="1274">
        <f t="shared" si="356"/>
        <v>18</v>
      </c>
    </row>
    <row r="283" spans="1:17" s="149" customFormat="1" ht="21" customHeight="1" x14ac:dyDescent="0.2">
      <c r="A283" s="847"/>
      <c r="B283" s="1293" t="s">
        <v>2924</v>
      </c>
      <c r="C283" s="1285" t="s">
        <v>3085</v>
      </c>
      <c r="D283" s="1286">
        <v>46149</v>
      </c>
      <c r="E283" s="1410">
        <f t="shared" ref="E283" si="357">D283+6</f>
        <v>46155</v>
      </c>
      <c r="F283" s="1411">
        <f t="shared" si="350"/>
        <v>46156</v>
      </c>
      <c r="G283" s="1410">
        <f t="shared" si="351"/>
        <v>46159</v>
      </c>
      <c r="H283" s="1410">
        <f t="shared" si="351"/>
        <v>46162</v>
      </c>
      <c r="I283" s="1412">
        <f t="shared" si="352"/>
        <v>46167</v>
      </c>
      <c r="J283" s="1413">
        <f t="shared" si="353"/>
        <v>46169</v>
      </c>
      <c r="K283" s="1413">
        <f t="shared" si="354"/>
        <v>46172</v>
      </c>
      <c r="M283" s="1287">
        <f t="shared" si="348"/>
        <v>46149</v>
      </c>
      <c r="N283" s="1287">
        <f t="shared" si="348"/>
        <v>46151</v>
      </c>
      <c r="O283" s="1274">
        <f t="shared" ref="O283" si="358">WEEKNUM(N283)</f>
        <v>19</v>
      </c>
    </row>
    <row r="284" spans="1:17" s="149" customFormat="1" ht="21" customHeight="1" x14ac:dyDescent="0.2">
      <c r="A284" s="847"/>
      <c r="B284" s="1293" t="s">
        <v>2920</v>
      </c>
      <c r="C284" s="1285" t="s">
        <v>3086</v>
      </c>
      <c r="D284" s="1286">
        <v>46156</v>
      </c>
      <c r="E284" s="1410">
        <f t="shared" ref="E284" si="359">D284+6</f>
        <v>46162</v>
      </c>
      <c r="F284" s="1411">
        <f t="shared" ref="F284" si="360">E284+1</f>
        <v>46163</v>
      </c>
      <c r="G284" s="1410">
        <f t="shared" ref="G284" si="361">F284+3</f>
        <v>46166</v>
      </c>
      <c r="H284" s="1410">
        <f t="shared" ref="H284" si="362">G284+3</f>
        <v>46169</v>
      </c>
      <c r="I284" s="1412">
        <f t="shared" ref="I284" si="363">H284+5</f>
        <v>46174</v>
      </c>
      <c r="J284" s="1413">
        <f t="shared" ref="J284" si="364">I284+2</f>
        <v>46176</v>
      </c>
      <c r="K284" s="1413">
        <f t="shared" ref="K284" si="365">J284+3</f>
        <v>46179</v>
      </c>
      <c r="M284" s="1287">
        <f t="shared" si="348"/>
        <v>46156</v>
      </c>
      <c r="N284" s="1287">
        <f t="shared" si="348"/>
        <v>46158</v>
      </c>
      <c r="O284" s="1274">
        <f t="shared" ref="O284" si="366">WEEKNUM(N284)</f>
        <v>20</v>
      </c>
    </row>
    <row r="285" spans="1:17" s="149" customFormat="1" ht="21" customHeight="1" x14ac:dyDescent="0.2">
      <c r="A285" s="847"/>
      <c r="B285" s="1293" t="s">
        <v>2968</v>
      </c>
      <c r="C285" s="1285" t="s">
        <v>3087</v>
      </c>
      <c r="D285" s="1286">
        <v>46163</v>
      </c>
      <c r="E285" s="1410">
        <f t="shared" ref="E285:E286" si="367">D285+6</f>
        <v>46169</v>
      </c>
      <c r="F285" s="1411">
        <f t="shared" ref="F285:F286" si="368">E285+1</f>
        <v>46170</v>
      </c>
      <c r="G285" s="1410">
        <f t="shared" ref="G285:G286" si="369">F285+3</f>
        <v>46173</v>
      </c>
      <c r="H285" s="1410">
        <f t="shared" ref="H285:H286" si="370">G285+3</f>
        <v>46176</v>
      </c>
      <c r="I285" s="1412">
        <f t="shared" ref="I285:I286" si="371">H285+5</f>
        <v>46181</v>
      </c>
      <c r="J285" s="1413">
        <f t="shared" ref="J285:J286" si="372">I285+2</f>
        <v>46183</v>
      </c>
      <c r="K285" s="1413">
        <f t="shared" ref="K285:K286" si="373">J285+3</f>
        <v>46186</v>
      </c>
      <c r="M285" s="1287">
        <f t="shared" si="348"/>
        <v>46163</v>
      </c>
      <c r="N285" s="1287">
        <f t="shared" si="348"/>
        <v>46165</v>
      </c>
      <c r="O285" s="1274">
        <f t="shared" ref="O285:O286" si="374">WEEKNUM(N285)</f>
        <v>21</v>
      </c>
    </row>
    <row r="286" spans="1:17" s="149" customFormat="1" ht="21" customHeight="1" x14ac:dyDescent="0.2">
      <c r="A286" s="847"/>
      <c r="B286" s="1293" t="s">
        <v>2678</v>
      </c>
      <c r="C286" s="1285" t="s">
        <v>3088</v>
      </c>
      <c r="D286" s="1286">
        <v>46170</v>
      </c>
      <c r="E286" s="1410">
        <f t="shared" si="367"/>
        <v>46176</v>
      </c>
      <c r="F286" s="1411">
        <f t="shared" si="368"/>
        <v>46177</v>
      </c>
      <c r="G286" s="1410">
        <f t="shared" si="369"/>
        <v>46180</v>
      </c>
      <c r="H286" s="1410">
        <f t="shared" si="370"/>
        <v>46183</v>
      </c>
      <c r="I286" s="1412">
        <f t="shared" si="371"/>
        <v>46188</v>
      </c>
      <c r="J286" s="1413">
        <f t="shared" si="372"/>
        <v>46190</v>
      </c>
      <c r="K286" s="1413">
        <f t="shared" si="373"/>
        <v>46193</v>
      </c>
      <c r="M286" s="1287">
        <f t="shared" si="348"/>
        <v>46170</v>
      </c>
      <c r="N286" s="1287">
        <f t="shared" si="348"/>
        <v>46172</v>
      </c>
      <c r="O286" s="1274">
        <f t="shared" si="374"/>
        <v>22</v>
      </c>
    </row>
    <row r="287" spans="1:17" s="149" customFormat="1" ht="21" customHeight="1" x14ac:dyDescent="0.2">
      <c r="A287" s="847"/>
      <c r="B287" s="1293" t="s">
        <v>2681</v>
      </c>
      <c r="C287" s="1285" t="s">
        <v>3089</v>
      </c>
      <c r="D287" s="1286">
        <v>46177</v>
      </c>
      <c r="E287" s="1410">
        <f t="shared" ref="E287" si="375">D287+6</f>
        <v>46183</v>
      </c>
      <c r="F287" s="1411">
        <f t="shared" ref="F287" si="376">E287+1</f>
        <v>46184</v>
      </c>
      <c r="G287" s="1410">
        <f t="shared" ref="G287" si="377">F287+3</f>
        <v>46187</v>
      </c>
      <c r="H287" s="1410">
        <f t="shared" ref="H287" si="378">G287+3</f>
        <v>46190</v>
      </c>
      <c r="I287" s="1412">
        <f t="shared" ref="I287" si="379">H287+5</f>
        <v>46195</v>
      </c>
      <c r="J287" s="1413">
        <f t="shared" ref="J287" si="380">I287+2</f>
        <v>46197</v>
      </c>
      <c r="K287" s="1413">
        <f t="shared" ref="K287" si="381">J287+3</f>
        <v>46200</v>
      </c>
      <c r="M287" s="1287">
        <f t="shared" si="348"/>
        <v>46177</v>
      </c>
      <c r="N287" s="1287">
        <f t="shared" si="348"/>
        <v>46179</v>
      </c>
      <c r="O287" s="1274">
        <f t="shared" ref="O287" si="382">WEEKNUM(N287)</f>
        <v>23</v>
      </c>
    </row>
    <row r="288" spans="1:17" s="149" customFormat="1" ht="21" customHeight="1" x14ac:dyDescent="0.2">
      <c r="A288" s="1024"/>
      <c r="B288" s="147" t="s">
        <v>589</v>
      </c>
      <c r="C288" s="750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600"/>
      <c r="P288" s="146"/>
      <c r="Q288" s="146"/>
    </row>
    <row r="289" spans="1:17" s="149" customFormat="1" ht="21" customHeight="1" x14ac:dyDescent="0.2">
      <c r="A289" s="1024"/>
      <c r="B289" s="147"/>
      <c r="C289" s="750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600"/>
      <c r="P289" s="146"/>
      <c r="Q289" s="146"/>
    </row>
    <row r="290" spans="1:17" s="149" customFormat="1" ht="21" customHeight="1" x14ac:dyDescent="0.2">
      <c r="A290" s="1024"/>
      <c r="B290" s="147"/>
      <c r="C290" s="750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600"/>
      <c r="P290" s="146"/>
      <c r="Q290" s="146"/>
    </row>
    <row r="291" spans="1:17" s="149" customFormat="1" ht="21" customHeight="1" x14ac:dyDescent="0.2">
      <c r="A291" s="1024"/>
      <c r="B291" s="147"/>
      <c r="C291" s="750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600"/>
      <c r="P291" s="146"/>
      <c r="Q291" s="146"/>
    </row>
    <row r="292" spans="1:17" s="149" customFormat="1" ht="21" customHeight="1" x14ac:dyDescent="0.2">
      <c r="A292" s="1024"/>
      <c r="B292" s="147"/>
      <c r="C292" s="750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600"/>
      <c r="P292" s="146"/>
      <c r="Q292" s="146"/>
    </row>
    <row r="293" spans="1:17" s="149" customFormat="1" ht="21" customHeight="1" x14ac:dyDescent="0.2">
      <c r="A293" s="1024"/>
      <c r="B293" s="147"/>
      <c r="C293" s="750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600"/>
      <c r="P293" s="146"/>
      <c r="Q293" s="146"/>
    </row>
    <row r="294" spans="1:17" ht="18" customHeight="1" x14ac:dyDescent="0.2">
      <c r="A294" s="853"/>
      <c r="B294" s="677"/>
      <c r="C294" s="678"/>
      <c r="D294" s="678"/>
      <c r="E294" s="678"/>
      <c r="F294" s="677"/>
      <c r="G294" s="677"/>
      <c r="H294" s="677"/>
      <c r="I294" s="677"/>
      <c r="J294" s="677"/>
      <c r="K294" s="677"/>
    </row>
    <row r="295" spans="1:17" s="159" customFormat="1" ht="18" customHeight="1" x14ac:dyDescent="0.2">
      <c r="A295" s="853"/>
      <c r="B295" s="679"/>
      <c r="C295" s="677"/>
      <c r="D295" s="677"/>
      <c r="E295" s="677"/>
      <c r="F295" s="677"/>
      <c r="G295" s="677"/>
      <c r="H295" s="677"/>
      <c r="I295" s="677"/>
      <c r="J295" s="677"/>
      <c r="K295" s="677"/>
    </row>
    <row r="296" spans="1:17" s="147" customFormat="1" ht="18.75" customHeight="1" x14ac:dyDescent="0.2">
      <c r="B296" s="889"/>
      <c r="C296" s="890"/>
      <c r="D296" s="891"/>
      <c r="E296" s="892"/>
      <c r="F296" s="893"/>
      <c r="G296" s="894"/>
      <c r="H296" s="895"/>
    </row>
    <row r="297" spans="1:17" s="147" customFormat="1" ht="18.75" customHeight="1" x14ac:dyDescent="0.2">
      <c r="B297" s="778" t="s">
        <v>590</v>
      </c>
      <c r="C297" s="145"/>
      <c r="D297" s="147" t="s">
        <v>591</v>
      </c>
      <c r="G297" s="147" t="s">
        <v>592</v>
      </c>
      <c r="H297" s="779"/>
    </row>
    <row r="298" spans="1:17" s="147" customFormat="1" ht="18.75" customHeight="1" x14ac:dyDescent="0.2">
      <c r="B298" s="780" t="s">
        <v>593</v>
      </c>
      <c r="C298" s="1085" t="s">
        <v>594</v>
      </c>
      <c r="D298" s="133" t="s">
        <v>595</v>
      </c>
      <c r="F298" s="1085" t="s">
        <v>596</v>
      </c>
      <c r="G298" s="145" t="s">
        <v>597</v>
      </c>
      <c r="H298" s="1086" t="s">
        <v>598</v>
      </c>
    </row>
    <row r="299" spans="1:17" s="147" customFormat="1" ht="18.75" customHeight="1" x14ac:dyDescent="0.2">
      <c r="B299" s="780" t="s">
        <v>599</v>
      </c>
      <c r="C299" s="1085" t="s">
        <v>600</v>
      </c>
      <c r="D299" s="133" t="s">
        <v>601</v>
      </c>
      <c r="E299" s="148" t="s">
        <v>602</v>
      </c>
      <c r="F299" s="1087" t="s">
        <v>603</v>
      </c>
      <c r="G299" s="145" t="s">
        <v>604</v>
      </c>
      <c r="H299" s="1086" t="s">
        <v>605</v>
      </c>
    </row>
    <row r="300" spans="1:17" s="147" customFormat="1" ht="18.75" customHeight="1" x14ac:dyDescent="0.2">
      <c r="B300" s="783" t="s">
        <v>606</v>
      </c>
      <c r="C300" s="1088" t="s">
        <v>607</v>
      </c>
      <c r="D300" s="133" t="s">
        <v>608</v>
      </c>
      <c r="E300" s="148" t="s">
        <v>609</v>
      </c>
      <c r="F300" s="1087" t="s">
        <v>610</v>
      </c>
      <c r="G300" s="588" t="s">
        <v>611</v>
      </c>
      <c r="H300" s="1089" t="s">
        <v>612</v>
      </c>
    </row>
    <row r="301" spans="1:17" s="147" customFormat="1" ht="18.75" customHeight="1" x14ac:dyDescent="0.2">
      <c r="B301" s="783" t="s">
        <v>613</v>
      </c>
      <c r="C301" s="1088" t="s">
        <v>614</v>
      </c>
      <c r="D301" s="133" t="s">
        <v>615</v>
      </c>
      <c r="E301" s="148" t="s">
        <v>616</v>
      </c>
      <c r="F301" s="1087" t="s">
        <v>617</v>
      </c>
      <c r="G301" s="588" t="s">
        <v>618</v>
      </c>
      <c r="H301" s="1089" t="s">
        <v>619</v>
      </c>
      <c r="N301" s="149"/>
      <c r="O301" s="149"/>
    </row>
    <row r="302" spans="1:17" s="147" customFormat="1" ht="18.75" customHeight="1" x14ac:dyDescent="0.2">
      <c r="B302" s="783" t="s">
        <v>894</v>
      </c>
      <c r="C302" s="1088" t="s">
        <v>621</v>
      </c>
      <c r="D302" s="133" t="s">
        <v>622</v>
      </c>
      <c r="E302" s="148" t="s">
        <v>623</v>
      </c>
      <c r="F302" s="1087" t="s">
        <v>624</v>
      </c>
      <c r="G302" s="588" t="s">
        <v>625</v>
      </c>
      <c r="H302" s="1089" t="s">
        <v>626</v>
      </c>
      <c r="N302" s="149"/>
      <c r="O302" s="149"/>
    </row>
    <row r="303" spans="1:17" s="147" customFormat="1" ht="18.75" customHeight="1" x14ac:dyDescent="0.2">
      <c r="B303" s="783" t="s">
        <v>627</v>
      </c>
      <c r="C303" s="1088" t="s">
        <v>628</v>
      </c>
      <c r="D303" s="133" t="s">
        <v>629</v>
      </c>
      <c r="E303" s="148" t="s">
        <v>630</v>
      </c>
      <c r="F303" s="1087" t="s">
        <v>631</v>
      </c>
      <c r="G303" s="588" t="s">
        <v>632</v>
      </c>
      <c r="H303" s="1089" t="s">
        <v>633</v>
      </c>
      <c r="N303" s="149"/>
      <c r="O303" s="149"/>
    </row>
    <row r="304" spans="1:17" s="147" customFormat="1" ht="18.75" customHeight="1" x14ac:dyDescent="0.2">
      <c r="B304" s="783" t="s">
        <v>634</v>
      </c>
      <c r="C304" s="1088" t="s">
        <v>635</v>
      </c>
      <c r="D304" s="133" t="s">
        <v>636</v>
      </c>
      <c r="E304" s="148" t="s">
        <v>637</v>
      </c>
      <c r="F304" s="1085" t="s">
        <v>638</v>
      </c>
      <c r="G304" s="588" t="s">
        <v>639</v>
      </c>
      <c r="H304" s="787" t="s">
        <v>640</v>
      </c>
      <c r="N304" s="149"/>
      <c r="O304" s="149"/>
    </row>
    <row r="305" spans="1:11" s="149" customFormat="1" ht="18.75" customHeight="1" x14ac:dyDescent="0.2">
      <c r="A305" s="1022"/>
      <c r="B305" s="783" t="s">
        <v>641</v>
      </c>
      <c r="C305" s="1088" t="s">
        <v>642</v>
      </c>
      <c r="D305" s="133" t="s">
        <v>643</v>
      </c>
      <c r="E305" s="148" t="s">
        <v>644</v>
      </c>
      <c r="F305" s="739" t="s">
        <v>645</v>
      </c>
      <c r="G305" s="147"/>
      <c r="H305" s="788"/>
      <c r="I305" s="145"/>
      <c r="J305" s="145"/>
      <c r="K305" s="145"/>
    </row>
    <row r="306" spans="1:11" s="149" customFormat="1" ht="18.75" customHeight="1" x14ac:dyDescent="0.2">
      <c r="A306" s="1022"/>
      <c r="B306" s="1090"/>
      <c r="C306" s="791"/>
      <c r="D306" s="791"/>
      <c r="E306" s="791"/>
      <c r="F306" s="791"/>
      <c r="G306" s="791"/>
      <c r="H306" s="1091"/>
      <c r="I306" s="145"/>
      <c r="J306" s="145"/>
      <c r="K306" s="145"/>
    </row>
  </sheetData>
  <mergeCells count="19">
    <mergeCell ref="B273:C273"/>
    <mergeCell ref="D273:D274"/>
    <mergeCell ref="B208:L208"/>
    <mergeCell ref="F183:J183"/>
    <mergeCell ref="B4:F4"/>
    <mergeCell ref="B255:C255"/>
    <mergeCell ref="D243:D244"/>
    <mergeCell ref="D255:D256"/>
    <mergeCell ref="B243:C243"/>
    <mergeCell ref="B209:C209"/>
    <mergeCell ref="B2:F2"/>
    <mergeCell ref="B6:F6"/>
    <mergeCell ref="B164:F164"/>
    <mergeCell ref="D8:D9"/>
    <mergeCell ref="B166:C166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298" r:id="rId1" xr:uid="{1F9ED3E2-F923-4F1D-820F-D0C7B9B14530}"/>
    <hyperlink ref="C298" r:id="rId2" xr:uid="{EF303714-9D5C-4AB5-8E9A-89F524E41208}"/>
    <hyperlink ref="H303" r:id="rId3" xr:uid="{007BCC2C-220B-46AF-A835-DD7C8E7675DD}"/>
    <hyperlink ref="H302" r:id="rId4" xr:uid="{3B38FEA9-C890-4131-955D-71D619E60F2E}"/>
    <hyperlink ref="C301" r:id="rId5" xr:uid="{3B708EFC-5FCC-47C2-8AC5-3A303E93D6C4}"/>
    <hyperlink ref="C299" r:id="rId6" xr:uid="{25302719-A385-45F4-8A3B-4965DCACFAEB}"/>
    <hyperlink ref="C305" r:id="rId7" xr:uid="{D16E5946-FF49-483F-B1B1-7EFFFC891CD5}"/>
    <hyperlink ref="H301" r:id="rId8" xr:uid="{25918F3D-EDC1-4904-9152-BE74B029427B}"/>
    <hyperlink ref="H304" r:id="rId9" xr:uid="{BE08FB32-145A-4DA4-83FB-893781FCEC66}"/>
    <hyperlink ref="F298" r:id="rId10" xr:uid="{B53514D9-D199-42D7-9407-85CE3162162E}"/>
    <hyperlink ref="F303" r:id="rId11" xr:uid="{5E506F23-8499-4C3E-A4A8-B422EED4F27F}"/>
    <hyperlink ref="F299" r:id="rId12" xr:uid="{205FC96D-F0E8-4E88-9CDF-5535C71017F8}"/>
    <hyperlink ref="F300" r:id="rId13" xr:uid="{148F8735-E742-4933-8C49-6814FF4634FB}"/>
    <hyperlink ref="F301" r:id="rId14" xr:uid="{AB0CCC38-372C-424A-A6E9-5B733782F8AE}"/>
    <hyperlink ref="F302" r:id="rId15" xr:uid="{B55CAFCD-D6B2-4236-9361-D48CD70AF3F3}"/>
    <hyperlink ref="H299" r:id="rId16" xr:uid="{AC1C404E-AEF8-4106-9506-952804BBD6D7}"/>
    <hyperlink ref="H300" r:id="rId17" xr:uid="{FEFC445D-7FF3-4A4A-BF33-AAC953EB26BB}"/>
    <hyperlink ref="F304" r:id="rId18" xr:uid="{0B347891-83A6-4634-BDAF-A357B19378B6}"/>
    <hyperlink ref="C300" r:id="rId19" xr:uid="{35515786-AD0E-45FF-9503-F08DBD015326}"/>
    <hyperlink ref="C302" r:id="rId20" xr:uid="{7989876F-8DF8-4434-808C-8C5BDD61DBE2}"/>
    <hyperlink ref="C303" r:id="rId21" xr:uid="{F391A017-B7B9-413F-929A-FD3B5D1C9AB5}"/>
    <hyperlink ref="C304" r:id="rId22" xr:uid="{50C474CD-1A0F-4DED-B6D9-026D6579B5E2}"/>
    <hyperlink ref="F305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72:I172 G173:I173 G178:I178" formula="1"/>
    <ignoredError sqref="E169:F169 G169:J169" evalError="1"/>
  </ignoredErrors>
  <legacyDrawing r:id="rId2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52"/>
  <sheetViews>
    <sheetView showGridLines="0" zoomScaleNormal="100" zoomScaleSheetLayoutView="75" workbookViewId="0">
      <selection activeCell="H2" sqref="H2"/>
    </sheetView>
  </sheetViews>
  <sheetFormatPr defaultColWidth="9.140625" defaultRowHeight="18.75" customHeight="1" x14ac:dyDescent="0.2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 x14ac:dyDescent="0.25">
      <c r="B2" s="1498" t="s">
        <v>116</v>
      </c>
      <c r="C2" s="1498"/>
      <c r="D2" s="1498"/>
      <c r="E2" s="1498"/>
      <c r="F2" s="1498"/>
      <c r="G2" s="121"/>
      <c r="H2" s="947" t="s">
        <v>368</v>
      </c>
      <c r="I2" s="410"/>
      <c r="J2" s="121"/>
      <c r="K2" s="121"/>
    </row>
    <row r="3" spans="1:11" ht="18.75" customHeight="1" thickBot="1" x14ac:dyDescent="0.25">
      <c r="B3" s="123"/>
      <c r="C3" s="122"/>
      <c r="D3" s="122"/>
      <c r="E3" s="122"/>
      <c r="F3" s="122"/>
      <c r="I3" s="121"/>
      <c r="J3" s="121"/>
      <c r="K3" s="121"/>
    </row>
    <row r="4" spans="1:11" s="922" customFormat="1" ht="30" customHeight="1" thickBot="1" x14ac:dyDescent="0.25">
      <c r="A4" s="1043"/>
      <c r="B4" s="1501" t="s">
        <v>130</v>
      </c>
      <c r="C4" s="1502"/>
      <c r="D4" s="1502"/>
      <c r="E4" s="1502"/>
      <c r="F4" s="1503"/>
      <c r="G4" s="925"/>
      <c r="H4" s="923"/>
      <c r="I4" s="926"/>
      <c r="J4" s="926"/>
      <c r="K4" s="927"/>
    </row>
    <row r="5" spans="1:11" ht="18.75" customHeight="1" x14ac:dyDescent="0.2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 x14ac:dyDescent="0.2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 x14ac:dyDescent="0.2">
      <c r="B7" s="1504" t="s">
        <v>125</v>
      </c>
      <c r="C7" s="1505"/>
      <c r="D7" s="1496" t="s">
        <v>373</v>
      </c>
      <c r="E7" s="1157" t="s">
        <v>1840</v>
      </c>
      <c r="F7" s="1496" t="s">
        <v>1841</v>
      </c>
      <c r="G7" s="1499" t="s">
        <v>376</v>
      </c>
      <c r="H7" s="1496" t="s">
        <v>1840</v>
      </c>
      <c r="I7" s="1496" t="s">
        <v>3090</v>
      </c>
      <c r="J7" s="1212"/>
      <c r="K7" s="1314" t="s">
        <v>2765</v>
      </c>
    </row>
    <row r="8" spans="1:11" s="14" customFormat="1" ht="35.25" customHeight="1" x14ac:dyDescent="0.2">
      <c r="A8" s="805"/>
      <c r="B8" s="1158" t="s">
        <v>375</v>
      </c>
      <c r="C8" s="1158" t="s">
        <v>376</v>
      </c>
      <c r="D8" s="1497"/>
      <c r="E8" s="1159" t="s">
        <v>177</v>
      </c>
      <c r="F8" s="1497"/>
      <c r="G8" s="1500"/>
      <c r="H8" s="1497"/>
      <c r="I8" s="1497"/>
      <c r="J8" s="1212"/>
      <c r="K8" s="1156" t="s">
        <v>3091</v>
      </c>
    </row>
    <row r="9" spans="1:11" s="14" customFormat="1" ht="18.75" hidden="1" customHeight="1" x14ac:dyDescent="0.2">
      <c r="A9" s="805"/>
      <c r="B9" s="1315" t="s">
        <v>1864</v>
      </c>
      <c r="C9" s="1315" t="s">
        <v>3092</v>
      </c>
      <c r="D9" s="1316">
        <v>45301</v>
      </c>
      <c r="E9" s="1161">
        <f t="shared" ref="E9" si="0">D9+9</f>
        <v>45310</v>
      </c>
      <c r="F9" s="1317" t="s">
        <v>792</v>
      </c>
      <c r="G9" s="1161" t="s">
        <v>3093</v>
      </c>
      <c r="H9" s="1161">
        <v>45310</v>
      </c>
      <c r="I9" s="1161">
        <f t="shared" ref="I9:I10" si="1">D9+18</f>
        <v>45319</v>
      </c>
      <c r="J9" s="1212"/>
      <c r="K9" s="1318">
        <v>45295</v>
      </c>
    </row>
    <row r="10" spans="1:11" s="14" customFormat="1" ht="18.75" hidden="1" customHeight="1" x14ac:dyDescent="0.2">
      <c r="A10" s="805"/>
      <c r="B10" s="1319" t="s">
        <v>3094</v>
      </c>
      <c r="C10" s="1315" t="s">
        <v>3095</v>
      </c>
      <c r="D10" s="1316">
        <v>45305</v>
      </c>
      <c r="E10" s="1161">
        <f t="shared" ref="E10" si="2">D10+9</f>
        <v>45314</v>
      </c>
      <c r="F10" s="1317" t="s">
        <v>584</v>
      </c>
      <c r="G10" s="1161" t="s">
        <v>584</v>
      </c>
      <c r="H10" s="1161">
        <f t="shared" ref="H10:H11" si="3">E10</f>
        <v>45314</v>
      </c>
      <c r="I10" s="1161">
        <f t="shared" si="1"/>
        <v>45323</v>
      </c>
      <c r="J10" s="1212"/>
      <c r="K10" s="1318">
        <f t="shared" ref="K10:K16" si="4">K9+7</f>
        <v>45302</v>
      </c>
    </row>
    <row r="11" spans="1:11" s="14" customFormat="1" ht="18.75" hidden="1" customHeight="1" x14ac:dyDescent="0.2">
      <c r="A11" s="805"/>
      <c r="B11" s="1319" t="s">
        <v>1845</v>
      </c>
      <c r="C11" s="1315" t="s">
        <v>1846</v>
      </c>
      <c r="D11" s="1316">
        <v>45308</v>
      </c>
      <c r="E11" s="1161">
        <f t="shared" ref="E11:E13" si="5">D11+9</f>
        <v>45317</v>
      </c>
      <c r="F11" s="1317" t="s">
        <v>584</v>
      </c>
      <c r="G11" s="1161" t="s">
        <v>3096</v>
      </c>
      <c r="H11" s="1161">
        <f t="shared" si="3"/>
        <v>45317</v>
      </c>
      <c r="I11" s="1161">
        <f t="shared" ref="I11:I16" si="6">D11+18</f>
        <v>45326</v>
      </c>
      <c r="J11" s="1212"/>
      <c r="K11" s="1318">
        <f t="shared" si="4"/>
        <v>45309</v>
      </c>
    </row>
    <row r="12" spans="1:11" s="14" customFormat="1" ht="18.75" hidden="1" customHeight="1" x14ac:dyDescent="0.2">
      <c r="A12" s="805"/>
      <c r="B12" s="1319" t="s">
        <v>3097</v>
      </c>
      <c r="C12" s="1315" t="s">
        <v>1850</v>
      </c>
      <c r="D12" s="1316">
        <v>45319</v>
      </c>
      <c r="E12" s="1161">
        <f t="shared" si="5"/>
        <v>45328</v>
      </c>
      <c r="F12" s="1317" t="s">
        <v>803</v>
      </c>
      <c r="G12" s="1161" t="s">
        <v>3098</v>
      </c>
      <c r="H12" s="1161">
        <v>45329</v>
      </c>
      <c r="I12" s="1161">
        <f t="shared" si="6"/>
        <v>45337</v>
      </c>
      <c r="J12" s="1212"/>
      <c r="K12" s="1318">
        <f t="shared" si="4"/>
        <v>45316</v>
      </c>
    </row>
    <row r="13" spans="1:11" s="14" customFormat="1" ht="18.75" hidden="1" customHeight="1" x14ac:dyDescent="0.2">
      <c r="A13" s="805"/>
      <c r="B13" s="1319" t="s">
        <v>3099</v>
      </c>
      <c r="C13" s="1315" t="s">
        <v>1854</v>
      </c>
      <c r="D13" s="1316">
        <v>45322</v>
      </c>
      <c r="E13" s="1161">
        <f t="shared" si="5"/>
        <v>45331</v>
      </c>
      <c r="F13" s="1317" t="s">
        <v>792</v>
      </c>
      <c r="G13" s="1161" t="s">
        <v>3100</v>
      </c>
      <c r="H13" s="1161">
        <v>45336</v>
      </c>
      <c r="I13" s="1161">
        <f t="shared" si="6"/>
        <v>45340</v>
      </c>
      <c r="J13" s="1212"/>
      <c r="K13" s="1318">
        <v>45323</v>
      </c>
    </row>
    <row r="14" spans="1:11" s="14" customFormat="1" ht="18.75" hidden="1" customHeight="1" x14ac:dyDescent="0.2">
      <c r="A14" s="805"/>
      <c r="B14" s="1319" t="s">
        <v>1857</v>
      </c>
      <c r="C14" s="1315" t="s">
        <v>1858</v>
      </c>
      <c r="D14" s="1316">
        <v>45330</v>
      </c>
      <c r="E14" s="1161">
        <f t="shared" ref="E14:E15" si="7">D14+9</f>
        <v>45339</v>
      </c>
      <c r="F14" s="1317" t="s">
        <v>803</v>
      </c>
      <c r="G14" s="1161" t="s">
        <v>3101</v>
      </c>
      <c r="H14" s="1161">
        <v>45343</v>
      </c>
      <c r="I14" s="1161">
        <f t="shared" si="6"/>
        <v>45348</v>
      </c>
      <c r="J14" s="1212"/>
      <c r="K14" s="1318">
        <f t="shared" si="4"/>
        <v>45330</v>
      </c>
    </row>
    <row r="15" spans="1:11" s="14" customFormat="1" ht="18.75" hidden="1" customHeight="1" x14ac:dyDescent="0.2">
      <c r="A15" s="805"/>
      <c r="B15" s="1319" t="s">
        <v>1860</v>
      </c>
      <c r="C15" s="1315" t="s">
        <v>1861</v>
      </c>
      <c r="D15" s="1316">
        <v>45342</v>
      </c>
      <c r="E15" s="1161">
        <f t="shared" si="7"/>
        <v>45351</v>
      </c>
      <c r="F15" s="1317" t="s">
        <v>792</v>
      </c>
      <c r="G15" s="1161" t="s">
        <v>3102</v>
      </c>
      <c r="H15" s="1161">
        <v>45350</v>
      </c>
      <c r="I15" s="1161">
        <f t="shared" si="6"/>
        <v>45360</v>
      </c>
      <c r="J15" s="1212"/>
      <c r="K15" s="1318">
        <f t="shared" si="4"/>
        <v>45337</v>
      </c>
    </row>
    <row r="16" spans="1:11" s="14" customFormat="1" ht="18.75" hidden="1" customHeight="1" x14ac:dyDescent="0.2">
      <c r="A16" s="805"/>
      <c r="B16" s="1319" t="s">
        <v>1864</v>
      </c>
      <c r="C16" s="1315" t="s">
        <v>1865</v>
      </c>
      <c r="D16" s="1316">
        <v>45343</v>
      </c>
      <c r="E16" s="1161">
        <f t="shared" ref="E16" si="8">D16+9</f>
        <v>45352</v>
      </c>
      <c r="F16" s="1317" t="s">
        <v>803</v>
      </c>
      <c r="G16" s="1161" t="s">
        <v>3103</v>
      </c>
      <c r="H16" s="1161">
        <v>45357</v>
      </c>
      <c r="I16" s="1161">
        <f t="shared" si="6"/>
        <v>45361</v>
      </c>
      <c r="J16" s="1212"/>
      <c r="K16" s="1318">
        <f t="shared" si="4"/>
        <v>45344</v>
      </c>
    </row>
    <row r="17" spans="1:11" s="14" customFormat="1" ht="18.75" hidden="1" customHeight="1" x14ac:dyDescent="0.2">
      <c r="A17" s="805"/>
      <c r="B17" s="1319" t="s">
        <v>1868</v>
      </c>
      <c r="C17" s="1315" t="s">
        <v>1869</v>
      </c>
      <c r="D17" s="1316">
        <f t="shared" ref="D17" si="9">D16+7</f>
        <v>45350</v>
      </c>
      <c r="E17" s="1161">
        <f>D17+9</f>
        <v>45359</v>
      </c>
      <c r="F17" s="1317" t="s">
        <v>792</v>
      </c>
      <c r="G17" s="1161" t="s">
        <v>3104</v>
      </c>
      <c r="H17" s="1161">
        <v>45364</v>
      </c>
      <c r="I17" s="1161">
        <f>D17+18</f>
        <v>45368</v>
      </c>
      <c r="J17" s="1212"/>
      <c r="K17" s="1318">
        <f>K16+7</f>
        <v>45351</v>
      </c>
    </row>
    <row r="18" spans="1:11" s="14" customFormat="1" ht="18.75" hidden="1" customHeight="1" x14ac:dyDescent="0.2">
      <c r="A18" s="805"/>
      <c r="B18" s="1319" t="s">
        <v>1845</v>
      </c>
      <c r="C18" s="1315" t="s">
        <v>1871</v>
      </c>
      <c r="D18" s="1316">
        <v>45357</v>
      </c>
      <c r="E18" s="1161">
        <f>D18+9</f>
        <v>45366</v>
      </c>
      <c r="F18" s="1317" t="s">
        <v>803</v>
      </c>
      <c r="G18" s="1161" t="s">
        <v>3105</v>
      </c>
      <c r="H18" s="1161">
        <v>45371</v>
      </c>
      <c r="I18" s="1161">
        <f>D18+18</f>
        <v>45375</v>
      </c>
      <c r="J18" s="1212"/>
      <c r="K18" s="1318">
        <v>45358</v>
      </c>
    </row>
    <row r="19" spans="1:11" s="14" customFormat="1" ht="18.75" hidden="1" customHeight="1" x14ac:dyDescent="0.2">
      <c r="A19" s="805" t="s">
        <v>2793</v>
      </c>
      <c r="B19" s="1320" t="s">
        <v>409</v>
      </c>
      <c r="C19" s="1315" t="s">
        <v>1873</v>
      </c>
      <c r="D19" s="1316">
        <v>45373</v>
      </c>
      <c r="E19" s="1321" t="s">
        <v>409</v>
      </c>
      <c r="F19" s="1317" t="s">
        <v>803</v>
      </c>
      <c r="G19" s="1161" t="s">
        <v>3106</v>
      </c>
      <c r="H19" s="1161">
        <v>45381</v>
      </c>
      <c r="I19" s="1161">
        <f>D19+18</f>
        <v>45391</v>
      </c>
      <c r="J19" s="1212"/>
      <c r="K19" s="1318">
        <f>K18+7</f>
        <v>45365</v>
      </c>
    </row>
    <row r="20" spans="1:11" s="14" customFormat="1" ht="18.75" hidden="1" customHeight="1" x14ac:dyDescent="0.2">
      <c r="A20" s="805"/>
      <c r="B20" s="1322" t="s">
        <v>1857</v>
      </c>
      <c r="C20" s="1285" t="s">
        <v>1875</v>
      </c>
      <c r="D20" s="1285">
        <v>45379</v>
      </c>
      <c r="E20" s="1161">
        <f t="shared" ref="E20:E21" si="10">D20+9</f>
        <v>45388</v>
      </c>
      <c r="F20" s="1317" t="s">
        <v>803</v>
      </c>
      <c r="G20" s="1161" t="s">
        <v>3107</v>
      </c>
      <c r="H20" s="1161">
        <v>45397</v>
      </c>
      <c r="I20" s="1161">
        <v>45402</v>
      </c>
      <c r="J20" s="1212"/>
      <c r="K20" s="1161">
        <f t="shared" ref="K20:K26" si="11">K19+7</f>
        <v>45372</v>
      </c>
    </row>
    <row r="21" spans="1:11" s="14" customFormat="1" ht="18.75" hidden="1" customHeight="1" x14ac:dyDescent="0.2">
      <c r="A21" s="805"/>
      <c r="B21" s="1322" t="s">
        <v>1849</v>
      </c>
      <c r="C21" s="1285" t="s">
        <v>1878</v>
      </c>
      <c r="D21" s="1285">
        <v>45380</v>
      </c>
      <c r="E21" s="1161">
        <f t="shared" si="10"/>
        <v>45389</v>
      </c>
      <c r="F21" s="1317" t="s">
        <v>803</v>
      </c>
      <c r="G21" s="1161" t="s">
        <v>3107</v>
      </c>
      <c r="H21" s="1161">
        <v>45397</v>
      </c>
      <c r="I21" s="1161">
        <v>45402</v>
      </c>
      <c r="J21" s="1212"/>
      <c r="K21" s="1161">
        <f t="shared" si="11"/>
        <v>45379</v>
      </c>
    </row>
    <row r="22" spans="1:11" s="14" customFormat="1" ht="18.75" hidden="1" customHeight="1" x14ac:dyDescent="0.2">
      <c r="A22" s="805"/>
      <c r="B22" s="1322" t="s">
        <v>1864</v>
      </c>
      <c r="C22" s="1285" t="s">
        <v>1880</v>
      </c>
      <c r="D22" s="1285">
        <v>45385</v>
      </c>
      <c r="E22" s="1161">
        <f t="shared" ref="E22:E27" si="12">D22+9</f>
        <v>45394</v>
      </c>
      <c r="F22" s="1317" t="s">
        <v>803</v>
      </c>
      <c r="G22" s="1161" t="s">
        <v>3107</v>
      </c>
      <c r="H22" s="1161">
        <v>45397</v>
      </c>
      <c r="I22" s="1161">
        <v>45402</v>
      </c>
      <c r="J22" s="1212"/>
      <c r="K22" s="1161">
        <v>45386</v>
      </c>
    </row>
    <row r="23" spans="1:11" s="14" customFormat="1" ht="18.75" hidden="1" customHeight="1" x14ac:dyDescent="0.2">
      <c r="A23" s="805"/>
      <c r="B23" s="1322" t="s">
        <v>1868</v>
      </c>
      <c r="C23" s="1285" t="s">
        <v>1892</v>
      </c>
      <c r="D23" s="1285">
        <v>45393</v>
      </c>
      <c r="E23" s="1161">
        <f t="shared" si="12"/>
        <v>45402</v>
      </c>
      <c r="F23" s="1317" t="s">
        <v>792</v>
      </c>
      <c r="G23" s="1161" t="s">
        <v>3108</v>
      </c>
      <c r="H23" s="1161">
        <v>45431</v>
      </c>
      <c r="I23" s="1161">
        <v>45434</v>
      </c>
      <c r="J23" s="1212"/>
      <c r="K23" s="1161">
        <f t="shared" si="11"/>
        <v>45393</v>
      </c>
    </row>
    <row r="24" spans="1:11" s="14" customFormat="1" ht="18.75" hidden="1" customHeight="1" x14ac:dyDescent="0.2">
      <c r="A24" s="805" t="s">
        <v>3109</v>
      </c>
      <c r="B24" s="1323" t="s">
        <v>409</v>
      </c>
      <c r="C24" s="1286" t="s">
        <v>1894</v>
      </c>
      <c r="D24" s="1289">
        <v>45399</v>
      </c>
      <c r="E24" s="1203">
        <f t="shared" si="12"/>
        <v>45408</v>
      </c>
      <c r="F24" s="1324" t="s">
        <v>792</v>
      </c>
      <c r="G24" s="1203" t="s">
        <v>3110</v>
      </c>
      <c r="H24" s="1203">
        <v>45414</v>
      </c>
      <c r="I24" s="1203">
        <f t="shared" ref="I24" si="13">D24+18</f>
        <v>45417</v>
      </c>
      <c r="J24" s="1212"/>
      <c r="K24" s="1161">
        <f t="shared" si="11"/>
        <v>45400</v>
      </c>
    </row>
    <row r="25" spans="1:11" s="14" customFormat="1" ht="18.75" hidden="1" customHeight="1" x14ac:dyDescent="0.2">
      <c r="A25" s="805"/>
      <c r="B25" s="1325" t="s">
        <v>1877</v>
      </c>
      <c r="C25" s="1286" t="s">
        <v>1896</v>
      </c>
      <c r="D25" s="1286">
        <v>45415</v>
      </c>
      <c r="E25" s="1161">
        <f t="shared" si="12"/>
        <v>45424</v>
      </c>
      <c r="F25" s="1317" t="s">
        <v>792</v>
      </c>
      <c r="G25" s="1161" t="s">
        <v>3111</v>
      </c>
      <c r="H25" s="1161">
        <v>45427</v>
      </c>
      <c r="I25" s="1161">
        <f>H25+5</f>
        <v>45432</v>
      </c>
      <c r="J25" s="1212"/>
      <c r="K25" s="1161">
        <f t="shared" si="11"/>
        <v>45407</v>
      </c>
    </row>
    <row r="26" spans="1:11" s="14" customFormat="1" ht="18.75" hidden="1" customHeight="1" x14ac:dyDescent="0.2">
      <c r="A26" s="805"/>
      <c r="B26" s="1325" t="s">
        <v>1857</v>
      </c>
      <c r="C26" s="1286" t="s">
        <v>3112</v>
      </c>
      <c r="D26" s="1286">
        <v>45419</v>
      </c>
      <c r="E26" s="1161">
        <f t="shared" si="12"/>
        <v>45428</v>
      </c>
      <c r="F26" s="1317" t="s">
        <v>792</v>
      </c>
      <c r="G26" s="1161" t="s">
        <v>3113</v>
      </c>
      <c r="H26" s="1161">
        <v>45436</v>
      </c>
      <c r="I26" s="1161">
        <f t="shared" ref="I26:I31" si="14">H26+5</f>
        <v>45441</v>
      </c>
      <c r="J26" s="1212"/>
      <c r="K26" s="1161">
        <f t="shared" si="11"/>
        <v>45414</v>
      </c>
    </row>
    <row r="27" spans="1:11" s="14" customFormat="1" ht="18.75" hidden="1" customHeight="1" x14ac:dyDescent="0.2">
      <c r="A27" s="805" t="s">
        <v>1849</v>
      </c>
      <c r="B27" s="1326" t="s">
        <v>433</v>
      </c>
      <c r="C27" s="1285" t="s">
        <v>3114</v>
      </c>
      <c r="D27" s="1289">
        <v>45424</v>
      </c>
      <c r="E27" s="1166">
        <f t="shared" si="12"/>
        <v>45433</v>
      </c>
      <c r="F27" s="1327" t="s">
        <v>803</v>
      </c>
      <c r="G27" s="1166" t="s">
        <v>3115</v>
      </c>
      <c r="H27" s="1166">
        <v>45441</v>
      </c>
      <c r="I27" s="1166">
        <f t="shared" si="14"/>
        <v>45446</v>
      </c>
      <c r="J27" s="1212"/>
      <c r="K27" s="1161">
        <v>45421</v>
      </c>
    </row>
    <row r="28" spans="1:11" s="14" customFormat="1" ht="18.75" hidden="1" customHeight="1" x14ac:dyDescent="0.2">
      <c r="A28" s="805"/>
      <c r="B28" s="1285" t="s">
        <v>1864</v>
      </c>
      <c r="C28" s="1286" t="s">
        <v>3116</v>
      </c>
      <c r="D28" s="1286">
        <v>45429</v>
      </c>
      <c r="E28" s="1161">
        <f t="shared" ref="E28:E31" si="15">D28+9</f>
        <v>45438</v>
      </c>
      <c r="F28" s="1317" t="s">
        <v>803</v>
      </c>
      <c r="G28" s="1161" t="s">
        <v>3113</v>
      </c>
      <c r="H28" s="1161">
        <v>45441</v>
      </c>
      <c r="I28" s="1161">
        <f t="shared" si="14"/>
        <v>45446</v>
      </c>
      <c r="J28" s="1212"/>
      <c r="K28" s="1161">
        <f>K27+7</f>
        <v>45428</v>
      </c>
    </row>
    <row r="29" spans="1:11" s="14" customFormat="1" ht="18.75" hidden="1" customHeight="1" x14ac:dyDescent="0.2">
      <c r="A29" s="805"/>
      <c r="B29" s="1285" t="s">
        <v>1868</v>
      </c>
      <c r="C29" s="1285" t="s">
        <v>3117</v>
      </c>
      <c r="D29" s="1286">
        <v>45440</v>
      </c>
      <c r="E29" s="1161">
        <f t="shared" si="15"/>
        <v>45449</v>
      </c>
      <c r="F29" s="1317" t="s">
        <v>803</v>
      </c>
      <c r="G29" s="1161" t="s">
        <v>3118</v>
      </c>
      <c r="H29" s="1161">
        <v>45454</v>
      </c>
      <c r="I29" s="1161">
        <f t="shared" ref="I29" si="16">H29+5</f>
        <v>45459</v>
      </c>
      <c r="J29" s="1212"/>
      <c r="K29" s="1161">
        <f t="shared" ref="K29:K68" si="17">K28+7</f>
        <v>45435</v>
      </c>
    </row>
    <row r="30" spans="1:11" s="14" customFormat="1" ht="18.75" hidden="1" customHeight="1" x14ac:dyDescent="0.2">
      <c r="A30" s="805"/>
      <c r="B30" s="1290" t="s">
        <v>2831</v>
      </c>
      <c r="C30" s="1285" t="s">
        <v>3119</v>
      </c>
      <c r="D30" s="1286">
        <v>45451</v>
      </c>
      <c r="E30" s="1161">
        <f t="shared" si="15"/>
        <v>45460</v>
      </c>
      <c r="F30" s="1317" t="s">
        <v>803</v>
      </c>
      <c r="G30" s="1161" t="s">
        <v>3118</v>
      </c>
      <c r="H30" s="1161">
        <v>45454</v>
      </c>
      <c r="I30" s="1161">
        <f t="shared" si="14"/>
        <v>45459</v>
      </c>
      <c r="J30" s="1212"/>
      <c r="K30" s="1161">
        <f t="shared" si="17"/>
        <v>45442</v>
      </c>
    </row>
    <row r="31" spans="1:11" s="14" customFormat="1" ht="18.75" hidden="1" customHeight="1" x14ac:dyDescent="0.2">
      <c r="A31" s="805"/>
      <c r="B31" s="1285" t="s">
        <v>1845</v>
      </c>
      <c r="C31" s="1285" t="s">
        <v>3120</v>
      </c>
      <c r="D31" s="1286">
        <v>45454</v>
      </c>
      <c r="E31" s="1161">
        <f t="shared" si="15"/>
        <v>45463</v>
      </c>
      <c r="F31" s="1317" t="s">
        <v>792</v>
      </c>
      <c r="G31" s="1161" t="s">
        <v>3121</v>
      </c>
      <c r="H31" s="1161">
        <v>45462</v>
      </c>
      <c r="I31" s="1161">
        <f t="shared" si="14"/>
        <v>45467</v>
      </c>
      <c r="J31" s="1212"/>
      <c r="K31" s="1161">
        <f t="shared" si="17"/>
        <v>45449</v>
      </c>
    </row>
    <row r="32" spans="1:11" s="14" customFormat="1" ht="18.75" hidden="1" customHeight="1" x14ac:dyDescent="0.2">
      <c r="A32" s="805"/>
      <c r="B32" s="1285" t="s">
        <v>1877</v>
      </c>
      <c r="C32" s="1286" t="s">
        <v>2829</v>
      </c>
      <c r="D32" s="1286">
        <v>45454</v>
      </c>
      <c r="E32" s="1161">
        <f t="shared" ref="E32:E35" si="18">D32+9</f>
        <v>45463</v>
      </c>
      <c r="F32" s="1317" t="s">
        <v>803</v>
      </c>
      <c r="G32" s="1161" t="s">
        <v>3122</v>
      </c>
      <c r="H32" s="1161">
        <v>45468</v>
      </c>
      <c r="I32" s="1161">
        <f t="shared" ref="I32" si="19">H32+5</f>
        <v>45473</v>
      </c>
      <c r="J32" s="1212"/>
      <c r="K32" s="1161">
        <f>K31+7</f>
        <v>45456</v>
      </c>
    </row>
    <row r="33" spans="1:11" s="14" customFormat="1" ht="18.75" hidden="1" customHeight="1" x14ac:dyDescent="0.2">
      <c r="A33" s="805"/>
      <c r="B33" s="1285" t="s">
        <v>1877</v>
      </c>
      <c r="C33" s="1286" t="s">
        <v>3123</v>
      </c>
      <c r="D33" s="1286">
        <v>45461</v>
      </c>
      <c r="E33" s="1161">
        <f t="shared" si="18"/>
        <v>45470</v>
      </c>
      <c r="F33" s="1317"/>
      <c r="G33" s="1161"/>
      <c r="H33" s="1161"/>
      <c r="I33" s="1161"/>
      <c r="J33" s="1212"/>
      <c r="K33" s="1161">
        <f t="shared" si="17"/>
        <v>45463</v>
      </c>
    </row>
    <row r="34" spans="1:11" s="14" customFormat="1" ht="18.75" hidden="1" customHeight="1" x14ac:dyDescent="0.2">
      <c r="A34" s="805"/>
      <c r="B34" s="1285" t="s">
        <v>1857</v>
      </c>
      <c r="C34" s="1285" t="s">
        <v>3124</v>
      </c>
      <c r="D34" s="1286">
        <v>45463</v>
      </c>
      <c r="E34" s="1161">
        <f t="shared" si="18"/>
        <v>45472</v>
      </c>
      <c r="F34" s="1317"/>
      <c r="G34" s="1161"/>
      <c r="H34" s="1161"/>
      <c r="I34" s="1161"/>
      <c r="J34" s="1212"/>
      <c r="K34" s="1161">
        <f t="shared" si="17"/>
        <v>45470</v>
      </c>
    </row>
    <row r="35" spans="1:11" s="14" customFormat="1" ht="18.75" hidden="1" customHeight="1" x14ac:dyDescent="0.2">
      <c r="A35" s="805"/>
      <c r="B35" s="1328" t="s">
        <v>433</v>
      </c>
      <c r="C35" s="1286" t="s">
        <v>3125</v>
      </c>
      <c r="D35" s="1289">
        <v>45469</v>
      </c>
      <c r="E35" s="1166">
        <f t="shared" si="18"/>
        <v>45478</v>
      </c>
      <c r="F35" s="1329"/>
      <c r="G35" s="1166"/>
      <c r="H35" s="1166"/>
      <c r="I35" s="1166"/>
      <c r="J35" s="1212"/>
      <c r="K35" s="1161">
        <f t="shared" si="17"/>
        <v>45477</v>
      </c>
    </row>
    <row r="36" spans="1:11" s="14" customFormat="1" ht="18.75" hidden="1" customHeight="1" x14ac:dyDescent="0.2">
      <c r="A36" s="805"/>
      <c r="B36" s="1285" t="s">
        <v>1849</v>
      </c>
      <c r="C36" s="1285" t="s">
        <v>2973</v>
      </c>
      <c r="D36" s="1286">
        <v>45481</v>
      </c>
      <c r="E36" s="1161">
        <f t="shared" ref="E36:E37" si="20">D36+9</f>
        <v>45490</v>
      </c>
      <c r="F36" s="1317" t="s">
        <v>803</v>
      </c>
      <c r="G36" s="1161" t="s">
        <v>3126</v>
      </c>
      <c r="H36" s="1161">
        <v>45496</v>
      </c>
      <c r="I36" s="1161">
        <f>H36+7</f>
        <v>45503</v>
      </c>
      <c r="J36" s="1212"/>
      <c r="K36" s="1161" t="e">
        <f>#REF!+7</f>
        <v>#REF!</v>
      </c>
    </row>
    <row r="37" spans="1:11" s="14" customFormat="1" ht="18.75" hidden="1" customHeight="1" x14ac:dyDescent="0.2">
      <c r="A37" s="805"/>
      <c r="B37" s="1285" t="s">
        <v>2839</v>
      </c>
      <c r="C37" s="1285" t="s">
        <v>2974</v>
      </c>
      <c r="D37" s="1187" t="s">
        <v>409</v>
      </c>
      <c r="E37" s="1166" t="e">
        <f t="shared" si="20"/>
        <v>#VALUE!</v>
      </c>
      <c r="F37" s="1327" t="s">
        <v>803</v>
      </c>
      <c r="G37" s="1166" t="s">
        <v>3127</v>
      </c>
      <c r="H37" s="1166">
        <v>45514</v>
      </c>
      <c r="I37" s="1166">
        <f t="shared" ref="I37:I41" si="21">H37+7</f>
        <v>45521</v>
      </c>
      <c r="J37" s="1212"/>
      <c r="K37" s="1161" t="e">
        <f t="shared" si="17"/>
        <v>#REF!</v>
      </c>
    </row>
    <row r="38" spans="1:11" s="14" customFormat="1" ht="18.75" hidden="1" customHeight="1" x14ac:dyDescent="0.2">
      <c r="A38" s="805"/>
      <c r="B38" s="1286" t="s">
        <v>2831</v>
      </c>
      <c r="C38" s="1285" t="s">
        <v>2975</v>
      </c>
      <c r="D38" s="1286">
        <v>45505</v>
      </c>
      <c r="E38" s="1161">
        <f t="shared" ref="E38:E39" si="22">D38+9</f>
        <v>45514</v>
      </c>
      <c r="F38" s="1317" t="s">
        <v>803</v>
      </c>
      <c r="G38" s="1161" t="s">
        <v>3128</v>
      </c>
      <c r="H38" s="1161">
        <v>45520</v>
      </c>
      <c r="I38" s="1161">
        <f t="shared" si="21"/>
        <v>45527</v>
      </c>
      <c r="J38" s="1212"/>
      <c r="K38" s="1287" t="e">
        <f t="shared" si="17"/>
        <v>#REF!</v>
      </c>
    </row>
    <row r="39" spans="1:11" s="14" customFormat="1" ht="18.75" hidden="1" customHeight="1" x14ac:dyDescent="0.2">
      <c r="A39" s="805"/>
      <c r="B39" s="1290" t="s">
        <v>433</v>
      </c>
      <c r="C39" s="1285" t="s">
        <v>2977</v>
      </c>
      <c r="D39" s="1289">
        <v>45507</v>
      </c>
      <c r="E39" s="1166">
        <f t="shared" si="22"/>
        <v>45516</v>
      </c>
      <c r="F39" s="1327" t="s">
        <v>803</v>
      </c>
      <c r="G39" s="1166" t="s">
        <v>3127</v>
      </c>
      <c r="H39" s="1166">
        <v>45524</v>
      </c>
      <c r="I39" s="1166">
        <f t="shared" si="21"/>
        <v>45531</v>
      </c>
      <c r="J39" s="1212"/>
      <c r="K39" s="1287" t="e">
        <f t="shared" si="17"/>
        <v>#REF!</v>
      </c>
    </row>
    <row r="40" spans="1:11" s="14" customFormat="1" ht="18.75" hidden="1" customHeight="1" x14ac:dyDescent="0.2">
      <c r="A40" s="805"/>
      <c r="B40" s="1285" t="s">
        <v>1877</v>
      </c>
      <c r="C40" s="1286" t="s">
        <v>2978</v>
      </c>
      <c r="D40" s="1286">
        <v>45507</v>
      </c>
      <c r="E40" s="1161">
        <f t="shared" ref="E40:E43" si="23">D40+9</f>
        <v>45516</v>
      </c>
      <c r="F40" s="1317" t="s">
        <v>803</v>
      </c>
      <c r="G40" s="1161" t="s">
        <v>3128</v>
      </c>
      <c r="H40" s="1161">
        <v>45520</v>
      </c>
      <c r="I40" s="1161">
        <f t="shared" ref="I40" si="24">H40+7</f>
        <v>45527</v>
      </c>
      <c r="J40" s="1212"/>
      <c r="K40" s="1287" t="e">
        <f>K39+7</f>
        <v>#REF!</v>
      </c>
    </row>
    <row r="41" spans="1:11" s="14" customFormat="1" ht="18.75" hidden="1" customHeight="1" x14ac:dyDescent="0.2">
      <c r="A41" s="805"/>
      <c r="B41" s="1285" t="s">
        <v>1857</v>
      </c>
      <c r="C41" s="1285" t="s">
        <v>2979</v>
      </c>
      <c r="D41" s="1286">
        <v>45512</v>
      </c>
      <c r="E41" s="1161">
        <f t="shared" si="23"/>
        <v>45521</v>
      </c>
      <c r="F41" s="1317" t="s">
        <v>803</v>
      </c>
      <c r="G41" s="1161" t="s">
        <v>3127</v>
      </c>
      <c r="H41" s="1161">
        <v>45529</v>
      </c>
      <c r="I41" s="1161">
        <f t="shared" si="21"/>
        <v>45536</v>
      </c>
      <c r="J41" s="1212"/>
      <c r="K41" s="1287" t="e">
        <f t="shared" si="17"/>
        <v>#REF!</v>
      </c>
    </row>
    <row r="42" spans="1:11" s="14" customFormat="1" ht="18.75" hidden="1" customHeight="1" x14ac:dyDescent="0.2">
      <c r="A42" s="805"/>
      <c r="B42" s="1286" t="s">
        <v>1845</v>
      </c>
      <c r="C42" s="1285" t="s">
        <v>2980</v>
      </c>
      <c r="D42" s="1286">
        <v>45518</v>
      </c>
      <c r="E42" s="1161">
        <f t="shared" si="23"/>
        <v>45527</v>
      </c>
      <c r="F42" s="1317" t="s">
        <v>383</v>
      </c>
      <c r="G42" s="1161" t="s">
        <v>3129</v>
      </c>
      <c r="H42" s="1161">
        <v>45529</v>
      </c>
      <c r="I42" s="1161">
        <f t="shared" ref="I42" si="25">H42+7</f>
        <v>45536</v>
      </c>
      <c r="J42" s="1212"/>
      <c r="K42" s="1287" t="e">
        <f>K41+7</f>
        <v>#REF!</v>
      </c>
    </row>
    <row r="43" spans="1:11" s="14" customFormat="1" ht="18.75" hidden="1" customHeight="1" x14ac:dyDescent="0.2">
      <c r="A43" s="805"/>
      <c r="B43" s="1285" t="s">
        <v>1864</v>
      </c>
      <c r="C43" s="1285" t="s">
        <v>2981</v>
      </c>
      <c r="D43" s="1286">
        <v>45533</v>
      </c>
      <c r="E43" s="1161">
        <f t="shared" si="23"/>
        <v>45542</v>
      </c>
      <c r="F43" s="1317" t="s">
        <v>903</v>
      </c>
      <c r="G43" s="1161" t="s">
        <v>3130</v>
      </c>
      <c r="H43" s="1161">
        <v>45545</v>
      </c>
      <c r="I43" s="1161">
        <f t="shared" ref="I43" si="26">H43+7</f>
        <v>45552</v>
      </c>
      <c r="J43" s="1212"/>
      <c r="K43" s="1287" t="e">
        <f>PERTIWI!L175</f>
        <v>#REF!</v>
      </c>
    </row>
    <row r="44" spans="1:11" s="14" customFormat="1" ht="18.75" hidden="1" customHeight="1" x14ac:dyDescent="0.2">
      <c r="A44" s="805"/>
      <c r="B44" s="1285" t="s">
        <v>2839</v>
      </c>
      <c r="C44" s="1285" t="s">
        <v>2982</v>
      </c>
      <c r="D44" s="1286">
        <v>45540</v>
      </c>
      <c r="E44" s="1161">
        <f t="shared" ref="E44:E48" si="27">D44+9</f>
        <v>45549</v>
      </c>
      <c r="F44" s="1317" t="s">
        <v>383</v>
      </c>
      <c r="G44" s="1161" t="s">
        <v>3131</v>
      </c>
      <c r="H44" s="1161">
        <v>45559</v>
      </c>
      <c r="I44" s="1161">
        <f t="shared" ref="I44:I48" si="28">H44+7</f>
        <v>45566</v>
      </c>
      <c r="J44" s="1212"/>
      <c r="K44" s="1287" t="e">
        <f t="shared" ref="K44" si="29">K43+7</f>
        <v>#REF!</v>
      </c>
    </row>
    <row r="45" spans="1:11" s="14" customFormat="1" ht="18.75" hidden="1" customHeight="1" x14ac:dyDescent="0.2">
      <c r="A45" s="805"/>
      <c r="B45" s="1286" t="s">
        <v>2841</v>
      </c>
      <c r="C45" s="1285" t="s">
        <v>2983</v>
      </c>
      <c r="D45" s="1286">
        <v>45545</v>
      </c>
      <c r="E45" s="1161">
        <f t="shared" si="27"/>
        <v>45554</v>
      </c>
      <c r="F45" s="1317" t="s">
        <v>383</v>
      </c>
      <c r="G45" s="1161" t="s">
        <v>3131</v>
      </c>
      <c r="H45" s="1161">
        <v>45559</v>
      </c>
      <c r="I45" s="1161">
        <f t="shared" ref="I45" si="30">H45+7</f>
        <v>45566</v>
      </c>
      <c r="J45" s="1212"/>
      <c r="K45" s="1161" t="e">
        <f t="shared" si="17"/>
        <v>#REF!</v>
      </c>
    </row>
    <row r="46" spans="1:11" s="14" customFormat="1" ht="18.75" hidden="1" customHeight="1" x14ac:dyDescent="0.2">
      <c r="A46" s="805"/>
      <c r="B46" s="1285" t="s">
        <v>1877</v>
      </c>
      <c r="C46" s="1286" t="s">
        <v>2984</v>
      </c>
      <c r="D46" s="1286">
        <v>45549</v>
      </c>
      <c r="E46" s="1161">
        <f t="shared" si="27"/>
        <v>45558</v>
      </c>
      <c r="F46" s="1274" t="s">
        <v>803</v>
      </c>
      <c r="G46" s="1161" t="s">
        <v>3132</v>
      </c>
      <c r="H46" s="1161">
        <v>45566</v>
      </c>
      <c r="I46" s="1161">
        <f t="shared" si="28"/>
        <v>45573</v>
      </c>
      <c r="J46" s="1212"/>
      <c r="K46" s="1161" t="e">
        <f t="shared" si="17"/>
        <v>#REF!</v>
      </c>
    </row>
    <row r="47" spans="1:11" s="14" customFormat="1" ht="18.75" hidden="1" customHeight="1" x14ac:dyDescent="0.2">
      <c r="A47" s="805"/>
      <c r="B47" s="1285" t="s">
        <v>1868</v>
      </c>
      <c r="C47" s="1285" t="s">
        <v>2985</v>
      </c>
      <c r="D47" s="1286">
        <v>45557</v>
      </c>
      <c r="E47" s="1161">
        <f t="shared" si="27"/>
        <v>45566</v>
      </c>
      <c r="F47" s="1274" t="s">
        <v>383</v>
      </c>
      <c r="G47" s="1161" t="s">
        <v>3133</v>
      </c>
      <c r="H47" s="1161">
        <v>45573</v>
      </c>
      <c r="I47" s="1161">
        <f t="shared" si="28"/>
        <v>45580</v>
      </c>
      <c r="J47" s="1212"/>
      <c r="K47" s="1161" t="e">
        <f t="shared" si="17"/>
        <v>#REF!</v>
      </c>
    </row>
    <row r="48" spans="1:11" s="14" customFormat="1" ht="18" hidden="1" customHeight="1" x14ac:dyDescent="0.2">
      <c r="A48" s="805"/>
      <c r="B48" s="1285" t="s">
        <v>1845</v>
      </c>
      <c r="C48" s="1285" t="s">
        <v>3134</v>
      </c>
      <c r="D48" s="1286">
        <v>45563</v>
      </c>
      <c r="E48" s="1161">
        <f t="shared" si="27"/>
        <v>45572</v>
      </c>
      <c r="F48" s="1317" t="s">
        <v>803</v>
      </c>
      <c r="G48" s="1161" t="s">
        <v>3135</v>
      </c>
      <c r="H48" s="1161">
        <v>45580</v>
      </c>
      <c r="I48" s="1161">
        <f t="shared" si="28"/>
        <v>45587</v>
      </c>
      <c r="J48" s="1212"/>
      <c r="K48" s="1161" t="e">
        <f t="shared" si="17"/>
        <v>#REF!</v>
      </c>
    </row>
    <row r="49" spans="1:11" s="14" customFormat="1" ht="18.75" hidden="1" customHeight="1" x14ac:dyDescent="0.2">
      <c r="A49" s="805"/>
      <c r="B49" s="1285" t="s">
        <v>2017</v>
      </c>
      <c r="C49" s="1285" t="s">
        <v>2987</v>
      </c>
      <c r="D49" s="1286">
        <v>45571</v>
      </c>
      <c r="E49" s="1161">
        <f t="shared" ref="E49:E53" si="31">D49+9</f>
        <v>45580</v>
      </c>
      <c r="F49" s="1317" t="s">
        <v>383</v>
      </c>
      <c r="G49" s="1161" t="s">
        <v>3136</v>
      </c>
      <c r="H49" s="1161">
        <v>45597</v>
      </c>
      <c r="I49" s="1161">
        <f>H49+10</f>
        <v>45607</v>
      </c>
      <c r="J49" s="1212"/>
      <c r="K49" s="1161" t="e">
        <f t="shared" si="17"/>
        <v>#REF!</v>
      </c>
    </row>
    <row r="50" spans="1:11" s="14" customFormat="1" ht="18.75" hidden="1" customHeight="1" x14ac:dyDescent="0.2">
      <c r="A50" s="805"/>
      <c r="B50" s="1285" t="s">
        <v>1864</v>
      </c>
      <c r="C50" s="1285" t="s">
        <v>2988</v>
      </c>
      <c r="D50" s="1286">
        <v>45578</v>
      </c>
      <c r="E50" s="1161">
        <f t="shared" si="31"/>
        <v>45587</v>
      </c>
      <c r="F50" s="1317" t="s">
        <v>383</v>
      </c>
      <c r="G50" s="1161" t="s">
        <v>3136</v>
      </c>
      <c r="H50" s="1161">
        <v>45597</v>
      </c>
      <c r="I50" s="1161">
        <f t="shared" ref="I50:I52" si="32">H50+10</f>
        <v>45607</v>
      </c>
      <c r="J50" s="1212"/>
      <c r="K50" s="1161" t="e">
        <f t="shared" si="17"/>
        <v>#REF!</v>
      </c>
    </row>
    <row r="51" spans="1:11" s="14" customFormat="1" ht="18.75" hidden="1" customHeight="1" x14ac:dyDescent="0.2">
      <c r="A51" s="805"/>
      <c r="B51" s="1285" t="s">
        <v>2839</v>
      </c>
      <c r="C51" s="1285" t="s">
        <v>2989</v>
      </c>
      <c r="D51" s="1286">
        <v>45580</v>
      </c>
      <c r="E51" s="1161">
        <f t="shared" si="31"/>
        <v>45589</v>
      </c>
      <c r="F51" s="1317" t="s">
        <v>383</v>
      </c>
      <c r="G51" s="1161" t="s">
        <v>3136</v>
      </c>
      <c r="H51" s="1161">
        <v>45597</v>
      </c>
      <c r="I51" s="1161">
        <f t="shared" si="32"/>
        <v>45607</v>
      </c>
      <c r="J51" s="1212"/>
      <c r="K51" s="1161" t="e">
        <f t="shared" si="17"/>
        <v>#REF!</v>
      </c>
    </row>
    <row r="52" spans="1:11" s="14" customFormat="1" ht="18.75" hidden="1" customHeight="1" x14ac:dyDescent="0.2">
      <c r="A52" s="805"/>
      <c r="B52" s="1285" t="s">
        <v>1877</v>
      </c>
      <c r="C52" s="1285" t="s">
        <v>2990</v>
      </c>
      <c r="D52" s="1286">
        <v>45587</v>
      </c>
      <c r="E52" s="1161">
        <f t="shared" si="31"/>
        <v>45596</v>
      </c>
      <c r="F52" s="1317" t="s">
        <v>648</v>
      </c>
      <c r="G52" s="1161" t="s">
        <v>3137</v>
      </c>
      <c r="H52" s="1161">
        <v>45611</v>
      </c>
      <c r="I52" s="1161">
        <f t="shared" si="32"/>
        <v>45621</v>
      </c>
      <c r="J52" s="1212"/>
      <c r="K52" s="1161" t="e">
        <f t="shared" si="17"/>
        <v>#REF!</v>
      </c>
    </row>
    <row r="53" spans="1:11" s="14" customFormat="1" ht="18" hidden="1" customHeight="1" x14ac:dyDescent="0.2">
      <c r="A53" s="805"/>
      <c r="B53" s="1285" t="s">
        <v>2580</v>
      </c>
      <c r="C53" s="1285" t="s">
        <v>2991</v>
      </c>
      <c r="D53" s="1286">
        <v>45595</v>
      </c>
      <c r="E53" s="1161">
        <f t="shared" si="31"/>
        <v>45604</v>
      </c>
      <c r="F53" s="1317" t="s">
        <v>648</v>
      </c>
      <c r="G53" s="1161" t="s">
        <v>3137</v>
      </c>
      <c r="H53" s="1161">
        <v>45611</v>
      </c>
      <c r="I53" s="1161">
        <f t="shared" ref="I53" si="33">H53+10</f>
        <v>45621</v>
      </c>
      <c r="J53" s="1212"/>
      <c r="K53" s="1161" t="e">
        <f t="shared" si="17"/>
        <v>#REF!</v>
      </c>
    </row>
    <row r="54" spans="1:11" s="14" customFormat="1" ht="18.75" hidden="1" customHeight="1" x14ac:dyDescent="0.2">
      <c r="A54" s="805"/>
      <c r="B54" s="1285" t="s">
        <v>1868</v>
      </c>
      <c r="C54" s="1285" t="s">
        <v>2992</v>
      </c>
      <c r="D54" s="1286">
        <v>45605</v>
      </c>
      <c r="E54" s="1161">
        <f t="shared" ref="E54:E56" si="34">D54+9</f>
        <v>45614</v>
      </c>
      <c r="F54" s="1317" t="s">
        <v>383</v>
      </c>
      <c r="G54" s="1161" t="s">
        <v>3138</v>
      </c>
      <c r="H54" s="1161">
        <v>45621</v>
      </c>
      <c r="I54" s="1161">
        <f t="shared" ref="I54:I57" si="35">H54+10</f>
        <v>45631</v>
      </c>
      <c r="J54" s="1212"/>
      <c r="K54" s="1161" t="e">
        <f t="shared" si="17"/>
        <v>#REF!</v>
      </c>
    </row>
    <row r="55" spans="1:11" s="14" customFormat="1" ht="18.75" hidden="1" customHeight="1" x14ac:dyDescent="0.2">
      <c r="A55" s="805"/>
      <c r="B55" s="1285" t="s">
        <v>1845</v>
      </c>
      <c r="C55" s="1285" t="s">
        <v>2993</v>
      </c>
      <c r="D55" s="1286">
        <v>45609</v>
      </c>
      <c r="E55" s="1161">
        <f t="shared" si="34"/>
        <v>45618</v>
      </c>
      <c r="F55" s="1317" t="s">
        <v>383</v>
      </c>
      <c r="G55" s="1161" t="s">
        <v>3138</v>
      </c>
      <c r="H55" s="1161">
        <v>45621</v>
      </c>
      <c r="I55" s="1161">
        <f t="shared" si="35"/>
        <v>45631</v>
      </c>
      <c r="J55" s="1212"/>
      <c r="K55" s="1161" t="e">
        <f t="shared" si="17"/>
        <v>#REF!</v>
      </c>
    </row>
    <row r="56" spans="1:11" s="14" customFormat="1" ht="18" hidden="1" customHeight="1" x14ac:dyDescent="0.2">
      <c r="A56" s="805"/>
      <c r="B56" s="1285" t="s">
        <v>2017</v>
      </c>
      <c r="C56" s="1285" t="s">
        <v>2994</v>
      </c>
      <c r="D56" s="1286">
        <v>45623</v>
      </c>
      <c r="E56" s="1161">
        <f t="shared" si="34"/>
        <v>45632</v>
      </c>
      <c r="F56" s="1317" t="s">
        <v>383</v>
      </c>
      <c r="G56" s="1161" t="s">
        <v>3139</v>
      </c>
      <c r="H56" s="1161">
        <v>45639</v>
      </c>
      <c r="I56" s="1161">
        <f t="shared" ref="I56" si="36">H56+10</f>
        <v>45649</v>
      </c>
      <c r="J56" s="1212"/>
      <c r="K56" s="1161" t="e">
        <f t="shared" si="17"/>
        <v>#REF!</v>
      </c>
    </row>
    <row r="57" spans="1:11" s="14" customFormat="1" ht="18.75" hidden="1" customHeight="1" x14ac:dyDescent="0.2">
      <c r="A57" s="805"/>
      <c r="B57" s="1285" t="s">
        <v>1864</v>
      </c>
      <c r="C57" s="1285" t="s">
        <v>2995</v>
      </c>
      <c r="D57" s="1286">
        <v>45625</v>
      </c>
      <c r="E57" s="1161">
        <f t="shared" ref="E57:E60" si="37">D57+9</f>
        <v>45634</v>
      </c>
      <c r="F57" s="1317" t="s">
        <v>383</v>
      </c>
      <c r="G57" s="1161" t="s">
        <v>3139</v>
      </c>
      <c r="H57" s="1161">
        <v>45639</v>
      </c>
      <c r="I57" s="1161">
        <f t="shared" si="35"/>
        <v>45649</v>
      </c>
      <c r="J57" s="1212"/>
      <c r="K57" s="1161" t="e">
        <f t="shared" si="17"/>
        <v>#REF!</v>
      </c>
    </row>
    <row r="58" spans="1:11" s="14" customFormat="1" ht="18.75" hidden="1" customHeight="1" x14ac:dyDescent="0.2">
      <c r="A58" s="805"/>
      <c r="B58" s="1285" t="s">
        <v>2856</v>
      </c>
      <c r="C58" s="1285" t="s">
        <v>2996</v>
      </c>
      <c r="D58" s="1286">
        <v>45633</v>
      </c>
      <c r="E58" s="1161">
        <f t="shared" si="37"/>
        <v>45642</v>
      </c>
      <c r="F58" s="1317" t="s">
        <v>648</v>
      </c>
      <c r="G58" s="1161" t="s">
        <v>3140</v>
      </c>
      <c r="H58" s="1161">
        <v>45648</v>
      </c>
      <c r="I58" s="1161">
        <f t="shared" ref="I58:I62" si="38">H58+10</f>
        <v>45658</v>
      </c>
      <c r="J58" s="1212"/>
      <c r="K58" s="1161" t="e">
        <f t="shared" si="17"/>
        <v>#REF!</v>
      </c>
    </row>
    <row r="59" spans="1:11" s="14" customFormat="1" ht="18.75" hidden="1" customHeight="1" x14ac:dyDescent="0.2">
      <c r="A59" s="805"/>
      <c r="B59" s="1285" t="s">
        <v>2580</v>
      </c>
      <c r="C59" s="1285" t="s">
        <v>2997</v>
      </c>
      <c r="D59" s="1286">
        <v>45637</v>
      </c>
      <c r="E59" s="1161">
        <f t="shared" si="37"/>
        <v>45646</v>
      </c>
      <c r="F59" s="1317" t="s">
        <v>792</v>
      </c>
      <c r="G59" s="1161" t="s">
        <v>3141</v>
      </c>
      <c r="H59" s="1161">
        <v>45653</v>
      </c>
      <c r="I59" s="1161">
        <f t="shared" si="38"/>
        <v>45663</v>
      </c>
      <c r="J59" s="1212"/>
      <c r="K59" s="1161" t="e">
        <f t="shared" si="17"/>
        <v>#REF!</v>
      </c>
    </row>
    <row r="60" spans="1:11" s="14" customFormat="1" ht="18" hidden="1" customHeight="1" x14ac:dyDescent="0.2">
      <c r="A60" s="805"/>
      <c r="B60" s="1285" t="s">
        <v>1868</v>
      </c>
      <c r="C60" s="1285" t="s">
        <v>2998</v>
      </c>
      <c r="D60" s="1286">
        <v>45644</v>
      </c>
      <c r="E60" s="1161">
        <f t="shared" si="37"/>
        <v>45653</v>
      </c>
      <c r="F60" s="1317" t="s">
        <v>383</v>
      </c>
      <c r="G60" s="1161" t="s">
        <v>3142</v>
      </c>
      <c r="H60" s="1161">
        <v>45294</v>
      </c>
      <c r="I60" s="1161">
        <f t="shared" si="38"/>
        <v>45304</v>
      </c>
      <c r="J60" s="1212"/>
      <c r="K60" s="1161" t="e">
        <f t="shared" si="17"/>
        <v>#REF!</v>
      </c>
    </row>
    <row r="61" spans="1:11" s="14" customFormat="1" ht="18.75" hidden="1" customHeight="1" x14ac:dyDescent="0.2">
      <c r="A61" s="805"/>
      <c r="B61" s="1285" t="s">
        <v>1845</v>
      </c>
      <c r="C61" s="1285" t="s">
        <v>2999</v>
      </c>
      <c r="D61" s="1286">
        <v>45651</v>
      </c>
      <c r="E61" s="1161">
        <f t="shared" ref="E61:E66" si="39">D61+9</f>
        <v>45660</v>
      </c>
      <c r="F61" s="1317" t="s">
        <v>648</v>
      </c>
      <c r="G61" s="1161" t="s">
        <v>3143</v>
      </c>
      <c r="H61" s="1161">
        <v>45301</v>
      </c>
      <c r="I61" s="1161">
        <f t="shared" si="38"/>
        <v>45311</v>
      </c>
      <c r="J61" s="1212"/>
      <c r="K61" s="1161" t="e">
        <f t="shared" si="17"/>
        <v>#REF!</v>
      </c>
    </row>
    <row r="62" spans="1:11" s="14" customFormat="1" ht="18" hidden="1" customHeight="1" x14ac:dyDescent="0.2">
      <c r="A62" s="805"/>
      <c r="B62" s="1285" t="s">
        <v>2017</v>
      </c>
      <c r="C62" s="1285" t="s">
        <v>3000</v>
      </c>
      <c r="D62" s="1286">
        <v>45668</v>
      </c>
      <c r="E62" s="1161">
        <f t="shared" si="39"/>
        <v>45677</v>
      </c>
      <c r="F62" s="1317" t="s">
        <v>383</v>
      </c>
      <c r="G62" s="1161" t="s">
        <v>3144</v>
      </c>
      <c r="H62" s="1161">
        <v>45684</v>
      </c>
      <c r="I62" s="1161">
        <f t="shared" si="38"/>
        <v>45694</v>
      </c>
      <c r="J62" s="1212"/>
      <c r="K62" s="1161">
        <f>PERTIWI!L194</f>
        <v>45669</v>
      </c>
    </row>
    <row r="63" spans="1:11" s="14" customFormat="1" ht="18.75" hidden="1" customHeight="1" x14ac:dyDescent="0.2">
      <c r="A63" s="805"/>
      <c r="B63" s="1285" t="s">
        <v>1864</v>
      </c>
      <c r="C63" s="1285" t="s">
        <v>3001</v>
      </c>
      <c r="D63" s="1286">
        <v>45670</v>
      </c>
      <c r="E63" s="1161">
        <f t="shared" si="39"/>
        <v>45679</v>
      </c>
      <c r="F63" s="1317" t="s">
        <v>383</v>
      </c>
      <c r="G63" s="1161" t="s">
        <v>3144</v>
      </c>
      <c r="H63" s="1161">
        <v>45684</v>
      </c>
      <c r="I63" s="1161">
        <f t="shared" ref="I63" si="40">H63+10</f>
        <v>45694</v>
      </c>
      <c r="J63" s="1212"/>
      <c r="K63" s="1161">
        <f t="shared" si="17"/>
        <v>45676</v>
      </c>
    </row>
    <row r="64" spans="1:11" s="14" customFormat="1" ht="18.75" hidden="1" customHeight="1" x14ac:dyDescent="0.2">
      <c r="A64" s="805"/>
      <c r="B64" s="1285" t="s">
        <v>2856</v>
      </c>
      <c r="C64" s="1285" t="s">
        <v>3002</v>
      </c>
      <c r="D64" s="1286">
        <v>45678</v>
      </c>
      <c r="E64" s="1161">
        <f t="shared" si="39"/>
        <v>45687</v>
      </c>
      <c r="F64" s="1317" t="s">
        <v>648</v>
      </c>
      <c r="G64" s="1161" t="s">
        <v>3145</v>
      </c>
      <c r="H64" s="1161">
        <v>45691</v>
      </c>
      <c r="I64" s="1161">
        <f t="shared" ref="I64:I69" si="41">H64+10</f>
        <v>45701</v>
      </c>
      <c r="J64" s="1212"/>
      <c r="K64" s="1161">
        <f t="shared" si="17"/>
        <v>45683</v>
      </c>
    </row>
    <row r="65" spans="1:11" s="14" customFormat="1" ht="18.75" hidden="1" customHeight="1" x14ac:dyDescent="0.2">
      <c r="A65" s="805"/>
      <c r="B65" s="1285" t="s">
        <v>2580</v>
      </c>
      <c r="C65" s="1285" t="s">
        <v>3003</v>
      </c>
      <c r="D65" s="1286">
        <v>45679</v>
      </c>
      <c r="E65" s="1161">
        <f t="shared" si="39"/>
        <v>45688</v>
      </c>
      <c r="F65" s="1317" t="s">
        <v>648</v>
      </c>
      <c r="G65" s="1161" t="s">
        <v>3145</v>
      </c>
      <c r="H65" s="1161">
        <v>45691</v>
      </c>
      <c r="I65" s="1161">
        <f t="shared" ref="I65" si="42">H65+10</f>
        <v>45701</v>
      </c>
      <c r="J65" s="1212"/>
      <c r="K65" s="1161">
        <f t="shared" si="17"/>
        <v>45690</v>
      </c>
    </row>
    <row r="66" spans="1:11" s="14" customFormat="1" ht="18" hidden="1" customHeight="1" x14ac:dyDescent="0.2">
      <c r="A66" s="805"/>
      <c r="B66" s="1285" t="s">
        <v>2017</v>
      </c>
      <c r="C66" s="1285" t="s">
        <v>3004</v>
      </c>
      <c r="D66" s="1286">
        <v>45690</v>
      </c>
      <c r="E66" s="1161">
        <f t="shared" si="39"/>
        <v>45699</v>
      </c>
      <c r="F66" s="1317" t="s">
        <v>3146</v>
      </c>
      <c r="G66" s="1161" t="s">
        <v>3147</v>
      </c>
      <c r="H66" s="1161">
        <v>45716</v>
      </c>
      <c r="I66" s="1161">
        <f t="shared" si="41"/>
        <v>45726</v>
      </c>
      <c r="J66" s="1212"/>
      <c r="K66" s="1161">
        <f t="shared" si="17"/>
        <v>45697</v>
      </c>
    </row>
    <row r="67" spans="1:11" s="14" customFormat="1" ht="18" hidden="1" customHeight="1" x14ac:dyDescent="0.2">
      <c r="A67" s="805"/>
      <c r="B67" s="1285" t="s">
        <v>1868</v>
      </c>
      <c r="C67" s="1285" t="s">
        <v>3005</v>
      </c>
      <c r="D67" s="1286">
        <v>45327</v>
      </c>
      <c r="E67" s="1161">
        <f t="shared" ref="E67:E68" si="43">D67+9</f>
        <v>45336</v>
      </c>
      <c r="F67" s="1317" t="s">
        <v>3146</v>
      </c>
      <c r="G67" s="1161" t="s">
        <v>3148</v>
      </c>
      <c r="H67" s="1161">
        <v>45723</v>
      </c>
      <c r="I67" s="1161">
        <f t="shared" ref="I67:I68" si="44">H67+10</f>
        <v>45733</v>
      </c>
      <c r="J67" s="1212"/>
      <c r="K67" s="1161">
        <f t="shared" si="17"/>
        <v>45704</v>
      </c>
    </row>
    <row r="68" spans="1:11" s="14" customFormat="1" ht="18" hidden="1" customHeight="1" x14ac:dyDescent="0.2">
      <c r="A68" s="805"/>
      <c r="B68" s="1285" t="s">
        <v>1845</v>
      </c>
      <c r="C68" s="1285" t="s">
        <v>3006</v>
      </c>
      <c r="D68" s="1286">
        <v>45701</v>
      </c>
      <c r="E68" s="1161">
        <f t="shared" si="43"/>
        <v>45710</v>
      </c>
      <c r="F68" s="1317" t="s">
        <v>3146</v>
      </c>
      <c r="G68" s="1161" t="s">
        <v>3148</v>
      </c>
      <c r="H68" s="1161">
        <v>45723</v>
      </c>
      <c r="I68" s="1161">
        <f t="shared" si="44"/>
        <v>45733</v>
      </c>
      <c r="J68" s="1212"/>
      <c r="K68" s="1161">
        <f t="shared" si="17"/>
        <v>45711</v>
      </c>
    </row>
    <row r="69" spans="1:11" s="14" customFormat="1" ht="18" hidden="1" customHeight="1" x14ac:dyDescent="0.2">
      <c r="A69" s="805"/>
      <c r="B69" s="1285" t="s">
        <v>2856</v>
      </c>
      <c r="C69" s="1285" t="s">
        <v>3007</v>
      </c>
      <c r="D69" s="1286">
        <v>45715</v>
      </c>
      <c r="E69" s="1316">
        <f>D69+6</f>
        <v>45721</v>
      </c>
      <c r="F69" s="1317" t="s">
        <v>648</v>
      </c>
      <c r="G69" s="1161" t="s">
        <v>3148</v>
      </c>
      <c r="H69" s="1161">
        <v>45723</v>
      </c>
      <c r="I69" s="1161">
        <f t="shared" si="41"/>
        <v>45733</v>
      </c>
      <c r="J69" s="1212"/>
      <c r="K69" s="1316">
        <v>45708</v>
      </c>
    </row>
    <row r="70" spans="1:11" s="14" customFormat="1" ht="18" hidden="1" customHeight="1" x14ac:dyDescent="0.2">
      <c r="A70" s="805"/>
      <c r="B70" s="1285" t="s">
        <v>1864</v>
      </c>
      <c r="C70" s="1285" t="s">
        <v>3008</v>
      </c>
      <c r="D70" s="1286">
        <v>45722</v>
      </c>
      <c r="E70" s="1316">
        <f>D70+6</f>
        <v>45728</v>
      </c>
      <c r="F70" s="1317" t="s">
        <v>958</v>
      </c>
      <c r="G70" s="1161" t="s">
        <v>3149</v>
      </c>
      <c r="H70" s="1161">
        <v>45737</v>
      </c>
      <c r="I70" s="1161">
        <f>H70+10</f>
        <v>45747</v>
      </c>
      <c r="J70" s="1212"/>
      <c r="K70" s="1316">
        <f>K69+7</f>
        <v>45715</v>
      </c>
    </row>
    <row r="71" spans="1:11" s="14" customFormat="1" ht="18" hidden="1" customHeight="1" x14ac:dyDescent="0.2">
      <c r="A71" s="805"/>
      <c r="B71" s="1285" t="s">
        <v>2580</v>
      </c>
      <c r="C71" s="1285" t="s">
        <v>3009</v>
      </c>
      <c r="D71" s="1286">
        <v>45728</v>
      </c>
      <c r="E71" s="1316">
        <f>D71+6</f>
        <v>45734</v>
      </c>
      <c r="F71" s="1317" t="s">
        <v>958</v>
      </c>
      <c r="G71" s="1161" t="s">
        <v>3149</v>
      </c>
      <c r="H71" s="1161">
        <v>45737</v>
      </c>
      <c r="I71" s="1161">
        <f t="shared" ref="I71:I74" si="45">H71+10</f>
        <v>45747</v>
      </c>
      <c r="J71" s="1212"/>
      <c r="K71" s="1316">
        <f>K70+7</f>
        <v>45722</v>
      </c>
    </row>
    <row r="72" spans="1:11" s="14" customFormat="1" ht="18" hidden="1" customHeight="1" x14ac:dyDescent="0.2">
      <c r="A72" s="805"/>
      <c r="B72" s="1285" t="s">
        <v>2694</v>
      </c>
      <c r="C72" s="1285" t="s">
        <v>3010</v>
      </c>
      <c r="D72" s="1285">
        <v>45733</v>
      </c>
      <c r="E72" s="1161">
        <f t="shared" ref="E72:E77" si="46">D72+14</f>
        <v>45747</v>
      </c>
      <c r="F72" s="1317" t="s">
        <v>3146</v>
      </c>
      <c r="G72" s="1161" t="s">
        <v>3150</v>
      </c>
      <c r="H72" s="1161">
        <v>45751</v>
      </c>
      <c r="I72" s="1161">
        <f>H72+10</f>
        <v>45761</v>
      </c>
      <c r="J72" s="1212"/>
      <c r="K72" s="1161">
        <f>PERTIWI!N211</f>
        <v>45729</v>
      </c>
    </row>
    <row r="73" spans="1:11" s="14" customFormat="1" ht="18" hidden="1" customHeight="1" x14ac:dyDescent="0.2">
      <c r="A73" s="805"/>
      <c r="B73" s="1285" t="s">
        <v>1868</v>
      </c>
      <c r="C73" s="1285" t="s">
        <v>3011</v>
      </c>
      <c r="D73" s="1286">
        <v>45736</v>
      </c>
      <c r="E73" s="1161">
        <f t="shared" si="46"/>
        <v>45750</v>
      </c>
      <c r="F73" s="1317" t="s">
        <v>383</v>
      </c>
      <c r="G73" s="1161" t="s">
        <v>3151</v>
      </c>
      <c r="H73" s="1161">
        <v>45758</v>
      </c>
      <c r="I73" s="1161">
        <f t="shared" si="45"/>
        <v>45768</v>
      </c>
      <c r="J73" s="1212"/>
      <c r="K73" s="1161">
        <f>PERTIWI!N212</f>
        <v>45736</v>
      </c>
    </row>
    <row r="74" spans="1:11" s="14" customFormat="1" ht="18" hidden="1" customHeight="1" x14ac:dyDescent="0.2">
      <c r="A74" s="805"/>
      <c r="B74" s="1285" t="s">
        <v>1845</v>
      </c>
      <c r="C74" s="1285" t="s">
        <v>3012</v>
      </c>
      <c r="D74" s="1286">
        <v>45749</v>
      </c>
      <c r="E74" s="1161">
        <f t="shared" si="46"/>
        <v>45763</v>
      </c>
      <c r="F74" s="1317" t="s">
        <v>648</v>
      </c>
      <c r="G74" s="1161" t="s">
        <v>3152</v>
      </c>
      <c r="H74" s="1161">
        <v>45765</v>
      </c>
      <c r="I74" s="1161">
        <f t="shared" si="45"/>
        <v>45775</v>
      </c>
      <c r="J74" s="1212"/>
      <c r="K74" s="1161">
        <f>PERTIWI!N213</f>
        <v>45743</v>
      </c>
    </row>
    <row r="75" spans="1:11" s="14" customFormat="1" ht="18" hidden="1" customHeight="1" x14ac:dyDescent="0.2">
      <c r="A75" s="805"/>
      <c r="B75" s="1285" t="s">
        <v>2839</v>
      </c>
      <c r="C75" s="1285" t="s">
        <v>3013</v>
      </c>
      <c r="D75" s="1286">
        <v>45752</v>
      </c>
      <c r="E75" s="1161">
        <f t="shared" si="46"/>
        <v>45766</v>
      </c>
      <c r="F75" s="1317" t="s">
        <v>3146</v>
      </c>
      <c r="G75" s="1161" t="s">
        <v>3153</v>
      </c>
      <c r="H75" s="1161">
        <v>45772</v>
      </c>
      <c r="I75" s="1161">
        <f t="shared" ref="I75:I76" si="47">H75+10</f>
        <v>45782</v>
      </c>
      <c r="J75" s="1212"/>
      <c r="K75" s="1161">
        <f>PERTIWI!N214</f>
        <v>45750</v>
      </c>
    </row>
    <row r="76" spans="1:11" s="14" customFormat="1" ht="18" hidden="1" customHeight="1" x14ac:dyDescent="0.2">
      <c r="A76" s="805"/>
      <c r="B76" s="1285" t="s">
        <v>2017</v>
      </c>
      <c r="C76" s="1285" t="s">
        <v>3014</v>
      </c>
      <c r="D76" s="1286">
        <v>45764</v>
      </c>
      <c r="E76" s="1161">
        <f t="shared" si="46"/>
        <v>45778</v>
      </c>
      <c r="F76" s="1317" t="s">
        <v>648</v>
      </c>
      <c r="G76" s="1161" t="s">
        <v>3154</v>
      </c>
      <c r="H76" s="1161">
        <v>45786</v>
      </c>
      <c r="I76" s="1161">
        <f t="shared" si="47"/>
        <v>45796</v>
      </c>
      <c r="J76" s="1212"/>
      <c r="K76" s="1161">
        <f>PERTIWI!N215</f>
        <v>45756</v>
      </c>
    </row>
    <row r="77" spans="1:11" s="14" customFormat="1" ht="18" hidden="1" customHeight="1" x14ac:dyDescent="0.2">
      <c r="A77" s="805"/>
      <c r="B77" s="1285" t="s">
        <v>1864</v>
      </c>
      <c r="C77" s="1285" t="s">
        <v>3015</v>
      </c>
      <c r="D77" s="1286">
        <v>45774</v>
      </c>
      <c r="E77" s="1161">
        <f t="shared" si="46"/>
        <v>45788</v>
      </c>
      <c r="F77" s="1317" t="s">
        <v>900</v>
      </c>
      <c r="G77" s="1161" t="s">
        <v>3155</v>
      </c>
      <c r="H77" s="1161">
        <v>45799</v>
      </c>
      <c r="I77" s="1161">
        <f t="shared" ref="I77:I83" si="48">H77+4</f>
        <v>45803</v>
      </c>
      <c r="J77" s="1212"/>
      <c r="K77" s="1161">
        <f>PERTIWI!N216</f>
        <v>45763</v>
      </c>
    </row>
    <row r="78" spans="1:11" s="14" customFormat="1" ht="18" hidden="1" customHeight="1" x14ac:dyDescent="0.2">
      <c r="A78" s="805"/>
      <c r="B78" s="1285" t="s">
        <v>2286</v>
      </c>
      <c r="C78" s="1330" t="s">
        <v>3017</v>
      </c>
      <c r="D78" s="1286">
        <v>45783</v>
      </c>
      <c r="E78" s="1161">
        <f>D78+14</f>
        <v>45797</v>
      </c>
      <c r="F78" s="1317" t="s">
        <v>900</v>
      </c>
      <c r="G78" s="1161" t="s">
        <v>3155</v>
      </c>
      <c r="H78" s="1161">
        <v>45799</v>
      </c>
      <c r="I78" s="1161">
        <f t="shared" si="48"/>
        <v>45803</v>
      </c>
      <c r="J78" s="1212"/>
      <c r="K78" s="1161">
        <f>PERTIWI!N217</f>
        <v>45770</v>
      </c>
    </row>
    <row r="79" spans="1:11" s="14" customFormat="1" ht="18" hidden="1" customHeight="1" x14ac:dyDescent="0.2">
      <c r="A79" s="805"/>
      <c r="B79" s="1285" t="s">
        <v>2694</v>
      </c>
      <c r="C79" s="1330" t="s">
        <v>3018</v>
      </c>
      <c r="D79" s="1286">
        <v>45789</v>
      </c>
      <c r="E79" s="1161">
        <f t="shared" ref="E79:E84" si="49">D79+14</f>
        <v>45803</v>
      </c>
      <c r="F79" s="1317" t="s">
        <v>900</v>
      </c>
      <c r="G79" s="1161" t="s">
        <v>3156</v>
      </c>
      <c r="H79" s="1161">
        <v>45813</v>
      </c>
      <c r="I79" s="1161">
        <f t="shared" si="48"/>
        <v>45817</v>
      </c>
      <c r="J79" s="1212"/>
      <c r="K79" s="1161">
        <f>PERTIWI!N218</f>
        <v>45777</v>
      </c>
    </row>
    <row r="80" spans="1:11" s="14" customFormat="1" ht="18" hidden="1" customHeight="1" x14ac:dyDescent="0.2">
      <c r="A80" s="805"/>
      <c r="B80" s="1285" t="s">
        <v>2880</v>
      </c>
      <c r="C80" s="1330" t="s">
        <v>3019</v>
      </c>
      <c r="D80" s="1286">
        <v>45796</v>
      </c>
      <c r="E80" s="1161">
        <f t="shared" si="49"/>
        <v>45810</v>
      </c>
      <c r="F80" s="1317" t="s">
        <v>900</v>
      </c>
      <c r="G80" s="1161" t="s">
        <v>3156</v>
      </c>
      <c r="H80" s="1161">
        <v>45813</v>
      </c>
      <c r="I80" s="1161">
        <f t="shared" si="48"/>
        <v>45817</v>
      </c>
      <c r="J80" s="1212"/>
      <c r="K80" s="1161">
        <f>PERTIWI!N219</f>
        <v>45784</v>
      </c>
    </row>
    <row r="81" spans="1:11" s="14" customFormat="1" ht="18" hidden="1" customHeight="1" x14ac:dyDescent="0.2">
      <c r="A81" s="805"/>
      <c r="B81" s="1285" t="s">
        <v>1845</v>
      </c>
      <c r="C81" s="1285" t="s">
        <v>3020</v>
      </c>
      <c r="D81" s="1286">
        <v>45797</v>
      </c>
      <c r="E81" s="1161">
        <f t="shared" si="49"/>
        <v>45811</v>
      </c>
      <c r="F81" s="1317" t="s">
        <v>900</v>
      </c>
      <c r="G81" s="1161" t="s">
        <v>3156</v>
      </c>
      <c r="H81" s="1161">
        <v>45813</v>
      </c>
      <c r="I81" s="1161">
        <f t="shared" si="48"/>
        <v>45817</v>
      </c>
      <c r="J81" s="1212"/>
      <c r="K81" s="1161">
        <f>PERTIWI!N220</f>
        <v>45791</v>
      </c>
    </row>
    <row r="82" spans="1:11" s="14" customFormat="1" ht="18" hidden="1" customHeight="1" x14ac:dyDescent="0.2">
      <c r="A82" s="805"/>
      <c r="B82" s="1285" t="s">
        <v>2839</v>
      </c>
      <c r="C82" s="1285" t="s">
        <v>3021</v>
      </c>
      <c r="D82" s="1286">
        <v>45803</v>
      </c>
      <c r="E82" s="1161">
        <f t="shared" si="49"/>
        <v>45817</v>
      </c>
      <c r="F82" s="1317" t="s">
        <v>900</v>
      </c>
      <c r="G82" s="1161" t="s">
        <v>3157</v>
      </c>
      <c r="H82" s="1161">
        <v>45827</v>
      </c>
      <c r="I82" s="1161">
        <f t="shared" si="48"/>
        <v>45831</v>
      </c>
      <c r="J82" s="1212"/>
      <c r="K82" s="1161">
        <f>PERTIWI!N221</f>
        <v>45798</v>
      </c>
    </row>
    <row r="83" spans="1:11" s="14" customFormat="1" ht="18" hidden="1" customHeight="1" x14ac:dyDescent="0.2">
      <c r="A83" s="805"/>
      <c r="B83" s="1285" t="s">
        <v>2017</v>
      </c>
      <c r="C83" s="1285" t="s">
        <v>3022</v>
      </c>
      <c r="D83" s="1286">
        <v>45813</v>
      </c>
      <c r="E83" s="1161">
        <f t="shared" si="49"/>
        <v>45827</v>
      </c>
      <c r="F83" s="1317" t="s">
        <v>900</v>
      </c>
      <c r="G83" s="1161" t="s">
        <v>3158</v>
      </c>
      <c r="H83" s="1161">
        <v>45841</v>
      </c>
      <c r="I83" s="1161">
        <f t="shared" si="48"/>
        <v>45845</v>
      </c>
      <c r="J83" s="1212"/>
      <c r="K83" s="1161">
        <f>PERTIWI!N222</f>
        <v>45805</v>
      </c>
    </row>
    <row r="84" spans="1:11" s="14" customFormat="1" ht="18" hidden="1" customHeight="1" x14ac:dyDescent="0.2">
      <c r="A84" s="805"/>
      <c r="B84" s="1285" t="s">
        <v>2251</v>
      </c>
      <c r="C84" s="1285" t="s">
        <v>3023</v>
      </c>
      <c r="D84" s="1286">
        <v>45818</v>
      </c>
      <c r="E84" s="1161">
        <f t="shared" si="49"/>
        <v>45832</v>
      </c>
      <c r="F84" s="1317" t="s">
        <v>900</v>
      </c>
      <c r="G84" s="1161" t="s">
        <v>3158</v>
      </c>
      <c r="H84" s="1161">
        <v>45841</v>
      </c>
      <c r="I84" s="1161">
        <f t="shared" ref="I84:I85" si="50">H84+4</f>
        <v>45845</v>
      </c>
      <c r="J84" s="1212"/>
      <c r="K84" s="1161">
        <f>PERTIWI!N223</f>
        <v>45812</v>
      </c>
    </row>
    <row r="85" spans="1:11" s="14" customFormat="1" ht="18" hidden="1" customHeight="1" x14ac:dyDescent="0.2">
      <c r="A85" s="805"/>
      <c r="B85" s="1285" t="s">
        <v>1864</v>
      </c>
      <c r="C85" s="1285" t="s">
        <v>3024</v>
      </c>
      <c r="D85" s="1286">
        <v>45827</v>
      </c>
      <c r="E85" s="1161">
        <f t="shared" ref="E85" si="51">D85+14</f>
        <v>45841</v>
      </c>
      <c r="F85" s="1317" t="s">
        <v>900</v>
      </c>
      <c r="G85" s="1161" t="s">
        <v>3159</v>
      </c>
      <c r="H85" s="1161">
        <v>45855</v>
      </c>
      <c r="I85" s="1161">
        <f t="shared" si="50"/>
        <v>45859</v>
      </c>
      <c r="J85" s="1212"/>
      <c r="K85" s="1161">
        <f>PERTIWI!N224</f>
        <v>45819</v>
      </c>
    </row>
    <row r="86" spans="1:11" s="14" customFormat="1" ht="18" hidden="1" customHeight="1" x14ac:dyDescent="0.2">
      <c r="A86" s="805"/>
      <c r="B86" s="1285" t="s">
        <v>2286</v>
      </c>
      <c r="C86" s="1285" t="s">
        <v>3025</v>
      </c>
      <c r="D86" s="1187" t="s">
        <v>409</v>
      </c>
      <c r="E86" s="1166"/>
      <c r="F86" s="1331"/>
      <c r="G86" s="1166"/>
      <c r="H86" s="1166"/>
      <c r="I86" s="1166"/>
      <c r="J86" s="1212"/>
      <c r="K86" s="1161">
        <f>PERTIWI!N225</f>
        <v>45826</v>
      </c>
    </row>
    <row r="87" spans="1:11" s="14" customFormat="1" ht="18" hidden="1" customHeight="1" x14ac:dyDescent="0.2">
      <c r="A87" s="805"/>
      <c r="B87" s="1285" t="s">
        <v>2694</v>
      </c>
      <c r="C87" s="1285" t="s">
        <v>3026</v>
      </c>
      <c r="D87" s="1286">
        <v>45835</v>
      </c>
      <c r="E87" s="1161">
        <f t="shared" ref="E87:E90" si="52">D87+14</f>
        <v>45849</v>
      </c>
      <c r="F87" s="1317" t="s">
        <v>900</v>
      </c>
      <c r="G87" s="1161" t="s">
        <v>3159</v>
      </c>
      <c r="H87" s="1161">
        <v>45855</v>
      </c>
      <c r="I87" s="1161">
        <f t="shared" ref="I87" si="53">H87+4</f>
        <v>45859</v>
      </c>
      <c r="J87" s="1212"/>
      <c r="K87" s="1161">
        <f>PERTIWI!N226</f>
        <v>45833</v>
      </c>
    </row>
    <row r="88" spans="1:11" s="14" customFormat="1" ht="18" hidden="1" customHeight="1" x14ac:dyDescent="0.2">
      <c r="A88" s="805"/>
      <c r="B88" s="1285" t="s">
        <v>1845</v>
      </c>
      <c r="C88" s="1285" t="s">
        <v>3027</v>
      </c>
      <c r="D88" s="1286">
        <v>45840</v>
      </c>
      <c r="E88" s="1161">
        <f t="shared" si="52"/>
        <v>45854</v>
      </c>
      <c r="F88" s="1317" t="s">
        <v>900</v>
      </c>
      <c r="G88" s="1161" t="s">
        <v>3160</v>
      </c>
      <c r="H88" s="1161">
        <v>45869</v>
      </c>
      <c r="I88" s="1161">
        <f t="shared" ref="I88" si="54">H88+4</f>
        <v>45873</v>
      </c>
      <c r="J88" s="1212"/>
      <c r="K88" s="1161">
        <f>PERTIWI!N227</f>
        <v>45840</v>
      </c>
    </row>
    <row r="89" spans="1:11" s="14" customFormat="1" ht="18" hidden="1" customHeight="1" x14ac:dyDescent="0.2">
      <c r="A89" s="805"/>
      <c r="B89" s="1285" t="s">
        <v>2880</v>
      </c>
      <c r="C89" s="1285" t="s">
        <v>3028</v>
      </c>
      <c r="D89" s="1286">
        <v>45847</v>
      </c>
      <c r="E89" s="1161">
        <f t="shared" si="52"/>
        <v>45861</v>
      </c>
      <c r="F89" s="1317" t="s">
        <v>900</v>
      </c>
      <c r="G89" s="1161" t="s">
        <v>3160</v>
      </c>
      <c r="H89" s="1161">
        <v>45869</v>
      </c>
      <c r="I89" s="1161">
        <f t="shared" ref="I89:I90" si="55">H89+4</f>
        <v>45873</v>
      </c>
      <c r="J89" s="1212"/>
      <c r="K89" s="1161">
        <f>PERTIWI!N228</f>
        <v>45847</v>
      </c>
    </row>
    <row r="90" spans="1:11" s="14" customFormat="1" ht="18" hidden="1" customHeight="1" x14ac:dyDescent="0.2">
      <c r="A90" s="805"/>
      <c r="B90" s="1285" t="s">
        <v>2839</v>
      </c>
      <c r="C90" s="1285" t="s">
        <v>3029</v>
      </c>
      <c r="D90" s="1286">
        <v>45857</v>
      </c>
      <c r="E90" s="1161">
        <f t="shared" si="52"/>
        <v>45871</v>
      </c>
      <c r="F90" s="1317" t="s">
        <v>900</v>
      </c>
      <c r="G90" s="1161" t="s">
        <v>3161</v>
      </c>
      <c r="H90" s="1161">
        <v>45876</v>
      </c>
      <c r="I90" s="1161">
        <f t="shared" si="55"/>
        <v>45880</v>
      </c>
      <c r="J90" s="1212"/>
      <c r="K90" s="1161">
        <f>PERTIWI!N229</f>
        <v>45854</v>
      </c>
    </row>
    <row r="91" spans="1:11" s="14" customFormat="1" ht="18" hidden="1" customHeight="1" x14ac:dyDescent="0.2">
      <c r="A91" s="805"/>
      <c r="B91" s="1285" t="s">
        <v>2017</v>
      </c>
      <c r="C91" s="1285" t="s">
        <v>3030</v>
      </c>
      <c r="D91" s="1187" t="s">
        <v>409</v>
      </c>
      <c r="E91" s="1166"/>
      <c r="F91" s="1327"/>
      <c r="G91" s="1166"/>
      <c r="H91" s="1166"/>
      <c r="I91" s="1166"/>
      <c r="J91" s="1212"/>
      <c r="K91" s="1161">
        <f>PERTIWI!N230</f>
        <v>45861</v>
      </c>
    </row>
    <row r="92" spans="1:11" s="14" customFormat="1" ht="18" hidden="1" customHeight="1" x14ac:dyDescent="0.2">
      <c r="A92" s="805"/>
      <c r="B92" s="1290" t="s">
        <v>433</v>
      </c>
      <c r="C92" s="1285" t="s">
        <v>3031</v>
      </c>
      <c r="D92" s="1289"/>
      <c r="E92" s="1166"/>
      <c r="F92" s="1327"/>
      <c r="G92" s="1166"/>
      <c r="H92" s="1166"/>
      <c r="I92" s="1166"/>
      <c r="J92" s="1212"/>
      <c r="K92" s="1161">
        <f>PERTIWI!N231</f>
        <v>45868</v>
      </c>
    </row>
    <row r="93" spans="1:11" s="14" customFormat="1" ht="18" hidden="1" customHeight="1" x14ac:dyDescent="0.2">
      <c r="A93" s="805"/>
      <c r="B93" s="1285" t="s">
        <v>1864</v>
      </c>
      <c r="C93" s="1285" t="s">
        <v>3032</v>
      </c>
      <c r="D93" s="1286">
        <v>45875</v>
      </c>
      <c r="E93" s="1161">
        <f t="shared" ref="E93:E97" si="56">D93+14</f>
        <v>45889</v>
      </c>
      <c r="F93" s="1317" t="s">
        <v>900</v>
      </c>
      <c r="G93" s="1161" t="s">
        <v>3162</v>
      </c>
      <c r="H93" s="1161">
        <v>45897</v>
      </c>
      <c r="I93" s="1161">
        <f t="shared" ref="I93" si="57">H93+4</f>
        <v>45901</v>
      </c>
      <c r="J93" s="1212"/>
      <c r="K93" s="1161">
        <f>PERTIWI!N232</f>
        <v>45875</v>
      </c>
    </row>
    <row r="94" spans="1:11" s="14" customFormat="1" ht="18" hidden="1" customHeight="1" x14ac:dyDescent="0.2">
      <c r="A94" s="805"/>
      <c r="B94" s="1285" t="s">
        <v>2694</v>
      </c>
      <c r="C94" s="1285" t="s">
        <v>3033</v>
      </c>
      <c r="D94" s="1286">
        <v>45888</v>
      </c>
      <c r="E94" s="1161">
        <f t="shared" si="56"/>
        <v>45902</v>
      </c>
      <c r="F94" s="1317" t="s">
        <v>900</v>
      </c>
      <c r="G94" s="1161" t="s">
        <v>3163</v>
      </c>
      <c r="H94" s="1161">
        <v>45911</v>
      </c>
      <c r="I94" s="1161">
        <f t="shared" ref="I94" si="58">H94+4</f>
        <v>45915</v>
      </c>
      <c r="J94" s="1212"/>
      <c r="K94" s="1161">
        <f>PERTIWI!N233</f>
        <v>45882</v>
      </c>
    </row>
    <row r="95" spans="1:11" s="14" customFormat="1" ht="18" hidden="1" customHeight="1" x14ac:dyDescent="0.2">
      <c r="A95" s="805"/>
      <c r="B95" s="1285" t="s">
        <v>2880</v>
      </c>
      <c r="C95" s="1285" t="s">
        <v>3035</v>
      </c>
      <c r="D95" s="1286">
        <v>45892</v>
      </c>
      <c r="E95" s="1161">
        <f t="shared" si="56"/>
        <v>45906</v>
      </c>
      <c r="F95" s="1317" t="s">
        <v>900</v>
      </c>
      <c r="G95" s="1161" t="s">
        <v>3163</v>
      </c>
      <c r="H95" s="1161">
        <v>45911</v>
      </c>
      <c r="I95" s="1161">
        <f t="shared" ref="I95:I96" si="59">H95+4</f>
        <v>45915</v>
      </c>
      <c r="J95" s="1212"/>
      <c r="K95" s="1161">
        <f>PERTIWI!N234</f>
        <v>45889</v>
      </c>
    </row>
    <row r="96" spans="1:11" s="14" customFormat="1" ht="18" hidden="1" customHeight="1" x14ac:dyDescent="0.2">
      <c r="A96" s="805"/>
      <c r="B96" s="1285" t="s">
        <v>2898</v>
      </c>
      <c r="C96" s="1285" t="s">
        <v>3036</v>
      </c>
      <c r="D96" s="1286">
        <v>45896</v>
      </c>
      <c r="E96" s="1161">
        <f t="shared" si="56"/>
        <v>45910</v>
      </c>
      <c r="F96" s="1317" t="s">
        <v>900</v>
      </c>
      <c r="G96" s="1161" t="s">
        <v>3164</v>
      </c>
      <c r="H96" s="1161">
        <v>45925</v>
      </c>
      <c r="I96" s="1161">
        <f t="shared" si="59"/>
        <v>45929</v>
      </c>
      <c r="J96" s="1212"/>
      <c r="K96" s="1161">
        <f>PERTIWI!N235</f>
        <v>45896</v>
      </c>
    </row>
    <row r="97" spans="1:11" s="14" customFormat="1" ht="18" hidden="1" customHeight="1" x14ac:dyDescent="0.2">
      <c r="A97" s="805"/>
      <c r="B97" s="1285" t="s">
        <v>2839</v>
      </c>
      <c r="C97" s="1285" t="s">
        <v>3037</v>
      </c>
      <c r="D97" s="1286">
        <v>45903</v>
      </c>
      <c r="E97" s="1161">
        <f t="shared" si="56"/>
        <v>45917</v>
      </c>
      <c r="F97" s="1317" t="s">
        <v>900</v>
      </c>
      <c r="G97" s="1161" t="s">
        <v>3164</v>
      </c>
      <c r="H97" s="1161">
        <v>45925</v>
      </c>
      <c r="I97" s="1161">
        <f t="shared" ref="I97" si="60">H97+4</f>
        <v>45929</v>
      </c>
      <c r="J97" s="1212"/>
      <c r="K97" s="1161">
        <f>PERTIWI!N236</f>
        <v>45903</v>
      </c>
    </row>
    <row r="98" spans="1:11" s="14" customFormat="1" ht="18" hidden="1" customHeight="1" x14ac:dyDescent="0.2">
      <c r="A98" s="805"/>
      <c r="B98" s="1285" t="s">
        <v>2680</v>
      </c>
      <c r="C98" s="1285" t="s">
        <v>3038</v>
      </c>
      <c r="D98" s="1286">
        <v>45910</v>
      </c>
      <c r="E98" s="1161">
        <f t="shared" ref="E98:E99" si="61">D98+14</f>
        <v>45924</v>
      </c>
      <c r="F98" s="1317" t="s">
        <v>900</v>
      </c>
      <c r="G98" s="1161" t="s">
        <v>3165</v>
      </c>
      <c r="H98" s="1161">
        <v>45939</v>
      </c>
      <c r="I98" s="1161">
        <f t="shared" ref="I98:I99" si="62">H98+4</f>
        <v>45943</v>
      </c>
      <c r="J98" s="1212"/>
      <c r="K98" s="1161">
        <f>PERTIWI!N237</f>
        <v>45910</v>
      </c>
    </row>
    <row r="99" spans="1:11" s="14" customFormat="1" ht="18" hidden="1" customHeight="1" x14ac:dyDescent="0.2">
      <c r="A99" s="805"/>
      <c r="B99" s="1285" t="s">
        <v>1864</v>
      </c>
      <c r="C99" s="1285" t="s">
        <v>3039</v>
      </c>
      <c r="D99" s="1286">
        <v>45923</v>
      </c>
      <c r="E99" s="1161">
        <f t="shared" si="61"/>
        <v>45937</v>
      </c>
      <c r="F99" s="1317" t="s">
        <v>900</v>
      </c>
      <c r="G99" s="1161" t="s">
        <v>3166</v>
      </c>
      <c r="H99" s="1161">
        <v>45946</v>
      </c>
      <c r="I99" s="1161">
        <f t="shared" si="62"/>
        <v>45950</v>
      </c>
      <c r="J99" s="1212"/>
      <c r="K99" s="1161">
        <f>PERTIWI!N238</f>
        <v>45917</v>
      </c>
    </row>
    <row r="100" spans="1:11" s="14" customFormat="1" ht="18" hidden="1" customHeight="1" x14ac:dyDescent="0.2">
      <c r="A100" s="805"/>
      <c r="B100" s="1285" t="s">
        <v>2645</v>
      </c>
      <c r="C100" s="1285" t="s">
        <v>3040</v>
      </c>
      <c r="D100" s="1286">
        <v>45934</v>
      </c>
      <c r="E100" s="1187" t="s">
        <v>409</v>
      </c>
      <c r="F100" s="1332"/>
      <c r="G100" s="1333"/>
      <c r="H100" s="1333"/>
      <c r="I100" s="1333"/>
      <c r="J100" s="1212"/>
      <c r="K100" s="1161">
        <f>PERTIWI!N239</f>
        <v>45924</v>
      </c>
    </row>
    <row r="101" spans="1:11" s="14" customFormat="1" ht="18" hidden="1" customHeight="1" x14ac:dyDescent="0.2">
      <c r="A101" s="805"/>
      <c r="B101" s="1334" t="s">
        <v>2694</v>
      </c>
      <c r="C101" s="1285" t="s">
        <v>3041</v>
      </c>
      <c r="D101" s="1286">
        <v>45935</v>
      </c>
      <c r="E101" s="1187" t="s">
        <v>409</v>
      </c>
      <c r="F101" s="1332"/>
      <c r="G101" s="1333"/>
      <c r="H101" s="1333"/>
      <c r="I101" s="1333"/>
      <c r="J101" s="1212"/>
      <c r="K101" s="1161">
        <f>PERTIWI!N240</f>
        <v>45931</v>
      </c>
    </row>
    <row r="102" spans="1:11" s="14" customFormat="1" ht="18" hidden="1" customHeight="1" x14ac:dyDescent="0.2">
      <c r="A102" s="805"/>
      <c r="B102" s="1335" t="s">
        <v>2880</v>
      </c>
      <c r="C102" s="1285" t="s">
        <v>3042</v>
      </c>
      <c r="D102" s="1306">
        <v>45942</v>
      </c>
      <c r="E102" s="1161">
        <f t="shared" ref="E102:E103" si="63">D102+14</f>
        <v>45956</v>
      </c>
      <c r="F102" s="1317" t="s">
        <v>900</v>
      </c>
      <c r="G102" s="1161" t="s">
        <v>3167</v>
      </c>
      <c r="H102" s="1161">
        <v>45967</v>
      </c>
      <c r="I102" s="1161">
        <f>H102+4</f>
        <v>45971</v>
      </c>
      <c r="J102" s="1212"/>
      <c r="K102" s="1161">
        <f>PERTIWI!M245</f>
        <v>45938</v>
      </c>
    </row>
    <row r="103" spans="1:11" s="14" customFormat="1" ht="18" hidden="1" customHeight="1" x14ac:dyDescent="0.2">
      <c r="A103" s="805"/>
      <c r="B103" s="1336" t="s">
        <v>2898</v>
      </c>
      <c r="C103" s="1337" t="s">
        <v>3043</v>
      </c>
      <c r="D103" s="1286">
        <v>45953</v>
      </c>
      <c r="E103" s="1161">
        <f t="shared" si="63"/>
        <v>45967</v>
      </c>
      <c r="F103" s="1317" t="s">
        <v>3168</v>
      </c>
      <c r="G103" s="1161" t="s">
        <v>3169</v>
      </c>
      <c r="H103" s="1161">
        <v>45981</v>
      </c>
      <c r="I103" s="1161">
        <f>H103+4</f>
        <v>45985</v>
      </c>
      <c r="J103" s="1212"/>
      <c r="K103" s="1161">
        <f>PERTIWI!M246</f>
        <v>45945</v>
      </c>
    </row>
    <row r="104" spans="1:11" s="14" customFormat="1" ht="18" hidden="1" customHeight="1" x14ac:dyDescent="0.2">
      <c r="A104" s="805"/>
      <c r="B104" s="1338" t="s">
        <v>2680</v>
      </c>
      <c r="C104" s="1285" t="s">
        <v>3044</v>
      </c>
      <c r="D104" s="1286">
        <v>45956</v>
      </c>
      <c r="E104" s="1161">
        <f>D104+14</f>
        <v>45970</v>
      </c>
      <c r="F104" s="1317" t="s">
        <v>3168</v>
      </c>
      <c r="G104" s="1161" t="s">
        <v>3169</v>
      </c>
      <c r="H104" s="1161">
        <v>45978</v>
      </c>
      <c r="I104" s="1161">
        <f>H104+4</f>
        <v>45982</v>
      </c>
      <c r="J104" s="1212"/>
      <c r="K104" s="1161">
        <f>PERTIWI!M247</f>
        <v>45952</v>
      </c>
    </row>
    <row r="105" spans="1:11" s="14" customFormat="1" ht="18" hidden="1" customHeight="1" x14ac:dyDescent="0.2">
      <c r="A105" s="805"/>
      <c r="B105" s="1285" t="s">
        <v>2839</v>
      </c>
      <c r="C105" s="1285" t="s">
        <v>3045</v>
      </c>
      <c r="D105" s="1286">
        <v>45966</v>
      </c>
      <c r="E105" s="1161">
        <f t="shared" ref="E105:E110" si="64">D105+14</f>
        <v>45980</v>
      </c>
      <c r="F105" s="1317" t="s">
        <v>3168</v>
      </c>
      <c r="G105" s="1339" t="s">
        <v>3170</v>
      </c>
      <c r="H105" s="1339">
        <v>45994</v>
      </c>
      <c r="I105" s="1161">
        <f>H105+4</f>
        <v>45998</v>
      </c>
      <c r="J105" s="1212"/>
      <c r="K105" s="1161">
        <f>PERTIWI!M248</f>
        <v>45959</v>
      </c>
    </row>
    <row r="106" spans="1:11" s="14" customFormat="1" ht="18" hidden="1" customHeight="1" x14ac:dyDescent="0.2">
      <c r="A106" s="805"/>
      <c r="B106" s="1291" t="s">
        <v>2910</v>
      </c>
      <c r="C106" s="1285" t="s">
        <v>3046</v>
      </c>
      <c r="D106" s="1289">
        <v>45966</v>
      </c>
      <c r="E106" s="1166">
        <f t="shared" si="64"/>
        <v>45980</v>
      </c>
      <c r="F106" s="1327" t="s">
        <v>900</v>
      </c>
      <c r="G106" s="1166" t="s">
        <v>3170</v>
      </c>
      <c r="H106" s="1166">
        <v>45988</v>
      </c>
      <c r="I106" s="1166">
        <f>H106+4</f>
        <v>45992</v>
      </c>
      <c r="J106" s="1212"/>
      <c r="K106" s="1161">
        <f>PERTIWI!M249</f>
        <v>45966</v>
      </c>
    </row>
    <row r="107" spans="1:11" s="14" customFormat="1" ht="18" hidden="1" customHeight="1" x14ac:dyDescent="0.2">
      <c r="A107" s="805"/>
      <c r="B107" s="1285" t="s">
        <v>2645</v>
      </c>
      <c r="C107" s="1285" t="s">
        <v>3047</v>
      </c>
      <c r="D107" s="1286">
        <v>45973</v>
      </c>
      <c r="E107" s="1161">
        <f t="shared" si="64"/>
        <v>45987</v>
      </c>
      <c r="F107" s="1317"/>
      <c r="G107" s="1161"/>
      <c r="H107" s="1161"/>
      <c r="I107" s="1161"/>
      <c r="J107" s="1212"/>
      <c r="K107" s="1161">
        <f>PERTIWI!M250</f>
        <v>45973</v>
      </c>
    </row>
    <row r="108" spans="1:11" s="14" customFormat="1" ht="18" hidden="1" customHeight="1" x14ac:dyDescent="0.2">
      <c r="A108" s="805"/>
      <c r="B108" s="1285" t="s">
        <v>735</v>
      </c>
      <c r="C108" s="1285" t="s">
        <v>3048</v>
      </c>
      <c r="D108" s="1286">
        <v>45980</v>
      </c>
      <c r="E108" s="1161">
        <f t="shared" si="64"/>
        <v>45994</v>
      </c>
      <c r="F108" s="1317"/>
      <c r="G108" s="1161"/>
      <c r="H108" s="1161"/>
      <c r="I108" s="1161"/>
      <c r="J108" s="1212"/>
      <c r="K108" s="1161">
        <f>PERTIWI!M251</f>
        <v>45980</v>
      </c>
    </row>
    <row r="109" spans="1:11" s="14" customFormat="1" ht="18" hidden="1" customHeight="1" x14ac:dyDescent="0.2">
      <c r="A109" s="805"/>
      <c r="B109" s="1340" t="s">
        <v>584</v>
      </c>
      <c r="C109" s="1335" t="s">
        <v>3049</v>
      </c>
      <c r="D109" s="1341">
        <v>45987</v>
      </c>
      <c r="E109" s="1339">
        <f t="shared" ref="E109" si="65">D109+14</f>
        <v>46001</v>
      </c>
      <c r="F109" s="1342"/>
      <c r="G109" s="1339"/>
      <c r="H109" s="1339"/>
      <c r="I109" s="1339"/>
      <c r="J109" s="1212"/>
      <c r="K109" s="1161" t="e">
        <f>PERTIWI!#REF!</f>
        <v>#REF!</v>
      </c>
    </row>
    <row r="110" spans="1:11" s="14" customFormat="1" ht="18" hidden="1" customHeight="1" x14ac:dyDescent="0.2">
      <c r="A110" s="805"/>
      <c r="B110" s="1343" t="s">
        <v>2645</v>
      </c>
      <c r="C110" s="1344" t="s">
        <v>3047</v>
      </c>
      <c r="D110" s="1345">
        <v>45984</v>
      </c>
      <c r="E110" s="1346">
        <f t="shared" si="64"/>
        <v>45998</v>
      </c>
      <c r="F110" s="1347" t="s">
        <v>3168</v>
      </c>
      <c r="G110" s="1346" t="s">
        <v>3171</v>
      </c>
      <c r="H110" s="1346">
        <v>46010</v>
      </c>
      <c r="I110" s="1348">
        <f>H110+4</f>
        <v>46014</v>
      </c>
      <c r="J110" s="1212"/>
      <c r="K110" s="1161">
        <f>PERTIWI!M250</f>
        <v>45973</v>
      </c>
    </row>
    <row r="111" spans="1:11" s="14" customFormat="1" ht="18" hidden="1" customHeight="1" x14ac:dyDescent="0.2">
      <c r="A111" s="805"/>
      <c r="B111" s="1291" t="s">
        <v>584</v>
      </c>
      <c r="C111" s="1349" t="s">
        <v>3048</v>
      </c>
      <c r="D111" s="1306">
        <v>45984</v>
      </c>
      <c r="E111" s="1350" t="s">
        <v>409</v>
      </c>
      <c r="F111" s="1351"/>
      <c r="G111" s="1352"/>
      <c r="H111" s="1353"/>
      <c r="I111" s="1354"/>
      <c r="J111" s="1212"/>
      <c r="K111" s="1161">
        <f>PERTIWI!M251</f>
        <v>45980</v>
      </c>
    </row>
    <row r="112" spans="1:11" s="14" customFormat="1" ht="18" hidden="1" customHeight="1" x14ac:dyDescent="0.2">
      <c r="A112" s="805" t="s">
        <v>3172</v>
      </c>
      <c r="B112" s="1291" t="s">
        <v>584</v>
      </c>
      <c r="C112" s="1285" t="s">
        <v>3049</v>
      </c>
      <c r="D112" s="1286">
        <v>45987</v>
      </c>
      <c r="E112" s="1346">
        <f>D112+14</f>
        <v>46001</v>
      </c>
      <c r="F112" s="1355" t="s">
        <v>3168</v>
      </c>
      <c r="G112" s="1339" t="s">
        <v>3171</v>
      </c>
      <c r="H112" s="1346">
        <v>46010</v>
      </c>
      <c r="I112" s="1348">
        <f t="shared" ref="I112:I123" si="66">H112+4</f>
        <v>46014</v>
      </c>
      <c r="J112" s="1212"/>
      <c r="K112" s="1287">
        <f>K111+7</f>
        <v>45987</v>
      </c>
    </row>
    <row r="113" spans="1:11" s="14" customFormat="1" ht="18" hidden="1" customHeight="1" x14ac:dyDescent="0.2">
      <c r="A113" s="805" t="s">
        <v>2278</v>
      </c>
      <c r="B113" s="1293" t="s">
        <v>2920</v>
      </c>
      <c r="C113" s="1285" t="s">
        <v>3051</v>
      </c>
      <c r="D113" s="1286">
        <v>46009</v>
      </c>
      <c r="E113" s="1346">
        <f>D113+13</f>
        <v>46022</v>
      </c>
      <c r="F113" s="1355" t="s">
        <v>3168</v>
      </c>
      <c r="G113" s="1356" t="s">
        <v>3173</v>
      </c>
      <c r="H113" s="1346">
        <v>46023</v>
      </c>
      <c r="I113" s="1348">
        <f t="shared" si="66"/>
        <v>46027</v>
      </c>
      <c r="J113" s="1212"/>
      <c r="K113" s="1287">
        <v>45997</v>
      </c>
    </row>
    <row r="114" spans="1:11" s="14" customFormat="1" ht="18" hidden="1" customHeight="1" x14ac:dyDescent="0.2">
      <c r="A114" s="805"/>
      <c r="B114" s="1291" t="s">
        <v>584</v>
      </c>
      <c r="C114" s="1285" t="s">
        <v>3053</v>
      </c>
      <c r="D114" s="1286">
        <v>46003</v>
      </c>
      <c r="E114" s="1346">
        <f t="shared" ref="E114" si="67">D114+13</f>
        <v>46016</v>
      </c>
      <c r="F114" s="1355" t="s">
        <v>3168</v>
      </c>
      <c r="G114" s="1356" t="s">
        <v>3173</v>
      </c>
      <c r="H114" s="1346">
        <v>46023</v>
      </c>
      <c r="I114" s="1348">
        <f t="shared" si="66"/>
        <v>46027</v>
      </c>
      <c r="J114" s="1212"/>
      <c r="K114" s="1287">
        <f>K113+7</f>
        <v>46004</v>
      </c>
    </row>
    <row r="115" spans="1:11" s="14" customFormat="1" ht="18" hidden="1" customHeight="1" x14ac:dyDescent="0.2">
      <c r="A115" s="805"/>
      <c r="B115" s="1293" t="s">
        <v>2924</v>
      </c>
      <c r="C115" s="1285" t="s">
        <v>3054</v>
      </c>
      <c r="D115" s="1286">
        <v>46015</v>
      </c>
      <c r="E115" s="1346">
        <f>D115+13</f>
        <v>46028</v>
      </c>
      <c r="F115" s="1355" t="s">
        <v>900</v>
      </c>
      <c r="G115" s="1356" t="s">
        <v>3174</v>
      </c>
      <c r="H115" s="1346">
        <v>46040</v>
      </c>
      <c r="I115" s="1348">
        <f>H115+4</f>
        <v>46044</v>
      </c>
      <c r="J115" s="1212"/>
      <c r="K115" s="1287">
        <f>K114+7</f>
        <v>46011</v>
      </c>
    </row>
    <row r="116" spans="1:11" s="14" customFormat="1" ht="18" hidden="1" customHeight="1" x14ac:dyDescent="0.2">
      <c r="A116" s="805"/>
      <c r="B116" s="1291" t="s">
        <v>584</v>
      </c>
      <c r="C116" s="1285" t="s">
        <v>3056</v>
      </c>
      <c r="D116" s="1286">
        <v>46019</v>
      </c>
      <c r="E116" s="1346">
        <f t="shared" ref="E116" si="68">D116+13</f>
        <v>46032</v>
      </c>
      <c r="F116" s="1355" t="s">
        <v>900</v>
      </c>
      <c r="G116" s="1356" t="s">
        <v>3174</v>
      </c>
      <c r="H116" s="1346">
        <v>46040</v>
      </c>
      <c r="I116" s="1348">
        <f t="shared" si="66"/>
        <v>46044</v>
      </c>
      <c r="J116" s="1212"/>
      <c r="K116" s="1287">
        <f t="shared" ref="K116:K127" si="69">K115+7</f>
        <v>46018</v>
      </c>
    </row>
    <row r="117" spans="1:11" s="14" customFormat="1" ht="18" hidden="1" customHeight="1" x14ac:dyDescent="0.2">
      <c r="A117" s="805"/>
      <c r="B117" s="1291" t="s">
        <v>433</v>
      </c>
      <c r="C117" s="1285" t="s">
        <v>3057</v>
      </c>
      <c r="D117" s="1292">
        <v>46027</v>
      </c>
      <c r="E117" s="1311" t="s">
        <v>409</v>
      </c>
      <c r="F117" s="1357" t="s">
        <v>3168</v>
      </c>
      <c r="G117" s="1358" t="s">
        <v>3174</v>
      </c>
      <c r="H117" s="1359">
        <v>46044</v>
      </c>
      <c r="I117" s="1360">
        <f t="shared" si="66"/>
        <v>46048</v>
      </c>
      <c r="J117" s="1212"/>
      <c r="K117" s="1287">
        <f t="shared" si="69"/>
        <v>46025</v>
      </c>
    </row>
    <row r="118" spans="1:11" s="14" customFormat="1" ht="18" hidden="1" customHeight="1" x14ac:dyDescent="0.2">
      <c r="A118" s="805"/>
      <c r="B118" s="1293" t="s">
        <v>3058</v>
      </c>
      <c r="C118" s="1285" t="s">
        <v>3059</v>
      </c>
      <c r="D118" s="1286">
        <v>46036</v>
      </c>
      <c r="E118" s="1346">
        <f t="shared" ref="E118" si="70">D118+13</f>
        <v>46049</v>
      </c>
      <c r="F118" s="1355" t="s">
        <v>900</v>
      </c>
      <c r="G118" s="1356" t="s">
        <v>3175</v>
      </c>
      <c r="H118" s="1346">
        <v>46058</v>
      </c>
      <c r="I118" s="1348">
        <f t="shared" si="66"/>
        <v>46062</v>
      </c>
      <c r="J118" s="1212"/>
      <c r="K118" s="1287">
        <f t="shared" si="69"/>
        <v>46032</v>
      </c>
    </row>
    <row r="119" spans="1:11" s="14" customFormat="1" ht="18" hidden="1" customHeight="1" x14ac:dyDescent="0.2">
      <c r="A119" s="805"/>
      <c r="B119" s="1291" t="s">
        <v>433</v>
      </c>
      <c r="C119" s="1285" t="s">
        <v>3060</v>
      </c>
      <c r="D119" s="1292">
        <v>46037</v>
      </c>
      <c r="E119" s="1361">
        <f t="shared" ref="E119:E122" si="71">D119+13</f>
        <v>46050</v>
      </c>
      <c r="F119" s="1362" t="s">
        <v>3168</v>
      </c>
      <c r="G119" s="1363" t="s">
        <v>3176</v>
      </c>
      <c r="H119" s="1361">
        <v>46051</v>
      </c>
      <c r="I119" s="1364">
        <f t="shared" si="66"/>
        <v>46055</v>
      </c>
      <c r="J119" s="1212"/>
      <c r="K119" s="1287">
        <f t="shared" si="69"/>
        <v>46039</v>
      </c>
    </row>
    <row r="120" spans="1:11" s="14" customFormat="1" ht="18" hidden="1" customHeight="1" x14ac:dyDescent="0.2">
      <c r="A120" s="805"/>
      <c r="B120" s="1293" t="s">
        <v>2934</v>
      </c>
      <c r="C120" s="1285" t="s">
        <v>3062</v>
      </c>
      <c r="D120" s="1286">
        <v>46045</v>
      </c>
      <c r="E120" s="1346">
        <f t="shared" si="71"/>
        <v>46058</v>
      </c>
      <c r="F120" s="1355" t="s">
        <v>900</v>
      </c>
      <c r="G120" s="1356" t="s">
        <v>3177</v>
      </c>
      <c r="H120" s="1346">
        <v>46072</v>
      </c>
      <c r="I120" s="1348">
        <f t="shared" si="66"/>
        <v>46076</v>
      </c>
      <c r="J120" s="1212"/>
      <c r="K120" s="1287">
        <f t="shared" si="69"/>
        <v>46046</v>
      </c>
    </row>
    <row r="121" spans="1:11" s="14" customFormat="1" ht="18" hidden="1" customHeight="1" x14ac:dyDescent="0.2">
      <c r="A121" s="805"/>
      <c r="B121" s="1293" t="s">
        <v>2680</v>
      </c>
      <c r="C121" s="1285" t="s">
        <v>3063</v>
      </c>
      <c r="D121" s="1286">
        <v>46052</v>
      </c>
      <c r="E121" s="1346">
        <f t="shared" si="71"/>
        <v>46065</v>
      </c>
      <c r="F121" s="1355" t="s">
        <v>900</v>
      </c>
      <c r="G121" s="1356" t="s">
        <v>3177</v>
      </c>
      <c r="H121" s="1346">
        <v>46073</v>
      </c>
      <c r="I121" s="1348">
        <f t="shared" si="66"/>
        <v>46077</v>
      </c>
      <c r="J121" s="1212"/>
      <c r="K121" s="1287">
        <f t="shared" si="69"/>
        <v>46053</v>
      </c>
    </row>
    <row r="122" spans="1:11" s="14" customFormat="1" ht="18" hidden="1" customHeight="1" x14ac:dyDescent="0.2">
      <c r="A122" s="805"/>
      <c r="B122" s="1293" t="s">
        <v>2924</v>
      </c>
      <c r="C122" s="1285" t="s">
        <v>3064</v>
      </c>
      <c r="D122" s="1286">
        <v>46063</v>
      </c>
      <c r="E122" s="1346">
        <f t="shared" si="71"/>
        <v>46076</v>
      </c>
      <c r="F122" s="1355" t="s">
        <v>900</v>
      </c>
      <c r="G122" s="1356" t="s">
        <v>3178</v>
      </c>
      <c r="H122" s="1346">
        <v>46086</v>
      </c>
      <c r="I122" s="1348">
        <f t="shared" si="66"/>
        <v>46090</v>
      </c>
      <c r="J122" s="1212"/>
      <c r="K122" s="1287">
        <f t="shared" si="69"/>
        <v>46060</v>
      </c>
    </row>
    <row r="123" spans="1:11" s="14" customFormat="1" ht="18" hidden="1" customHeight="1" x14ac:dyDescent="0.2">
      <c r="A123" s="805"/>
      <c r="B123" s="1293" t="s">
        <v>2941</v>
      </c>
      <c r="C123" s="1285" t="s">
        <v>3065</v>
      </c>
      <c r="D123" s="1286">
        <v>46077</v>
      </c>
      <c r="E123" s="1188" t="s">
        <v>409</v>
      </c>
      <c r="F123" s="1362" t="s">
        <v>900</v>
      </c>
      <c r="G123" s="1363" t="s">
        <v>3179</v>
      </c>
      <c r="H123" s="1361">
        <v>46096</v>
      </c>
      <c r="I123" s="1364">
        <f t="shared" si="66"/>
        <v>46100</v>
      </c>
      <c r="J123" s="1212"/>
      <c r="K123" s="1287">
        <f t="shared" si="69"/>
        <v>46067</v>
      </c>
    </row>
    <row r="124" spans="1:11" s="14" customFormat="1" ht="18" hidden="1" customHeight="1" x14ac:dyDescent="0.2">
      <c r="A124" s="805"/>
      <c r="B124" s="1293" t="s">
        <v>2944</v>
      </c>
      <c r="C124" s="1285" t="s">
        <v>3067</v>
      </c>
      <c r="D124" s="1286">
        <v>46072</v>
      </c>
      <c r="E124" s="1188" t="s">
        <v>409</v>
      </c>
      <c r="F124" s="1362" t="s">
        <v>900</v>
      </c>
      <c r="G124" s="1363" t="s">
        <v>3180</v>
      </c>
      <c r="H124" s="1361">
        <v>46088</v>
      </c>
      <c r="I124" s="1364">
        <f t="shared" ref="I124" si="72">H124+4</f>
        <v>46092</v>
      </c>
      <c r="J124" s="1212"/>
      <c r="K124" s="1287">
        <f t="shared" si="69"/>
        <v>46074</v>
      </c>
    </row>
    <row r="125" spans="1:11" s="14" customFormat="1" ht="18" hidden="1" customHeight="1" x14ac:dyDescent="0.2">
      <c r="A125" s="805"/>
      <c r="B125" s="1293" t="s">
        <v>3068</v>
      </c>
      <c r="C125" s="1285" t="s">
        <v>3069</v>
      </c>
      <c r="D125" s="1286">
        <v>46084</v>
      </c>
      <c r="E125" s="1188" t="s">
        <v>409</v>
      </c>
      <c r="F125" s="1362" t="s">
        <v>900</v>
      </c>
      <c r="G125" s="1363" t="s">
        <v>3179</v>
      </c>
      <c r="H125" s="1361">
        <v>46096</v>
      </c>
      <c r="I125" s="1364">
        <f t="shared" ref="I125" si="73">H125+4</f>
        <v>46100</v>
      </c>
      <c r="J125" s="1212"/>
      <c r="K125" s="1287">
        <f t="shared" si="69"/>
        <v>46081</v>
      </c>
    </row>
    <row r="126" spans="1:11" s="14" customFormat="1" ht="18" hidden="1" customHeight="1" x14ac:dyDescent="0.2">
      <c r="A126" s="805"/>
      <c r="B126" s="1291" t="s">
        <v>433</v>
      </c>
      <c r="C126" s="1285" t="s">
        <v>3071</v>
      </c>
      <c r="D126" s="1292">
        <v>46086</v>
      </c>
      <c r="E126" s="1361">
        <f t="shared" ref="E126" si="74">D126+13</f>
        <v>46099</v>
      </c>
      <c r="F126" s="1362" t="s">
        <v>900</v>
      </c>
      <c r="G126" s="1363" t="s">
        <v>3181</v>
      </c>
      <c r="H126" s="1361">
        <v>46103</v>
      </c>
      <c r="I126" s="1364">
        <f t="shared" ref="I126:I127" si="75">H126+4</f>
        <v>46107</v>
      </c>
      <c r="J126" s="1212"/>
      <c r="K126" s="1287">
        <f t="shared" si="69"/>
        <v>46088</v>
      </c>
    </row>
    <row r="127" spans="1:11" s="14" customFormat="1" ht="18" hidden="1" customHeight="1" x14ac:dyDescent="0.2">
      <c r="A127" s="805"/>
      <c r="B127" s="1293" t="s">
        <v>2920</v>
      </c>
      <c r="C127" s="1285" t="s">
        <v>3073</v>
      </c>
      <c r="D127" s="1286">
        <v>46077</v>
      </c>
      <c r="E127" s="1188" t="s">
        <v>409</v>
      </c>
      <c r="F127" s="1362" t="s">
        <v>900</v>
      </c>
      <c r="G127" s="1363" t="s">
        <v>3182</v>
      </c>
      <c r="H127" s="1361">
        <v>46114</v>
      </c>
      <c r="I127" s="1364">
        <f t="shared" si="75"/>
        <v>46118</v>
      </c>
      <c r="J127" s="1212"/>
      <c r="K127" s="1287">
        <f t="shared" si="69"/>
        <v>46095</v>
      </c>
    </row>
    <row r="128" spans="1:11" s="14" customFormat="1" ht="18" customHeight="1" x14ac:dyDescent="0.2">
      <c r="A128" s="805"/>
      <c r="B128" s="1291" t="s">
        <v>433</v>
      </c>
      <c r="C128" s="1285" t="s">
        <v>3074</v>
      </c>
      <c r="D128" s="1292">
        <v>46100</v>
      </c>
      <c r="E128" s="1465"/>
      <c r="F128" s="1466"/>
      <c r="G128" s="1465"/>
      <c r="H128" s="1465"/>
      <c r="I128" s="1465"/>
      <c r="J128" s="1212"/>
      <c r="K128" s="1287">
        <f>K127+7</f>
        <v>46102</v>
      </c>
    </row>
    <row r="129" spans="1:11" s="14" customFormat="1" ht="18" hidden="1" customHeight="1" x14ac:dyDescent="0.2">
      <c r="A129" s="805"/>
      <c r="B129" s="1201" t="s">
        <v>2678</v>
      </c>
      <c r="C129" s="1245" t="s">
        <v>2747</v>
      </c>
      <c r="D129" s="1246">
        <v>46090</v>
      </c>
      <c r="E129" s="1226">
        <f>D129+9</f>
        <v>46099</v>
      </c>
      <c r="F129" s="1489" t="s">
        <v>900</v>
      </c>
      <c r="G129" s="1356" t="s">
        <v>3181</v>
      </c>
      <c r="H129" s="1346">
        <v>46103</v>
      </c>
      <c r="I129" s="1348">
        <f t="shared" ref="I129:I132" si="76">H129+4</f>
        <v>46107</v>
      </c>
      <c r="J129" s="1212"/>
      <c r="K129" s="1161">
        <v>46082</v>
      </c>
    </row>
    <row r="130" spans="1:11" s="14" customFormat="1" ht="18" customHeight="1" x14ac:dyDescent="0.2">
      <c r="A130" s="805"/>
      <c r="B130" s="1201" t="s">
        <v>2748</v>
      </c>
      <c r="C130" s="1245" t="s">
        <v>2749</v>
      </c>
      <c r="D130" s="1246">
        <v>46092</v>
      </c>
      <c r="E130" s="1226">
        <f>D130+9</f>
        <v>46101</v>
      </c>
      <c r="F130" s="1489" t="s">
        <v>900</v>
      </c>
      <c r="G130" s="1356" t="s">
        <v>3181</v>
      </c>
      <c r="H130" s="1346">
        <v>46104</v>
      </c>
      <c r="I130" s="1348">
        <f t="shared" ref="I130" si="77">H130+4</f>
        <v>46108</v>
      </c>
      <c r="J130" s="1212"/>
      <c r="K130" s="1161">
        <f t="shared" ref="K130:K131" si="78">K129+7</f>
        <v>46089</v>
      </c>
    </row>
    <row r="131" spans="1:11" s="14" customFormat="1" ht="18" customHeight="1" x14ac:dyDescent="0.2">
      <c r="A131" s="805"/>
      <c r="B131" s="1201" t="s">
        <v>2681</v>
      </c>
      <c r="C131" s="1245" t="s">
        <v>2750</v>
      </c>
      <c r="D131" s="1246">
        <v>46103</v>
      </c>
      <c r="E131" s="1226">
        <f>D131+9</f>
        <v>46112</v>
      </c>
      <c r="F131" s="1489" t="s">
        <v>699</v>
      </c>
      <c r="G131" s="1356" t="s">
        <v>3183</v>
      </c>
      <c r="H131" s="1346">
        <v>46117</v>
      </c>
      <c r="I131" s="1348">
        <f t="shared" si="76"/>
        <v>46121</v>
      </c>
      <c r="J131" s="1212"/>
      <c r="K131" s="1161">
        <f t="shared" si="78"/>
        <v>46096</v>
      </c>
    </row>
    <row r="132" spans="1:11" s="14" customFormat="1" ht="18" customHeight="1" x14ac:dyDescent="0.2">
      <c r="A132" s="805"/>
      <c r="B132" s="1293" t="s">
        <v>2924</v>
      </c>
      <c r="C132" s="1285" t="s">
        <v>3076</v>
      </c>
      <c r="D132" s="1286">
        <v>46111</v>
      </c>
      <c r="E132" s="1226">
        <f>D132+13</f>
        <v>46124</v>
      </c>
      <c r="F132" s="1489" t="s">
        <v>699</v>
      </c>
      <c r="G132" s="1356" t="s">
        <v>3184</v>
      </c>
      <c r="H132" s="1346">
        <v>46131</v>
      </c>
      <c r="I132" s="1348">
        <f t="shared" si="76"/>
        <v>46135</v>
      </c>
      <c r="J132" s="1212"/>
      <c r="K132" s="1287">
        <v>46109</v>
      </c>
    </row>
    <row r="133" spans="1:11" s="14" customFormat="1" ht="18" customHeight="1" x14ac:dyDescent="0.2">
      <c r="A133" s="805"/>
      <c r="B133" s="1293" t="s">
        <v>2680</v>
      </c>
      <c r="C133" s="1285" t="s">
        <v>3077</v>
      </c>
      <c r="D133" s="1286">
        <v>46115</v>
      </c>
      <c r="E133" s="1226">
        <f>D133+13</f>
        <v>46128</v>
      </c>
      <c r="F133" s="1489" t="s">
        <v>699</v>
      </c>
      <c r="G133" s="1356" t="s">
        <v>3184</v>
      </c>
      <c r="H133" s="1346">
        <v>46131</v>
      </c>
      <c r="I133" s="1348">
        <f t="shared" ref="I133" si="79">H133+4</f>
        <v>46135</v>
      </c>
      <c r="J133" s="1212"/>
      <c r="K133" s="1287">
        <f t="shared" ref="K133:K138" si="80">K132+7</f>
        <v>46116</v>
      </c>
    </row>
    <row r="134" spans="1:11" s="14" customFormat="1" ht="18" customHeight="1" x14ac:dyDescent="0.2">
      <c r="A134" s="805"/>
      <c r="B134" s="1293" t="s">
        <v>2944</v>
      </c>
      <c r="C134" s="1285" t="s">
        <v>3079</v>
      </c>
      <c r="D134" s="1286">
        <v>46121</v>
      </c>
      <c r="E134" s="1188" t="s">
        <v>409</v>
      </c>
      <c r="F134" s="1362" t="s">
        <v>900</v>
      </c>
      <c r="G134" s="1363" t="s">
        <v>3185</v>
      </c>
      <c r="H134" s="1361">
        <v>46129</v>
      </c>
      <c r="I134" s="1364">
        <f t="shared" ref="I134:I136" si="81">H134+4</f>
        <v>46133</v>
      </c>
      <c r="J134" s="1212"/>
      <c r="K134" s="1287">
        <f t="shared" si="80"/>
        <v>46123</v>
      </c>
    </row>
    <row r="135" spans="1:11" s="14" customFormat="1" ht="18" customHeight="1" x14ac:dyDescent="0.2">
      <c r="A135" s="805"/>
      <c r="B135" s="1293" t="s">
        <v>2898</v>
      </c>
      <c r="C135" s="1285" t="s">
        <v>3081</v>
      </c>
      <c r="D135" s="1286">
        <v>46128</v>
      </c>
      <c r="E135" s="1226">
        <f t="shared" ref="E135:E137" si="82">D135+13</f>
        <v>46141</v>
      </c>
      <c r="F135" s="1489" t="s">
        <v>699</v>
      </c>
      <c r="G135" s="1356" t="s">
        <v>3186</v>
      </c>
      <c r="H135" s="1346">
        <v>46145</v>
      </c>
      <c r="I135" s="1348">
        <f t="shared" si="81"/>
        <v>46149</v>
      </c>
      <c r="J135" s="1212"/>
      <c r="K135" s="1287">
        <f t="shared" si="80"/>
        <v>46130</v>
      </c>
    </row>
    <row r="136" spans="1:11" s="14" customFormat="1" ht="18" customHeight="1" x14ac:dyDescent="0.2">
      <c r="A136" s="805"/>
      <c r="B136" s="1293" t="s">
        <v>1849</v>
      </c>
      <c r="C136" s="1285" t="s">
        <v>3082</v>
      </c>
      <c r="D136" s="1286">
        <v>46135</v>
      </c>
      <c r="E136" s="1226">
        <f t="shared" si="82"/>
        <v>46148</v>
      </c>
      <c r="F136" s="1489" t="s">
        <v>699</v>
      </c>
      <c r="G136" s="1356" t="s">
        <v>3187</v>
      </c>
      <c r="H136" s="1346">
        <v>46152</v>
      </c>
      <c r="I136" s="1348">
        <f t="shared" si="81"/>
        <v>46156</v>
      </c>
      <c r="J136" s="1212"/>
      <c r="K136" s="1287">
        <f t="shared" si="80"/>
        <v>46137</v>
      </c>
    </row>
    <row r="137" spans="1:11" s="14" customFormat="1" ht="18" customHeight="1" x14ac:dyDescent="0.2">
      <c r="A137" s="805"/>
      <c r="B137" s="1293" t="s">
        <v>2964</v>
      </c>
      <c r="C137" s="1285" t="s">
        <v>3084</v>
      </c>
      <c r="D137" s="1286">
        <v>46142</v>
      </c>
      <c r="E137" s="1226">
        <f t="shared" si="82"/>
        <v>46155</v>
      </c>
      <c r="F137" s="1489" t="s">
        <v>699</v>
      </c>
      <c r="G137" s="1356" t="s">
        <v>3188</v>
      </c>
      <c r="H137" s="1346">
        <v>46159</v>
      </c>
      <c r="I137" s="1348">
        <f t="shared" ref="I137" si="83">H137+4</f>
        <v>46163</v>
      </c>
      <c r="J137" s="1212"/>
      <c r="K137" s="1287">
        <f t="shared" si="80"/>
        <v>46144</v>
      </c>
    </row>
    <row r="138" spans="1:11" s="14" customFormat="1" ht="18" customHeight="1" x14ac:dyDescent="0.2">
      <c r="A138" s="805"/>
      <c r="B138" s="1293" t="s">
        <v>2924</v>
      </c>
      <c r="C138" s="1285" t="s">
        <v>3085</v>
      </c>
      <c r="D138" s="1286">
        <v>46149</v>
      </c>
      <c r="E138" s="1226">
        <f t="shared" ref="E138" si="84">D138+13</f>
        <v>46162</v>
      </c>
      <c r="F138" s="1489" t="s">
        <v>699</v>
      </c>
      <c r="G138" s="1356" t="s">
        <v>3189</v>
      </c>
      <c r="H138" s="1346">
        <v>46166</v>
      </c>
      <c r="I138" s="1348">
        <f t="shared" ref="I138" si="85">H138+4</f>
        <v>46170</v>
      </c>
      <c r="J138" s="1212"/>
      <c r="K138" s="1287">
        <f t="shared" si="80"/>
        <v>46151</v>
      </c>
    </row>
    <row r="139" spans="1:11" s="14" customFormat="1" ht="18" customHeight="1" x14ac:dyDescent="0.2">
      <c r="A139" s="863"/>
      <c r="B139" s="1093" t="s">
        <v>589</v>
      </c>
      <c r="C139" s="678"/>
      <c r="D139" s="678"/>
      <c r="E139" s="678"/>
      <c r="F139" s="678"/>
      <c r="G139" s="678"/>
      <c r="H139" s="407"/>
      <c r="I139" s="407"/>
      <c r="J139" s="155"/>
    </row>
    <row r="141" spans="1:11" ht="18.75" customHeight="1" thickBot="1" x14ac:dyDescent="0.25"/>
    <row r="142" spans="1:11" s="147" customFormat="1" ht="18.75" customHeight="1" x14ac:dyDescent="0.2">
      <c r="B142" s="889"/>
      <c r="C142" s="890"/>
      <c r="D142" s="891"/>
      <c r="E142" s="892"/>
      <c r="F142" s="893"/>
      <c r="G142" s="894"/>
      <c r="H142" s="895"/>
    </row>
    <row r="143" spans="1:11" s="147" customFormat="1" ht="18" customHeight="1" x14ac:dyDescent="0.2">
      <c r="B143" s="778" t="s">
        <v>590</v>
      </c>
      <c r="C143" s="145"/>
      <c r="D143" s="147" t="s">
        <v>591</v>
      </c>
      <c r="G143" s="147" t="s">
        <v>592</v>
      </c>
      <c r="H143" s="779"/>
    </row>
    <row r="144" spans="1:11" s="147" customFormat="1" ht="18" customHeight="1" x14ac:dyDescent="0.2">
      <c r="B144" s="780" t="s">
        <v>593</v>
      </c>
      <c r="C144" s="1085" t="s">
        <v>594</v>
      </c>
      <c r="D144" s="133" t="s">
        <v>595</v>
      </c>
      <c r="F144" s="1085" t="s">
        <v>596</v>
      </c>
      <c r="G144" s="145" t="s">
        <v>597</v>
      </c>
      <c r="H144" s="1086" t="s">
        <v>598</v>
      </c>
    </row>
    <row r="145" spans="1:15" s="147" customFormat="1" ht="18" customHeight="1" x14ac:dyDescent="0.2">
      <c r="B145" s="780" t="s">
        <v>599</v>
      </c>
      <c r="C145" s="1085" t="s">
        <v>600</v>
      </c>
      <c r="D145" s="133" t="s">
        <v>601</v>
      </c>
      <c r="E145" s="148" t="s">
        <v>602</v>
      </c>
      <c r="F145" s="1087" t="s">
        <v>603</v>
      </c>
      <c r="G145" s="145" t="s">
        <v>604</v>
      </c>
      <c r="H145" s="1086" t="s">
        <v>605</v>
      </c>
    </row>
    <row r="146" spans="1:15" s="147" customFormat="1" ht="18" customHeight="1" x14ac:dyDescent="0.2">
      <c r="B146" s="783" t="s">
        <v>606</v>
      </c>
      <c r="C146" s="1088" t="s">
        <v>607</v>
      </c>
      <c r="D146" s="133" t="s">
        <v>608</v>
      </c>
      <c r="E146" s="148" t="s">
        <v>609</v>
      </c>
      <c r="F146" s="1087" t="s">
        <v>610</v>
      </c>
      <c r="G146" s="588" t="s">
        <v>611</v>
      </c>
      <c r="H146" s="1089" t="s">
        <v>612</v>
      </c>
    </row>
    <row r="147" spans="1:15" s="147" customFormat="1" ht="18.75" customHeight="1" x14ac:dyDescent="0.2">
      <c r="B147" s="783" t="s">
        <v>613</v>
      </c>
      <c r="C147" s="1088" t="s">
        <v>614</v>
      </c>
      <c r="D147" s="133" t="s">
        <v>615</v>
      </c>
      <c r="E147" s="148" t="s">
        <v>616</v>
      </c>
      <c r="F147" s="1087" t="s">
        <v>617</v>
      </c>
      <c r="G147" s="588" t="s">
        <v>618</v>
      </c>
      <c r="H147" s="1089" t="s">
        <v>619</v>
      </c>
      <c r="N147" s="149"/>
      <c r="O147" s="149"/>
    </row>
    <row r="148" spans="1:15" s="147" customFormat="1" ht="18.75" customHeight="1" x14ac:dyDescent="0.2">
      <c r="B148" s="783" t="s">
        <v>894</v>
      </c>
      <c r="C148" s="1088" t="s">
        <v>621</v>
      </c>
      <c r="D148" s="133" t="s">
        <v>622</v>
      </c>
      <c r="E148" s="148" t="s">
        <v>623</v>
      </c>
      <c r="F148" s="1087" t="s">
        <v>624</v>
      </c>
      <c r="G148" s="588" t="s">
        <v>625</v>
      </c>
      <c r="H148" s="1089" t="s">
        <v>626</v>
      </c>
      <c r="N148" s="149"/>
      <c r="O148" s="149"/>
    </row>
    <row r="149" spans="1:15" s="147" customFormat="1" ht="18.75" customHeight="1" x14ac:dyDescent="0.2">
      <c r="B149" s="783" t="s">
        <v>627</v>
      </c>
      <c r="C149" s="1088" t="s">
        <v>628</v>
      </c>
      <c r="D149" s="133" t="s">
        <v>629</v>
      </c>
      <c r="E149" s="148" t="s">
        <v>630</v>
      </c>
      <c r="F149" s="1087" t="s">
        <v>631</v>
      </c>
      <c r="G149" s="588" t="s">
        <v>632</v>
      </c>
      <c r="H149" s="1089" t="s">
        <v>633</v>
      </c>
      <c r="N149" s="149"/>
      <c r="O149" s="149"/>
    </row>
    <row r="150" spans="1:15" s="147" customFormat="1" ht="18.75" customHeight="1" x14ac:dyDescent="0.2">
      <c r="B150" s="783" t="s">
        <v>634</v>
      </c>
      <c r="C150" s="1088" t="s">
        <v>635</v>
      </c>
      <c r="D150" s="133" t="s">
        <v>636</v>
      </c>
      <c r="E150" s="148" t="s">
        <v>637</v>
      </c>
      <c r="F150" s="1085" t="s">
        <v>638</v>
      </c>
      <c r="G150" s="588" t="s">
        <v>639</v>
      </c>
      <c r="H150" s="787" t="s">
        <v>640</v>
      </c>
      <c r="N150" s="149"/>
      <c r="O150" s="149"/>
    </row>
    <row r="151" spans="1:15" s="149" customFormat="1" ht="18.75" customHeight="1" x14ac:dyDescent="0.2">
      <c r="A151" s="1022"/>
      <c r="B151" s="783" t="s">
        <v>641</v>
      </c>
      <c r="C151" s="1088" t="s">
        <v>642</v>
      </c>
      <c r="D151" s="133" t="s">
        <v>643</v>
      </c>
      <c r="E151" s="148" t="s">
        <v>644</v>
      </c>
      <c r="F151" s="739" t="s">
        <v>645</v>
      </c>
      <c r="G151" s="147"/>
      <c r="H151" s="788"/>
      <c r="I151" s="145"/>
      <c r="J151" s="145"/>
      <c r="K151" s="145"/>
    </row>
    <row r="152" spans="1:15" s="149" customFormat="1" ht="18.75" customHeight="1" thickBot="1" x14ac:dyDescent="0.25">
      <c r="A152" s="1022"/>
      <c r="B152" s="1090"/>
      <c r="C152" s="791"/>
      <c r="D152" s="791"/>
      <c r="E152" s="791"/>
      <c r="F152" s="791"/>
      <c r="G152" s="791"/>
      <c r="H152" s="1091"/>
      <c r="I152" s="145"/>
      <c r="J152" s="145"/>
      <c r="K152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44" r:id="rId1" xr:uid="{240452DD-8613-4C12-AF94-293CEB08B1C6}"/>
    <hyperlink ref="C144" r:id="rId2" xr:uid="{2AEB3D88-011D-452D-A65E-DCCED32A6BAB}"/>
    <hyperlink ref="H149" r:id="rId3" xr:uid="{6B3349ED-BDBF-4CF7-8E98-DEED6ACE8529}"/>
    <hyperlink ref="H148" r:id="rId4" xr:uid="{02B167F6-CB7D-4A7A-B0EB-9591947C5FA4}"/>
    <hyperlink ref="C147" r:id="rId5" xr:uid="{0DB9FBF3-E40E-43F1-9EB3-390207349AFC}"/>
    <hyperlink ref="C145" r:id="rId6" xr:uid="{4C90F8D3-D1D5-4136-861D-266B7985A7FD}"/>
    <hyperlink ref="C151" r:id="rId7" xr:uid="{D6FE1873-E927-42AF-9780-C54153D54540}"/>
    <hyperlink ref="H147" r:id="rId8" xr:uid="{8ADDD718-0F77-4E47-8E89-FD24A342D30B}"/>
    <hyperlink ref="H150" r:id="rId9" xr:uid="{6E55A3FF-CB86-47A1-B5AF-B7E12871E4C2}"/>
    <hyperlink ref="F144" r:id="rId10" xr:uid="{7F992109-27A2-4D6C-849E-C9BC55CC8400}"/>
    <hyperlink ref="F149" r:id="rId11" xr:uid="{0F6F1162-5012-4380-92EA-2737615477C6}"/>
    <hyperlink ref="F145" r:id="rId12" xr:uid="{8E8D8E33-275A-4D98-B8CB-6B889F11BBA5}"/>
    <hyperlink ref="F146" r:id="rId13" xr:uid="{E4117C21-9530-4303-B173-E590437DB152}"/>
    <hyperlink ref="F147" r:id="rId14" xr:uid="{14451DC8-B38E-43DA-9C0E-7F3706928D1A}"/>
    <hyperlink ref="F148" r:id="rId15" xr:uid="{B68137CC-AF10-4991-B3FD-5B65E7FB39FD}"/>
    <hyperlink ref="H145" r:id="rId16" xr:uid="{3061FAF6-554D-4D43-BA8F-A96E3C9B2EBB}"/>
    <hyperlink ref="H146" r:id="rId17" xr:uid="{FB566BB6-2010-4CEA-A90C-8923089164CB}"/>
    <hyperlink ref="F150" r:id="rId18" xr:uid="{84E46D8A-B3A1-4E88-BF2E-FFDDF3BE2D75}"/>
    <hyperlink ref="C146" r:id="rId19" xr:uid="{596819ED-DD39-47DE-9A5D-35A958E538AC}"/>
    <hyperlink ref="C148" r:id="rId20" xr:uid="{5AD6479A-F879-4DC5-8363-501ED48481A8}"/>
    <hyperlink ref="C149" r:id="rId21" xr:uid="{36ECE32A-4F03-4977-B0CC-0856588ABABC}"/>
    <hyperlink ref="C150" r:id="rId22" xr:uid="{E257322D-7EF7-4A76-B190-26F4639139FB}"/>
    <hyperlink ref="F151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12"/>
  <sheetViews>
    <sheetView showGridLines="0" zoomScaleNormal="100" zoomScaleSheetLayoutView="75" workbookViewId="0">
      <selection activeCell="B387" sqref="B387"/>
    </sheetView>
  </sheetViews>
  <sheetFormatPr defaultColWidth="9.140625" defaultRowHeight="14.25" x14ac:dyDescent="0.2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 x14ac:dyDescent="0.25"/>
    <row r="2" spans="1:13" ht="20.100000000000001" customHeight="1" thickBot="1" x14ac:dyDescent="0.25">
      <c r="B2" s="1498" t="s">
        <v>116</v>
      </c>
      <c r="C2" s="1498"/>
      <c r="D2" s="1498"/>
      <c r="E2" s="1498"/>
      <c r="F2" s="1498"/>
      <c r="G2" s="723"/>
      <c r="H2" s="947" t="s">
        <v>368</v>
      </c>
      <c r="I2" s="121"/>
    </row>
    <row r="3" spans="1:13" s="14" customFormat="1" ht="20.25" customHeight="1" thickBot="1" x14ac:dyDescent="0.25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x14ac:dyDescent="0.2">
      <c r="A4" s="862"/>
      <c r="B4" s="1522" t="s">
        <v>126</v>
      </c>
      <c r="C4" s="1523"/>
      <c r="D4" s="1523"/>
      <c r="E4" s="1523"/>
      <c r="F4" s="1524"/>
      <c r="G4" s="147"/>
      <c r="H4" s="1470" t="s">
        <v>3190</v>
      </c>
      <c r="I4" s="215"/>
    </row>
    <row r="5" spans="1:13" s="14" customFormat="1" ht="20.25" customHeight="1" x14ac:dyDescent="0.2">
      <c r="A5" s="863"/>
      <c r="B5" s="425"/>
      <c r="C5" s="487"/>
      <c r="D5" s="9"/>
      <c r="E5" s="9"/>
      <c r="F5" s="9"/>
      <c r="G5" s="723"/>
      <c r="H5" s="379" t="s">
        <v>3191</v>
      </c>
      <c r="I5" s="407"/>
    </row>
    <row r="6" spans="1:13" s="149" customFormat="1" ht="18" customHeight="1" x14ac:dyDescent="0.3">
      <c r="A6" s="853"/>
      <c r="B6" s="607"/>
      <c r="C6" s="605"/>
      <c r="D6" s="605"/>
      <c r="E6" s="605"/>
      <c r="F6" s="605"/>
      <c r="G6" s="605"/>
      <c r="H6" s="1404"/>
      <c r="I6" s="605"/>
      <c r="J6" s="606"/>
      <c r="K6" s="605"/>
      <c r="L6" s="606"/>
    </row>
    <row r="7" spans="1:13" s="149" customFormat="1" ht="20.100000000000001" hidden="1" customHeight="1" x14ac:dyDescent="0.2">
      <c r="A7" s="1022"/>
      <c r="B7" s="1512" t="s">
        <v>371</v>
      </c>
      <c r="C7" s="1512"/>
      <c r="D7" s="1512"/>
      <c r="E7" s="1512"/>
      <c r="F7" s="1026"/>
      <c r="G7" s="1026"/>
      <c r="H7" s="1026"/>
      <c r="I7" s="1026"/>
      <c r="J7" s="1026"/>
      <c r="K7" s="1026"/>
      <c r="L7" s="1026"/>
      <c r="M7" s="1026"/>
    </row>
    <row r="8" spans="1:13" s="146" customFormat="1" ht="19.5" hidden="1" customHeight="1" x14ac:dyDescent="0.2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hidden="1" customHeight="1" x14ac:dyDescent="0.2">
      <c r="A9" s="806"/>
      <c r="B9" s="1504" t="s">
        <v>3192</v>
      </c>
      <c r="C9" s="1514"/>
      <c r="D9" s="1496" t="s">
        <v>373</v>
      </c>
      <c r="E9" s="1157" t="s">
        <v>3193</v>
      </c>
      <c r="F9" s="1365"/>
      <c r="G9" s="1365"/>
      <c r="H9" s="1365"/>
      <c r="I9" s="1190"/>
    </row>
    <row r="10" spans="1:13" s="14" customFormat="1" ht="22.5" hidden="1" customHeight="1" x14ac:dyDescent="0.2">
      <c r="A10" s="806"/>
      <c r="B10" s="1158" t="s">
        <v>375</v>
      </c>
      <c r="C10" s="1158" t="s">
        <v>376</v>
      </c>
      <c r="D10" s="1497"/>
      <c r="E10" s="1366" t="s">
        <v>302</v>
      </c>
      <c r="F10" s="1365"/>
      <c r="G10" s="1284" t="s">
        <v>513</v>
      </c>
      <c r="H10" s="1284" t="s">
        <v>377</v>
      </c>
      <c r="I10" s="1367" t="s">
        <v>378</v>
      </c>
    </row>
    <row r="11" spans="1:13" s="14" customFormat="1" ht="27" hidden="1" customHeight="1" x14ac:dyDescent="0.2">
      <c r="A11" s="806"/>
      <c r="B11" s="1368" t="s">
        <v>1972</v>
      </c>
      <c r="C11" s="1164" t="s">
        <v>3194</v>
      </c>
      <c r="D11" s="1210">
        <v>45389</v>
      </c>
      <c r="E11" s="1194">
        <f t="shared" ref="E11:E16" si="0">D11+7</f>
        <v>45396</v>
      </c>
      <c r="F11" s="1161"/>
      <c r="G11" s="1161" t="e">
        <f>#REF!+7</f>
        <v>#REF!</v>
      </c>
      <c r="H11" s="1161" t="e">
        <f>#REF!+7</f>
        <v>#REF!</v>
      </c>
      <c r="I11" s="1365"/>
    </row>
    <row r="12" spans="1:13" s="14" customFormat="1" ht="27" hidden="1" customHeight="1" x14ac:dyDescent="0.2">
      <c r="A12" s="840" t="s">
        <v>1949</v>
      </c>
      <c r="B12" s="1165" t="s">
        <v>433</v>
      </c>
      <c r="C12" s="1208" t="s">
        <v>3195</v>
      </c>
      <c r="D12" s="1203">
        <v>45394</v>
      </c>
      <c r="E12" s="1203">
        <f t="shared" si="0"/>
        <v>45401</v>
      </c>
      <c r="F12" s="1161"/>
      <c r="G12" s="1161" t="e">
        <f t="shared" ref="G12:H82" si="1">G11+7</f>
        <v>#REF!</v>
      </c>
      <c r="H12" s="1161" t="e">
        <f t="shared" si="1"/>
        <v>#REF!</v>
      </c>
      <c r="I12" s="1365"/>
    </row>
    <row r="13" spans="1:13" s="14" customFormat="1" ht="27" hidden="1" customHeight="1" x14ac:dyDescent="0.2">
      <c r="A13" s="840" t="s">
        <v>2229</v>
      </c>
      <c r="B13" s="1368" t="s">
        <v>1949</v>
      </c>
      <c r="C13" s="1164" t="s">
        <v>3196</v>
      </c>
      <c r="D13" s="1210">
        <v>45400</v>
      </c>
      <c r="E13" s="1194">
        <f t="shared" si="0"/>
        <v>45407</v>
      </c>
      <c r="F13" s="1161"/>
      <c r="G13" s="1161" t="e">
        <f t="shared" si="1"/>
        <v>#REF!</v>
      </c>
      <c r="H13" s="1161" t="e">
        <f t="shared" si="1"/>
        <v>#REF!</v>
      </c>
      <c r="I13" s="1365"/>
    </row>
    <row r="14" spans="1:13" s="14" customFormat="1" ht="27" hidden="1" customHeight="1" x14ac:dyDescent="0.2">
      <c r="A14" s="867" t="s">
        <v>2294</v>
      </c>
      <c r="B14" s="1368" t="s">
        <v>2229</v>
      </c>
      <c r="C14" s="1164" t="s">
        <v>3197</v>
      </c>
      <c r="D14" s="1210">
        <v>45405</v>
      </c>
      <c r="E14" s="1194">
        <f t="shared" si="0"/>
        <v>45412</v>
      </c>
      <c r="F14" s="1161"/>
      <c r="G14" s="1161" t="e">
        <f t="shared" si="1"/>
        <v>#REF!</v>
      </c>
      <c r="H14" s="1161" t="e">
        <f t="shared" si="1"/>
        <v>#REF!</v>
      </c>
      <c r="I14" s="1365"/>
    </row>
    <row r="15" spans="1:13" s="14" customFormat="1" ht="27" hidden="1" customHeight="1" x14ac:dyDescent="0.2">
      <c r="A15" s="867" t="s">
        <v>3198</v>
      </c>
      <c r="B15" s="1368" t="s">
        <v>2294</v>
      </c>
      <c r="C15" s="1164" t="s">
        <v>3199</v>
      </c>
      <c r="D15" s="1210">
        <v>45413</v>
      </c>
      <c r="E15" s="1194">
        <f t="shared" si="0"/>
        <v>45420</v>
      </c>
      <c r="F15" s="1161"/>
      <c r="G15" s="1161" t="e">
        <f t="shared" si="1"/>
        <v>#REF!</v>
      </c>
      <c r="H15" s="1161" t="e">
        <f t="shared" si="1"/>
        <v>#REF!</v>
      </c>
      <c r="I15" s="1365"/>
    </row>
    <row r="16" spans="1:13" s="14" customFormat="1" ht="20.100000000000001" hidden="1" customHeight="1" x14ac:dyDescent="0.2">
      <c r="A16" s="867" t="s">
        <v>1972</v>
      </c>
      <c r="B16" s="1368" t="s">
        <v>3198</v>
      </c>
      <c r="C16" s="1164" t="s">
        <v>3200</v>
      </c>
      <c r="D16" s="1210">
        <v>45421</v>
      </c>
      <c r="E16" s="1194">
        <f t="shared" si="0"/>
        <v>45428</v>
      </c>
      <c r="F16" s="1161"/>
      <c r="G16" s="1161" t="e">
        <f t="shared" si="1"/>
        <v>#REF!</v>
      </c>
      <c r="H16" s="1161" t="e">
        <f t="shared" si="1"/>
        <v>#REF!</v>
      </c>
      <c r="I16" s="1365"/>
    </row>
    <row r="17" spans="1:11" s="14" customFormat="1" ht="20.100000000000001" hidden="1" customHeight="1" x14ac:dyDescent="0.2">
      <c r="A17" s="867" t="s">
        <v>3201</v>
      </c>
      <c r="B17" s="1164" t="s">
        <v>1972</v>
      </c>
      <c r="C17" s="1164" t="s">
        <v>3202</v>
      </c>
      <c r="D17" s="1210">
        <v>45434</v>
      </c>
      <c r="E17" s="1194">
        <v>45433</v>
      </c>
      <c r="F17" s="1161"/>
      <c r="G17" s="1161" t="e">
        <f t="shared" si="1"/>
        <v>#REF!</v>
      </c>
      <c r="H17" s="1161" t="e">
        <f t="shared" si="1"/>
        <v>#REF!</v>
      </c>
      <c r="I17" s="1365"/>
    </row>
    <row r="18" spans="1:11" s="14" customFormat="1" ht="20.100000000000001" hidden="1" customHeight="1" x14ac:dyDescent="0.2">
      <c r="A18" s="840" t="s">
        <v>3203</v>
      </c>
      <c r="B18" s="1164" t="s">
        <v>3204</v>
      </c>
      <c r="C18" s="1164" t="s">
        <v>3205</v>
      </c>
      <c r="D18" s="1210">
        <v>45443</v>
      </c>
      <c r="E18" s="1194">
        <f>D18+7</f>
        <v>45450</v>
      </c>
      <c r="F18" s="1161"/>
      <c r="G18" s="1161" t="e">
        <f t="shared" si="1"/>
        <v>#REF!</v>
      </c>
      <c r="H18" s="1161" t="e">
        <f t="shared" si="1"/>
        <v>#REF!</v>
      </c>
      <c r="I18" s="1365"/>
    </row>
    <row r="19" spans="1:11" s="14" customFormat="1" ht="20.100000000000001" hidden="1" customHeight="1" x14ac:dyDescent="0.2">
      <c r="A19" s="840" t="s">
        <v>3206</v>
      </c>
      <c r="B19" s="1164" t="s">
        <v>2229</v>
      </c>
      <c r="C19" s="1164" t="s">
        <v>3207</v>
      </c>
      <c r="D19" s="1210">
        <v>45453</v>
      </c>
      <c r="E19" s="1194">
        <f>D19+7</f>
        <v>45460</v>
      </c>
      <c r="F19" s="1161"/>
      <c r="G19" s="1161" t="e">
        <f t="shared" si="1"/>
        <v>#REF!</v>
      </c>
      <c r="H19" s="1161" t="e">
        <f t="shared" si="1"/>
        <v>#REF!</v>
      </c>
      <c r="I19" s="1365"/>
    </row>
    <row r="20" spans="1:11" s="14" customFormat="1" ht="20.100000000000001" hidden="1" customHeight="1" x14ac:dyDescent="0.2">
      <c r="A20" s="867" t="s">
        <v>2294</v>
      </c>
      <c r="B20" s="1165" t="s">
        <v>433</v>
      </c>
      <c r="C20" s="1164" t="s">
        <v>3208</v>
      </c>
      <c r="D20" s="1203">
        <v>45443</v>
      </c>
      <c r="E20" s="1203">
        <f>D20+7</f>
        <v>45450</v>
      </c>
      <c r="F20" s="1161"/>
      <c r="G20" s="1161" t="e">
        <f t="shared" si="1"/>
        <v>#REF!</v>
      </c>
      <c r="H20" s="1161" t="e">
        <f t="shared" si="1"/>
        <v>#REF!</v>
      </c>
      <c r="I20" s="1365"/>
    </row>
    <row r="21" spans="1:11" s="14" customFormat="1" ht="20.100000000000001" hidden="1" customHeight="1" x14ac:dyDescent="0.2">
      <c r="A21" s="867" t="s">
        <v>3209</v>
      </c>
      <c r="B21" s="1164" t="s">
        <v>2294</v>
      </c>
      <c r="C21" s="1164" t="s">
        <v>3210</v>
      </c>
      <c r="D21" s="1210">
        <v>45458</v>
      </c>
      <c r="E21" s="1194">
        <f>D21+7</f>
        <v>45465</v>
      </c>
      <c r="F21" s="1161"/>
      <c r="G21" s="1161" t="e">
        <f t="shared" si="1"/>
        <v>#REF!</v>
      </c>
      <c r="H21" s="1161" t="e">
        <f t="shared" si="1"/>
        <v>#REF!</v>
      </c>
      <c r="I21" s="1365"/>
    </row>
    <row r="22" spans="1:11" s="14" customFormat="1" ht="20.100000000000001" hidden="1" customHeight="1" x14ac:dyDescent="0.2">
      <c r="A22" s="867" t="s">
        <v>3211</v>
      </c>
      <c r="B22" s="1164" t="s">
        <v>2880</v>
      </c>
      <c r="C22" s="1164" t="s">
        <v>3212</v>
      </c>
      <c r="D22" s="1210">
        <v>45468</v>
      </c>
      <c r="E22" s="1194">
        <v>45469</v>
      </c>
      <c r="F22" s="1161"/>
      <c r="G22" s="1161" t="e">
        <f t="shared" si="1"/>
        <v>#REF!</v>
      </c>
      <c r="H22" s="1161" t="e">
        <f t="shared" si="1"/>
        <v>#REF!</v>
      </c>
      <c r="I22" s="1365"/>
    </row>
    <row r="23" spans="1:11" s="14" customFormat="1" ht="20.100000000000001" hidden="1" customHeight="1" x14ac:dyDescent="0.2">
      <c r="A23" s="840" t="s">
        <v>3201</v>
      </c>
      <c r="B23" s="1164" t="s">
        <v>1972</v>
      </c>
      <c r="C23" s="1164" t="s">
        <v>3213</v>
      </c>
      <c r="D23" s="1210">
        <v>45476</v>
      </c>
      <c r="E23" s="1194">
        <f>D23+7</f>
        <v>45483</v>
      </c>
      <c r="F23" s="1161"/>
      <c r="G23" s="1161" t="e">
        <f t="shared" si="1"/>
        <v>#REF!</v>
      </c>
      <c r="H23" s="1161" t="e">
        <f t="shared" si="1"/>
        <v>#REF!</v>
      </c>
      <c r="I23" s="1365"/>
    </row>
    <row r="24" spans="1:11" s="14" customFormat="1" ht="20.100000000000001" hidden="1" customHeight="1" x14ac:dyDescent="0.2">
      <c r="A24" s="867" t="s">
        <v>3214</v>
      </c>
      <c r="B24" s="1164" t="s">
        <v>3204</v>
      </c>
      <c r="C24" s="1164" t="s">
        <v>3215</v>
      </c>
      <c r="D24" s="1165" t="s">
        <v>409</v>
      </c>
      <c r="E24" s="1166">
        <v>45473</v>
      </c>
      <c r="F24" s="1161"/>
      <c r="G24" s="1161" t="e">
        <f t="shared" si="1"/>
        <v>#REF!</v>
      </c>
      <c r="H24" s="1161" t="e">
        <f t="shared" si="1"/>
        <v>#REF!</v>
      </c>
      <c r="I24" s="1365"/>
    </row>
    <row r="25" spans="1:11" s="14" customFormat="1" ht="20.100000000000001" hidden="1" customHeight="1" x14ac:dyDescent="0.2">
      <c r="A25" s="867" t="s">
        <v>3216</v>
      </c>
      <c r="B25" s="1164" t="s">
        <v>2229</v>
      </c>
      <c r="C25" s="1164" t="s">
        <v>3217</v>
      </c>
      <c r="D25" s="1165" t="s">
        <v>409</v>
      </c>
      <c r="E25" s="1203">
        <v>45488</v>
      </c>
      <c r="F25" s="1161"/>
      <c r="G25" s="1161" t="e">
        <f t="shared" si="1"/>
        <v>#REF!</v>
      </c>
      <c r="H25" s="1161" t="e">
        <f t="shared" si="1"/>
        <v>#REF!</v>
      </c>
      <c r="I25" s="1365"/>
    </row>
    <row r="26" spans="1:11" s="14" customFormat="1" ht="20.100000000000001" hidden="1" customHeight="1" x14ac:dyDescent="0.2">
      <c r="A26" s="840" t="s">
        <v>3218</v>
      </c>
      <c r="B26" s="1164" t="s">
        <v>2294</v>
      </c>
      <c r="C26" s="1164" t="s">
        <v>3219</v>
      </c>
      <c r="D26" s="1210">
        <v>45500</v>
      </c>
      <c r="E26" s="1194">
        <v>45497</v>
      </c>
      <c r="F26" s="1161"/>
      <c r="G26" s="1161" t="e">
        <f t="shared" si="1"/>
        <v>#REF!</v>
      </c>
      <c r="H26" s="1161" t="e">
        <f t="shared" si="1"/>
        <v>#REF!</v>
      </c>
      <c r="I26" s="1365"/>
    </row>
    <row r="27" spans="1:11" s="14" customFormat="1" ht="20.100000000000001" hidden="1" customHeight="1" x14ac:dyDescent="0.2">
      <c r="A27" s="840" t="s">
        <v>3218</v>
      </c>
      <c r="B27" s="1164" t="s">
        <v>2880</v>
      </c>
      <c r="C27" s="1164" t="s">
        <v>3220</v>
      </c>
      <c r="D27" s="1165" t="s">
        <v>409</v>
      </c>
      <c r="E27" s="1215" t="s">
        <v>409</v>
      </c>
      <c r="F27" s="1161"/>
      <c r="G27" s="1161" t="e">
        <f t="shared" si="1"/>
        <v>#REF!</v>
      </c>
      <c r="H27" s="1161" t="e">
        <f t="shared" si="1"/>
        <v>#REF!</v>
      </c>
      <c r="I27" s="1365"/>
    </row>
    <row r="28" spans="1:11" s="14" customFormat="1" ht="20.100000000000001" hidden="1" customHeight="1" x14ac:dyDescent="0.2">
      <c r="A28" s="840" t="s">
        <v>3218</v>
      </c>
      <c r="B28" s="1164" t="s">
        <v>1972</v>
      </c>
      <c r="C28" s="1164" t="s">
        <v>3221</v>
      </c>
      <c r="D28" s="1210">
        <v>45514</v>
      </c>
      <c r="E28" s="1194">
        <f t="shared" ref="E28:E33" si="2">D28+7</f>
        <v>45521</v>
      </c>
      <c r="F28" s="1161"/>
      <c r="G28" s="1161" t="e">
        <f t="shared" si="1"/>
        <v>#REF!</v>
      </c>
      <c r="H28" s="1161" t="e">
        <f t="shared" si="1"/>
        <v>#REF!</v>
      </c>
      <c r="I28" s="1365"/>
    </row>
    <row r="29" spans="1:11" s="14" customFormat="1" ht="20.100000000000001" hidden="1" customHeight="1" x14ac:dyDescent="0.2">
      <c r="A29" s="840" t="s">
        <v>3218</v>
      </c>
      <c r="B29" s="1164" t="s">
        <v>3204</v>
      </c>
      <c r="C29" s="1164" t="s">
        <v>3222</v>
      </c>
      <c r="D29" s="1210">
        <v>45523</v>
      </c>
      <c r="E29" s="1194">
        <f t="shared" si="2"/>
        <v>45530</v>
      </c>
      <c r="F29" s="1161"/>
      <c r="G29" s="1161" t="e">
        <f t="shared" si="1"/>
        <v>#REF!</v>
      </c>
      <c r="H29" s="1161" t="e">
        <f t="shared" si="1"/>
        <v>#REF!</v>
      </c>
      <c r="I29" s="1365"/>
    </row>
    <row r="30" spans="1:11" s="14" customFormat="1" ht="20.100000000000001" hidden="1" customHeight="1" x14ac:dyDescent="0.2">
      <c r="A30" s="840" t="s">
        <v>3218</v>
      </c>
      <c r="B30" s="1164" t="s">
        <v>2229</v>
      </c>
      <c r="C30" s="1164" t="s">
        <v>3223</v>
      </c>
      <c r="D30" s="1210">
        <v>45523</v>
      </c>
      <c r="E30" s="1194">
        <f t="shared" si="2"/>
        <v>45530</v>
      </c>
      <c r="F30" s="1161"/>
      <c r="G30" s="1161" t="e">
        <f t="shared" si="1"/>
        <v>#REF!</v>
      </c>
      <c r="H30" s="1161" t="e">
        <f t="shared" si="1"/>
        <v>#REF!</v>
      </c>
      <c r="I30" s="1365"/>
    </row>
    <row r="31" spans="1:11" s="14" customFormat="1" ht="20.100000000000001" hidden="1" customHeight="1" x14ac:dyDescent="0.2">
      <c r="A31" s="867" t="s">
        <v>2294</v>
      </c>
      <c r="B31" s="1164" t="s">
        <v>2286</v>
      </c>
      <c r="C31" s="1164" t="s">
        <v>3224</v>
      </c>
      <c r="D31" s="1165" t="s">
        <v>409</v>
      </c>
      <c r="E31" s="1203" t="e">
        <f t="shared" si="2"/>
        <v>#VALUE!</v>
      </c>
      <c r="F31" s="1161"/>
      <c r="G31" s="1161" t="e">
        <f t="shared" si="1"/>
        <v>#REF!</v>
      </c>
      <c r="H31" s="1161" t="e">
        <f t="shared" si="1"/>
        <v>#REF!</v>
      </c>
      <c r="I31" s="1365"/>
    </row>
    <row r="32" spans="1:11" s="14" customFormat="1" ht="20.100000000000001" hidden="1" customHeight="1" x14ac:dyDescent="0.2">
      <c r="A32" s="867" t="s">
        <v>3218</v>
      </c>
      <c r="B32" s="1164" t="s">
        <v>2880</v>
      </c>
      <c r="C32" s="1164" t="s">
        <v>3225</v>
      </c>
      <c r="D32" s="1210">
        <v>45533</v>
      </c>
      <c r="E32" s="1194">
        <f t="shared" si="2"/>
        <v>45540</v>
      </c>
      <c r="F32" s="1161"/>
      <c r="G32" s="1161" t="e">
        <f t="shared" si="1"/>
        <v>#REF!</v>
      </c>
      <c r="H32" s="1161" t="e">
        <f t="shared" si="1"/>
        <v>#REF!</v>
      </c>
      <c r="I32" s="1369"/>
      <c r="K32" s="155"/>
    </row>
    <row r="33" spans="1:11" s="14" customFormat="1" ht="20.100000000000001" hidden="1" customHeight="1" x14ac:dyDescent="0.2">
      <c r="A33" s="867"/>
      <c r="B33" s="1164" t="s">
        <v>1972</v>
      </c>
      <c r="C33" s="1164" t="s">
        <v>3226</v>
      </c>
      <c r="D33" s="1210">
        <v>45538</v>
      </c>
      <c r="E33" s="1194">
        <f t="shared" si="2"/>
        <v>45545</v>
      </c>
      <c r="F33" s="1365"/>
      <c r="G33" s="1161" t="e">
        <f t="shared" si="1"/>
        <v>#REF!</v>
      </c>
      <c r="H33" s="1161" t="e">
        <f t="shared" si="1"/>
        <v>#REF!</v>
      </c>
      <c r="I33" s="1369"/>
      <c r="K33" s="155"/>
    </row>
    <row r="34" spans="1:11" s="14" customFormat="1" ht="20.100000000000001" hidden="1" customHeight="1" x14ac:dyDescent="0.2">
      <c r="A34" s="867" t="s">
        <v>3218</v>
      </c>
      <c r="B34" s="1164" t="s">
        <v>3204</v>
      </c>
      <c r="C34" s="1164" t="s">
        <v>3227</v>
      </c>
      <c r="D34" s="1164">
        <v>45559</v>
      </c>
      <c r="E34" s="1194">
        <v>45555</v>
      </c>
      <c r="F34" s="1365"/>
      <c r="G34" s="1161" t="e">
        <f t="shared" si="1"/>
        <v>#REF!</v>
      </c>
      <c r="H34" s="1161" t="e">
        <f t="shared" si="1"/>
        <v>#REF!</v>
      </c>
      <c r="I34" s="1369"/>
      <c r="K34" s="155"/>
    </row>
    <row r="35" spans="1:11" s="14" customFormat="1" ht="20.100000000000001" hidden="1" customHeight="1" x14ac:dyDescent="0.2">
      <c r="A35" s="840" t="s">
        <v>2229</v>
      </c>
      <c r="B35" s="1168" t="s">
        <v>433</v>
      </c>
      <c r="C35" s="1164" t="s">
        <v>3228</v>
      </c>
      <c r="D35" s="1203">
        <v>45551</v>
      </c>
      <c r="E35" s="1203">
        <f>D35+7</f>
        <v>45558</v>
      </c>
      <c r="F35" s="1365"/>
      <c r="G35" s="1161" t="e">
        <f t="shared" si="1"/>
        <v>#REF!</v>
      </c>
      <c r="H35" s="1161" t="e">
        <f t="shared" si="1"/>
        <v>#REF!</v>
      </c>
      <c r="I35" s="1369"/>
      <c r="K35" s="155"/>
    </row>
    <row r="36" spans="1:11" s="14" customFormat="1" ht="20.100000000000001" hidden="1" customHeight="1" x14ac:dyDescent="0.2">
      <c r="A36" s="867" t="s">
        <v>3229</v>
      </c>
      <c r="B36" s="1164" t="s">
        <v>2880</v>
      </c>
      <c r="C36" s="1164" t="s">
        <v>3230</v>
      </c>
      <c r="D36" s="1210">
        <v>45559</v>
      </c>
      <c r="E36" s="1194">
        <f>D36+7</f>
        <v>45566</v>
      </c>
      <c r="F36" s="1365"/>
      <c r="G36" s="1161">
        <v>45558</v>
      </c>
      <c r="H36" s="1161">
        <v>45558</v>
      </c>
      <c r="I36" s="1369"/>
      <c r="K36" s="155"/>
    </row>
    <row r="37" spans="1:11" s="14" customFormat="1" ht="20.100000000000001" hidden="1" customHeight="1" x14ac:dyDescent="0.2">
      <c r="A37" s="867"/>
      <c r="B37" s="1164" t="s">
        <v>2229</v>
      </c>
      <c r="C37" s="1164" t="s">
        <v>3231</v>
      </c>
      <c r="D37" s="1210">
        <v>45580</v>
      </c>
      <c r="E37" s="1194">
        <v>45609</v>
      </c>
      <c r="F37" s="1365"/>
      <c r="G37" s="1161">
        <f t="shared" si="1"/>
        <v>45565</v>
      </c>
      <c r="H37" s="1161">
        <f t="shared" si="1"/>
        <v>45565</v>
      </c>
      <c r="I37" s="1369"/>
      <c r="K37" s="155"/>
    </row>
    <row r="38" spans="1:11" s="14" customFormat="1" ht="20.100000000000001" hidden="1" customHeight="1" x14ac:dyDescent="0.2">
      <c r="A38" s="867" t="s">
        <v>1972</v>
      </c>
      <c r="B38" s="1164" t="s">
        <v>3232</v>
      </c>
      <c r="C38" s="1164" t="s">
        <v>3233</v>
      </c>
      <c r="D38" s="1165" t="s">
        <v>409</v>
      </c>
      <c r="E38" s="1203" t="e">
        <f t="shared" ref="E38:E43" si="3">D38+7</f>
        <v>#VALUE!</v>
      </c>
      <c r="F38" s="1365"/>
      <c r="G38" s="1161">
        <f t="shared" si="1"/>
        <v>45572</v>
      </c>
      <c r="H38" s="1161">
        <f t="shared" si="1"/>
        <v>45572</v>
      </c>
      <c r="I38" s="1369"/>
      <c r="K38" s="155"/>
    </row>
    <row r="39" spans="1:11" s="14" customFormat="1" ht="20.100000000000001" hidden="1" customHeight="1" x14ac:dyDescent="0.2">
      <c r="A39" s="867" t="s">
        <v>3234</v>
      </c>
      <c r="B39" s="1164" t="s">
        <v>733</v>
      </c>
      <c r="C39" s="1164" t="s">
        <v>3235</v>
      </c>
      <c r="D39" s="1164">
        <v>45586</v>
      </c>
      <c r="E39" s="1194">
        <f t="shared" si="3"/>
        <v>45593</v>
      </c>
      <c r="F39" s="1365"/>
      <c r="G39" s="1161">
        <f t="shared" si="1"/>
        <v>45579</v>
      </c>
      <c r="H39" s="1161">
        <f t="shared" si="1"/>
        <v>45579</v>
      </c>
      <c r="I39" s="1369"/>
      <c r="K39" s="155"/>
    </row>
    <row r="40" spans="1:11" s="14" customFormat="1" ht="20.100000000000001" hidden="1" customHeight="1" x14ac:dyDescent="0.2">
      <c r="A40" s="840" t="s">
        <v>3236</v>
      </c>
      <c r="B40" s="1164" t="s">
        <v>735</v>
      </c>
      <c r="C40" s="1164" t="s">
        <v>3237</v>
      </c>
      <c r="D40" s="1210">
        <v>45592</v>
      </c>
      <c r="E40" s="1194">
        <f t="shared" si="3"/>
        <v>45599</v>
      </c>
      <c r="F40" s="1365"/>
      <c r="G40" s="1161">
        <f t="shared" si="1"/>
        <v>45586</v>
      </c>
      <c r="H40" s="1161">
        <f t="shared" si="1"/>
        <v>45586</v>
      </c>
      <c r="I40" s="1369"/>
      <c r="K40" s="155"/>
    </row>
    <row r="41" spans="1:11" s="14" customFormat="1" ht="20.100000000000001" hidden="1" customHeight="1" x14ac:dyDescent="0.2">
      <c r="A41" s="840" t="s">
        <v>3204</v>
      </c>
      <c r="B41" s="1164" t="s">
        <v>3238</v>
      </c>
      <c r="C41" s="1164" t="s">
        <v>3239</v>
      </c>
      <c r="D41" s="1210">
        <v>45592</v>
      </c>
      <c r="E41" s="1194">
        <f t="shared" si="3"/>
        <v>45599</v>
      </c>
      <c r="F41" s="1365"/>
      <c r="G41" s="1161">
        <f t="shared" si="1"/>
        <v>45593</v>
      </c>
      <c r="H41" s="1161">
        <f t="shared" si="1"/>
        <v>45593</v>
      </c>
      <c r="I41" s="1369"/>
      <c r="K41" s="155"/>
    </row>
    <row r="42" spans="1:11" s="14" customFormat="1" ht="20.100000000000001" hidden="1" customHeight="1" x14ac:dyDescent="0.2">
      <c r="A42" s="867"/>
      <c r="B42" s="1164" t="s">
        <v>2880</v>
      </c>
      <c r="C42" s="1164" t="s">
        <v>3240</v>
      </c>
      <c r="D42" s="1210">
        <v>45602</v>
      </c>
      <c r="E42" s="1194">
        <f t="shared" si="3"/>
        <v>45609</v>
      </c>
      <c r="F42" s="1365"/>
      <c r="G42" s="1161">
        <f t="shared" si="1"/>
        <v>45600</v>
      </c>
      <c r="H42" s="1161">
        <f t="shared" si="1"/>
        <v>45600</v>
      </c>
      <c r="I42" s="1369"/>
      <c r="K42" s="155"/>
    </row>
    <row r="43" spans="1:11" s="14" customFormat="1" ht="20.100000000000001" hidden="1" customHeight="1" x14ac:dyDescent="0.2">
      <c r="A43" s="867" t="s">
        <v>3238</v>
      </c>
      <c r="B43" s="1168" t="s">
        <v>433</v>
      </c>
      <c r="C43" s="1164" t="s">
        <v>3241</v>
      </c>
      <c r="D43" s="1203">
        <v>45606</v>
      </c>
      <c r="E43" s="1203">
        <f t="shared" si="3"/>
        <v>45613</v>
      </c>
      <c r="F43" s="1365"/>
      <c r="G43" s="1161">
        <f t="shared" si="1"/>
        <v>45607</v>
      </c>
      <c r="H43" s="1161">
        <f t="shared" si="1"/>
        <v>45607</v>
      </c>
      <c r="I43" s="1369"/>
      <c r="K43" s="155"/>
    </row>
    <row r="44" spans="1:11" s="14" customFormat="1" ht="20.100000000000001" hidden="1" customHeight="1" x14ac:dyDescent="0.2">
      <c r="A44" s="867" t="s">
        <v>3218</v>
      </c>
      <c r="B44" s="1164" t="s">
        <v>3232</v>
      </c>
      <c r="C44" s="1164" t="s">
        <v>3242</v>
      </c>
      <c r="D44" s="1210">
        <v>45620</v>
      </c>
      <c r="E44" s="1194">
        <v>45624</v>
      </c>
      <c r="F44" s="1365"/>
      <c r="G44" s="1161">
        <f t="shared" si="1"/>
        <v>45614</v>
      </c>
      <c r="H44" s="1161">
        <f t="shared" si="1"/>
        <v>45614</v>
      </c>
      <c r="I44" s="1369"/>
      <c r="K44" s="155"/>
    </row>
    <row r="45" spans="1:11" s="14" customFormat="1" ht="20.100000000000001" hidden="1" customHeight="1" x14ac:dyDescent="0.2">
      <c r="A45" s="867" t="s">
        <v>3243</v>
      </c>
      <c r="B45" s="1164" t="s">
        <v>733</v>
      </c>
      <c r="C45" s="1164" t="s">
        <v>3244</v>
      </c>
      <c r="D45" s="1164">
        <v>45634</v>
      </c>
      <c r="E45" s="1194">
        <v>45636</v>
      </c>
      <c r="F45" s="1365"/>
      <c r="G45" s="1161">
        <f t="shared" si="1"/>
        <v>45621</v>
      </c>
      <c r="H45" s="1161">
        <f t="shared" si="1"/>
        <v>45621</v>
      </c>
      <c r="I45" s="1369"/>
      <c r="K45" s="155"/>
    </row>
    <row r="46" spans="1:11" s="14" customFormat="1" ht="20.100000000000001" hidden="1" customHeight="1" x14ac:dyDescent="0.2">
      <c r="A46" s="867"/>
      <c r="B46" s="1164" t="s">
        <v>735</v>
      </c>
      <c r="C46" s="1164" t="s">
        <v>3245</v>
      </c>
      <c r="D46" s="1210">
        <v>45637</v>
      </c>
      <c r="E46" s="1194">
        <f t="shared" ref="E46:E55" si="4">D46+2</f>
        <v>45639</v>
      </c>
      <c r="F46" s="1365"/>
      <c r="G46" s="1161">
        <f t="shared" si="1"/>
        <v>45628</v>
      </c>
      <c r="H46" s="1161">
        <f t="shared" si="1"/>
        <v>45628</v>
      </c>
      <c r="I46" s="1369"/>
      <c r="K46" s="155"/>
    </row>
    <row r="47" spans="1:11" s="14" customFormat="1" ht="20.100000000000001" hidden="1" customHeight="1" x14ac:dyDescent="0.2">
      <c r="A47" s="867"/>
      <c r="B47" s="1164" t="s">
        <v>3246</v>
      </c>
      <c r="C47" s="1164" t="s">
        <v>3247</v>
      </c>
      <c r="D47" s="1210">
        <v>45644</v>
      </c>
      <c r="E47" s="1194">
        <f t="shared" si="4"/>
        <v>45646</v>
      </c>
      <c r="F47" s="1365"/>
      <c r="G47" s="1161">
        <f t="shared" si="1"/>
        <v>45635</v>
      </c>
      <c r="H47" s="1161">
        <f t="shared" si="1"/>
        <v>45635</v>
      </c>
      <c r="I47" s="1369"/>
      <c r="K47" s="155"/>
    </row>
    <row r="48" spans="1:11" s="14" customFormat="1" ht="20.100000000000001" hidden="1" customHeight="1" x14ac:dyDescent="0.2">
      <c r="A48" s="867"/>
      <c r="B48" s="1164" t="s">
        <v>2880</v>
      </c>
      <c r="C48" s="1164" t="s">
        <v>3248</v>
      </c>
      <c r="D48" s="1164">
        <v>45648</v>
      </c>
      <c r="E48" s="1194">
        <f t="shared" si="4"/>
        <v>45650</v>
      </c>
      <c r="F48" s="1365"/>
      <c r="G48" s="1161">
        <f t="shared" si="1"/>
        <v>45642</v>
      </c>
      <c r="H48" s="1161">
        <f t="shared" si="1"/>
        <v>45642</v>
      </c>
      <c r="I48" s="1369"/>
      <c r="K48" s="155"/>
    </row>
    <row r="49" spans="1:11" s="14" customFormat="1" ht="20.100000000000001" hidden="1" customHeight="1" x14ac:dyDescent="0.2">
      <c r="A49" s="867" t="s">
        <v>3249</v>
      </c>
      <c r="B49" s="1164" t="s">
        <v>3232</v>
      </c>
      <c r="C49" s="1164" t="s">
        <v>3250</v>
      </c>
      <c r="D49" s="1164">
        <v>45654</v>
      </c>
      <c r="E49" s="1194">
        <f t="shared" si="4"/>
        <v>45656</v>
      </c>
      <c r="F49" s="1365"/>
      <c r="G49" s="1161">
        <f t="shared" si="1"/>
        <v>45649</v>
      </c>
      <c r="H49" s="1161">
        <f t="shared" si="1"/>
        <v>45649</v>
      </c>
      <c r="I49" s="1369"/>
      <c r="K49" s="155"/>
    </row>
    <row r="50" spans="1:11" s="14" customFormat="1" ht="20.100000000000001" hidden="1" customHeight="1" x14ac:dyDescent="0.2">
      <c r="A50" s="867" t="s">
        <v>3232</v>
      </c>
      <c r="B50" s="1164" t="s">
        <v>2229</v>
      </c>
      <c r="C50" s="1164" t="s">
        <v>3251</v>
      </c>
      <c r="D50" s="1164">
        <v>45293</v>
      </c>
      <c r="E50" s="1194">
        <f t="shared" si="4"/>
        <v>45295</v>
      </c>
      <c r="F50" s="1365"/>
      <c r="G50" s="1161">
        <f t="shared" si="1"/>
        <v>45656</v>
      </c>
      <c r="H50" s="1161">
        <f t="shared" si="1"/>
        <v>45656</v>
      </c>
      <c r="I50" s="1369"/>
      <c r="K50" s="155"/>
    </row>
    <row r="51" spans="1:11" s="14" customFormat="1" ht="20.100000000000001" hidden="1" customHeight="1" x14ac:dyDescent="0.2">
      <c r="A51" s="867" t="s">
        <v>733</v>
      </c>
      <c r="B51" s="1164" t="s">
        <v>735</v>
      </c>
      <c r="C51" s="1164" t="s">
        <v>3252</v>
      </c>
      <c r="D51" s="1164">
        <v>45673</v>
      </c>
      <c r="E51" s="1194">
        <f t="shared" si="4"/>
        <v>45675</v>
      </c>
      <c r="F51" s="1365"/>
      <c r="G51" s="1161">
        <v>45301</v>
      </c>
      <c r="H51" s="1161">
        <v>45301</v>
      </c>
      <c r="I51" s="1370">
        <f>WEEKNUM(H51)</f>
        <v>2</v>
      </c>
      <c r="K51" s="155"/>
    </row>
    <row r="52" spans="1:11" s="14" customFormat="1" ht="20.100000000000001" hidden="1" customHeight="1" x14ac:dyDescent="0.2">
      <c r="A52" s="867" t="s">
        <v>735</v>
      </c>
      <c r="B52" s="1164" t="s">
        <v>733</v>
      </c>
      <c r="C52" s="1164" t="s">
        <v>3253</v>
      </c>
      <c r="D52" s="1210">
        <v>45678</v>
      </c>
      <c r="E52" s="1194">
        <f t="shared" si="4"/>
        <v>45680</v>
      </c>
      <c r="F52" s="1365"/>
      <c r="G52" s="1161">
        <f>G51+7</f>
        <v>45308</v>
      </c>
      <c r="H52" s="1161">
        <f>H51+7</f>
        <v>45308</v>
      </c>
      <c r="I52" s="1370">
        <f t="shared" ref="I52:I58" si="5">WEEKNUM(H52)</f>
        <v>3</v>
      </c>
      <c r="K52" s="155"/>
    </row>
    <row r="53" spans="1:11" s="14" customFormat="1" ht="20.100000000000001" hidden="1" customHeight="1" x14ac:dyDescent="0.2">
      <c r="A53" s="867"/>
      <c r="B53" s="1164" t="s">
        <v>3246</v>
      </c>
      <c r="C53" s="1164" t="s">
        <v>3254</v>
      </c>
      <c r="D53" s="1165" t="s">
        <v>409</v>
      </c>
      <c r="E53" s="1203"/>
      <c r="F53" s="1365"/>
      <c r="G53" s="1161">
        <f t="shared" si="1"/>
        <v>45315</v>
      </c>
      <c r="H53" s="1161">
        <f t="shared" si="1"/>
        <v>45315</v>
      </c>
      <c r="I53" s="1370">
        <f t="shared" si="5"/>
        <v>4</v>
      </c>
      <c r="K53" s="155"/>
    </row>
    <row r="54" spans="1:11" s="14" customFormat="1" ht="20.100000000000001" hidden="1" customHeight="1" x14ac:dyDescent="0.2">
      <c r="A54" s="867"/>
      <c r="B54" s="1164" t="s">
        <v>2880</v>
      </c>
      <c r="C54" s="1164" t="s">
        <v>3255</v>
      </c>
      <c r="D54" s="1164">
        <v>45321</v>
      </c>
      <c r="E54" s="1194">
        <f t="shared" si="4"/>
        <v>45323</v>
      </c>
      <c r="F54" s="1365"/>
      <c r="G54" s="1161">
        <f t="shared" si="1"/>
        <v>45322</v>
      </c>
      <c r="H54" s="1161">
        <f t="shared" si="1"/>
        <v>45322</v>
      </c>
      <c r="I54" s="1370">
        <f t="shared" si="5"/>
        <v>5</v>
      </c>
      <c r="K54" s="155"/>
    </row>
    <row r="55" spans="1:11" s="14" customFormat="1" ht="20.100000000000001" hidden="1" customHeight="1" x14ac:dyDescent="0.2">
      <c r="A55" s="867" t="s">
        <v>3256</v>
      </c>
      <c r="B55" s="1164" t="s">
        <v>3257</v>
      </c>
      <c r="C55" s="1164" t="s">
        <v>3258</v>
      </c>
      <c r="D55" s="1164">
        <v>45692</v>
      </c>
      <c r="E55" s="1194">
        <f t="shared" si="4"/>
        <v>45694</v>
      </c>
      <c r="F55" s="1365"/>
      <c r="G55" s="1161">
        <f t="shared" si="1"/>
        <v>45329</v>
      </c>
      <c r="H55" s="1161">
        <f t="shared" si="1"/>
        <v>45329</v>
      </c>
      <c r="I55" s="1370">
        <f t="shared" si="5"/>
        <v>6</v>
      </c>
      <c r="K55" s="155"/>
    </row>
    <row r="56" spans="1:11" s="14" customFormat="1" ht="20.100000000000001" hidden="1" customHeight="1" x14ac:dyDescent="0.2">
      <c r="A56" s="867" t="s">
        <v>735</v>
      </c>
      <c r="B56" s="1164" t="s">
        <v>2229</v>
      </c>
      <c r="C56" s="1164" t="s">
        <v>3259</v>
      </c>
      <c r="D56" s="1165" t="s">
        <v>409</v>
      </c>
      <c r="E56" s="1167"/>
      <c r="F56" s="1365"/>
      <c r="G56" s="1161">
        <f t="shared" si="1"/>
        <v>45336</v>
      </c>
      <c r="H56" s="1161">
        <f t="shared" si="1"/>
        <v>45336</v>
      </c>
      <c r="I56" s="1370">
        <f t="shared" si="5"/>
        <v>7</v>
      </c>
      <c r="K56" s="155"/>
    </row>
    <row r="57" spans="1:11" s="14" customFormat="1" ht="20.100000000000001" hidden="1" customHeight="1" x14ac:dyDescent="0.2">
      <c r="A57" s="867"/>
      <c r="B57" s="1164" t="s">
        <v>733</v>
      </c>
      <c r="C57" s="1164" t="s">
        <v>3260</v>
      </c>
      <c r="D57" s="1210">
        <v>45710</v>
      </c>
      <c r="E57" s="1194">
        <f>D57+1</f>
        <v>45711</v>
      </c>
      <c r="F57" s="1365"/>
      <c r="G57" s="1161">
        <f t="shared" si="1"/>
        <v>45343</v>
      </c>
      <c r="H57" s="1161">
        <f t="shared" si="1"/>
        <v>45343</v>
      </c>
      <c r="I57" s="1370">
        <f t="shared" si="5"/>
        <v>8</v>
      </c>
      <c r="K57" s="155"/>
    </row>
    <row r="58" spans="1:11" s="14" customFormat="1" ht="20.100000000000001" hidden="1" customHeight="1" x14ac:dyDescent="0.2">
      <c r="A58" s="867"/>
      <c r="B58" s="1164" t="s">
        <v>3246</v>
      </c>
      <c r="C58" s="1164" t="s">
        <v>3261</v>
      </c>
      <c r="D58" s="1164">
        <v>45718</v>
      </c>
      <c r="E58" s="1194">
        <f t="shared" ref="E58:E66" si="6">D58+1</f>
        <v>45719</v>
      </c>
      <c r="F58" s="1365"/>
      <c r="G58" s="1161">
        <f t="shared" si="1"/>
        <v>45350</v>
      </c>
      <c r="H58" s="1161">
        <f t="shared" si="1"/>
        <v>45350</v>
      </c>
      <c r="I58" s="1370">
        <f t="shared" si="5"/>
        <v>9</v>
      </c>
      <c r="K58" s="155"/>
    </row>
    <row r="59" spans="1:11" s="14" customFormat="1" ht="20.100000000000001" hidden="1" customHeight="1" x14ac:dyDescent="0.2">
      <c r="A59" s="867"/>
      <c r="B59" s="1164" t="s">
        <v>2880</v>
      </c>
      <c r="C59" s="1164" t="s">
        <v>3262</v>
      </c>
      <c r="D59" s="1164">
        <v>45724</v>
      </c>
      <c r="E59" s="1194">
        <f t="shared" si="6"/>
        <v>45725</v>
      </c>
      <c r="F59" s="1365"/>
      <c r="G59" s="1161">
        <v>45723</v>
      </c>
      <c r="H59" s="1161">
        <v>45723</v>
      </c>
      <c r="I59" s="1370">
        <f t="shared" ref="I59:I63" si="7">WEEKNUM(H59)</f>
        <v>10</v>
      </c>
      <c r="K59" s="155"/>
    </row>
    <row r="60" spans="1:11" s="14" customFormat="1" ht="20.100000000000001" hidden="1" customHeight="1" x14ac:dyDescent="0.2">
      <c r="A60" s="867" t="s">
        <v>3256</v>
      </c>
      <c r="B60" s="1164" t="s">
        <v>735</v>
      </c>
      <c r="C60" s="1164" t="s">
        <v>3263</v>
      </c>
      <c r="D60" s="1164">
        <v>45733</v>
      </c>
      <c r="E60" s="1194">
        <f t="shared" si="6"/>
        <v>45734</v>
      </c>
      <c r="F60" s="1365"/>
      <c r="G60" s="1161">
        <f t="shared" si="1"/>
        <v>45730</v>
      </c>
      <c r="H60" s="1161">
        <f t="shared" si="1"/>
        <v>45730</v>
      </c>
      <c r="I60" s="1370">
        <f t="shared" si="7"/>
        <v>11</v>
      </c>
      <c r="K60" s="155"/>
    </row>
    <row r="61" spans="1:11" s="14" customFormat="1" ht="20.100000000000001" hidden="1" customHeight="1" x14ac:dyDescent="0.2">
      <c r="A61" s="867" t="s">
        <v>735</v>
      </c>
      <c r="B61" s="1164" t="s">
        <v>2229</v>
      </c>
      <c r="C61" s="1164" t="s">
        <v>3264</v>
      </c>
      <c r="D61" s="1210">
        <v>45738</v>
      </c>
      <c r="E61" s="1194">
        <f t="shared" si="6"/>
        <v>45739</v>
      </c>
      <c r="F61" s="1365"/>
      <c r="G61" s="1161">
        <f t="shared" si="1"/>
        <v>45737</v>
      </c>
      <c r="H61" s="1161">
        <f t="shared" si="1"/>
        <v>45737</v>
      </c>
      <c r="I61" s="1370">
        <f t="shared" si="7"/>
        <v>12</v>
      </c>
      <c r="K61" s="155"/>
    </row>
    <row r="62" spans="1:11" s="14" customFormat="1" ht="20.100000000000001" hidden="1" customHeight="1" x14ac:dyDescent="0.2">
      <c r="A62" s="867" t="s">
        <v>733</v>
      </c>
      <c r="B62" s="1164" t="s">
        <v>1857</v>
      </c>
      <c r="C62" s="1164" t="s">
        <v>3265</v>
      </c>
      <c r="D62" s="1210">
        <v>45736</v>
      </c>
      <c r="E62" s="1187" t="s">
        <v>409</v>
      </c>
      <c r="F62" s="1365"/>
      <c r="G62" s="1161">
        <f t="shared" si="1"/>
        <v>45744</v>
      </c>
      <c r="H62" s="1161">
        <f t="shared" si="1"/>
        <v>45744</v>
      </c>
      <c r="I62" s="1370">
        <f t="shared" si="7"/>
        <v>13</v>
      </c>
      <c r="K62" s="155"/>
    </row>
    <row r="63" spans="1:11" s="14" customFormat="1" ht="20.100000000000001" hidden="1" customHeight="1" x14ac:dyDescent="0.2">
      <c r="A63" s="867"/>
      <c r="B63" s="1164" t="s">
        <v>3246</v>
      </c>
      <c r="C63" s="1164" t="s">
        <v>3266</v>
      </c>
      <c r="D63" s="1164">
        <v>45750</v>
      </c>
      <c r="E63" s="1187" t="s">
        <v>409</v>
      </c>
      <c r="F63" s="1365"/>
      <c r="G63" s="1161">
        <f t="shared" si="1"/>
        <v>45751</v>
      </c>
      <c r="H63" s="1161">
        <f t="shared" si="1"/>
        <v>45751</v>
      </c>
      <c r="I63" s="1370">
        <f t="shared" si="7"/>
        <v>14</v>
      </c>
      <c r="K63" s="155"/>
    </row>
    <row r="64" spans="1:11" s="14" customFormat="1" ht="20.100000000000001" hidden="1" customHeight="1" x14ac:dyDescent="0.2">
      <c r="A64" s="867"/>
      <c r="B64" s="1164" t="s">
        <v>2512</v>
      </c>
      <c r="C64" s="1164" t="s">
        <v>3267</v>
      </c>
      <c r="D64" s="1164">
        <v>45781</v>
      </c>
      <c r="E64" s="1187" t="s">
        <v>409</v>
      </c>
      <c r="F64" s="1365"/>
      <c r="G64" s="1161">
        <f t="shared" si="1"/>
        <v>45758</v>
      </c>
      <c r="H64" s="1161">
        <f t="shared" si="1"/>
        <v>45758</v>
      </c>
      <c r="I64" s="1370">
        <f t="shared" ref="I64:I69" si="8">WEEKNUM(H64)</f>
        <v>15</v>
      </c>
      <c r="K64" s="155"/>
    </row>
    <row r="65" spans="1:11" s="14" customFormat="1" ht="20.100000000000001" hidden="1" customHeight="1" x14ac:dyDescent="0.2">
      <c r="A65" s="867" t="s">
        <v>2880</v>
      </c>
      <c r="B65" s="1164" t="s">
        <v>2565</v>
      </c>
      <c r="C65" s="1164" t="s">
        <v>3268</v>
      </c>
      <c r="D65" s="1164">
        <v>45767</v>
      </c>
      <c r="E65" s="1194">
        <f t="shared" si="6"/>
        <v>45768</v>
      </c>
      <c r="F65" s="1365"/>
      <c r="G65" s="1161">
        <f t="shared" si="1"/>
        <v>45765</v>
      </c>
      <c r="H65" s="1161">
        <f t="shared" si="1"/>
        <v>45765</v>
      </c>
      <c r="I65" s="1370">
        <f t="shared" si="8"/>
        <v>16</v>
      </c>
      <c r="K65" s="155"/>
    </row>
    <row r="66" spans="1:11" s="14" customFormat="1" ht="20.100000000000001" hidden="1" customHeight="1" x14ac:dyDescent="0.2">
      <c r="A66" s="867"/>
      <c r="B66" s="1164" t="s">
        <v>735</v>
      </c>
      <c r="C66" s="1164" t="s">
        <v>3269</v>
      </c>
      <c r="D66" s="1210">
        <v>45776</v>
      </c>
      <c r="E66" s="1194">
        <f t="shared" si="6"/>
        <v>45777</v>
      </c>
      <c r="F66" s="1365"/>
      <c r="G66" s="1161">
        <f t="shared" si="1"/>
        <v>45772</v>
      </c>
      <c r="H66" s="1161">
        <f t="shared" si="1"/>
        <v>45772</v>
      </c>
      <c r="I66" s="1370">
        <f t="shared" si="8"/>
        <v>17</v>
      </c>
      <c r="K66" s="155"/>
    </row>
    <row r="67" spans="1:11" s="14" customFormat="1" ht="20.100000000000001" hidden="1" customHeight="1" x14ac:dyDescent="0.2">
      <c r="A67" s="867"/>
      <c r="B67" s="1164" t="s">
        <v>2229</v>
      </c>
      <c r="C67" s="1164" t="s">
        <v>3270</v>
      </c>
      <c r="D67" s="1210">
        <v>45783</v>
      </c>
      <c r="E67" s="1194">
        <f t="shared" ref="E67:E69" si="9">D67+1</f>
        <v>45784</v>
      </c>
      <c r="F67" s="1365"/>
      <c r="G67" s="1161">
        <f t="shared" si="1"/>
        <v>45779</v>
      </c>
      <c r="H67" s="1161">
        <f t="shared" si="1"/>
        <v>45779</v>
      </c>
      <c r="I67" s="1370">
        <f t="shared" si="8"/>
        <v>18</v>
      </c>
      <c r="K67" s="155"/>
    </row>
    <row r="68" spans="1:11" s="14" customFormat="1" ht="20.100000000000001" hidden="1" customHeight="1" x14ac:dyDescent="0.2">
      <c r="A68" s="867"/>
      <c r="B68" s="1164" t="s">
        <v>1857</v>
      </c>
      <c r="C68" s="1164" t="s">
        <v>3271</v>
      </c>
      <c r="D68" s="1210">
        <v>45794</v>
      </c>
      <c r="E68" s="1194">
        <f t="shared" si="9"/>
        <v>45795</v>
      </c>
      <c r="F68" s="1365"/>
      <c r="G68" s="1161">
        <f t="shared" si="1"/>
        <v>45786</v>
      </c>
      <c r="H68" s="1161">
        <f t="shared" si="1"/>
        <v>45786</v>
      </c>
      <c r="I68" s="1370">
        <f t="shared" si="8"/>
        <v>19</v>
      </c>
      <c r="K68" s="155"/>
    </row>
    <row r="69" spans="1:11" s="14" customFormat="1" ht="20.100000000000001" hidden="1" customHeight="1" x14ac:dyDescent="0.2">
      <c r="A69" s="867"/>
      <c r="B69" s="1164" t="s">
        <v>3246</v>
      </c>
      <c r="C69" s="1164" t="s">
        <v>3272</v>
      </c>
      <c r="D69" s="1164">
        <v>45796</v>
      </c>
      <c r="E69" s="1194">
        <f t="shared" si="9"/>
        <v>45797</v>
      </c>
      <c r="F69" s="1365"/>
      <c r="G69" s="1161">
        <f t="shared" si="1"/>
        <v>45793</v>
      </c>
      <c r="H69" s="1161">
        <f t="shared" si="1"/>
        <v>45793</v>
      </c>
      <c r="I69" s="1370">
        <f t="shared" si="8"/>
        <v>20</v>
      </c>
      <c r="K69" s="155"/>
    </row>
    <row r="70" spans="1:11" s="14" customFormat="1" ht="20.100000000000001" hidden="1" customHeight="1" x14ac:dyDescent="0.2">
      <c r="A70" s="1078"/>
      <c r="B70" s="1164" t="s">
        <v>2565</v>
      </c>
      <c r="C70" s="1164" t="s">
        <v>3273</v>
      </c>
      <c r="D70" s="1164">
        <v>45807</v>
      </c>
      <c r="E70" s="1194">
        <f t="shared" ref="E70:E74" si="10">D70+1</f>
        <v>45808</v>
      </c>
      <c r="F70" s="1365"/>
      <c r="G70" s="1161">
        <f t="shared" si="1"/>
        <v>45800</v>
      </c>
      <c r="H70" s="1161">
        <f t="shared" si="1"/>
        <v>45800</v>
      </c>
      <c r="I70" s="1370">
        <f t="shared" ref="I70:I75" si="11">WEEKNUM(H70)</f>
        <v>21</v>
      </c>
      <c r="K70" s="155"/>
    </row>
    <row r="71" spans="1:11" s="14" customFormat="1" ht="20.100000000000001" hidden="1" customHeight="1" x14ac:dyDescent="0.2">
      <c r="A71" s="867"/>
      <c r="B71" s="1168" t="s">
        <v>433</v>
      </c>
      <c r="C71" s="1164" t="s">
        <v>3274</v>
      </c>
      <c r="D71" s="1166"/>
      <c r="E71" s="1203"/>
      <c r="F71" s="1365"/>
      <c r="G71" s="1161">
        <f t="shared" si="1"/>
        <v>45807</v>
      </c>
      <c r="H71" s="1161">
        <f t="shared" si="1"/>
        <v>45807</v>
      </c>
      <c r="I71" s="1370">
        <f t="shared" si="11"/>
        <v>22</v>
      </c>
      <c r="K71" s="155"/>
    </row>
    <row r="72" spans="1:11" s="14" customFormat="1" ht="20.100000000000001" hidden="1" customHeight="1" x14ac:dyDescent="0.2">
      <c r="A72" s="867"/>
      <c r="B72" s="1164" t="s">
        <v>2512</v>
      </c>
      <c r="C72" s="1164" t="s">
        <v>3275</v>
      </c>
      <c r="D72" s="1210">
        <v>45815</v>
      </c>
      <c r="E72" s="1194">
        <f t="shared" si="10"/>
        <v>45816</v>
      </c>
      <c r="F72" s="1365"/>
      <c r="G72" s="1161">
        <f t="shared" si="1"/>
        <v>45814</v>
      </c>
      <c r="H72" s="1161">
        <f t="shared" si="1"/>
        <v>45814</v>
      </c>
      <c r="I72" s="1370">
        <f t="shared" si="11"/>
        <v>23</v>
      </c>
      <c r="K72" s="155"/>
    </row>
    <row r="73" spans="1:11" s="14" customFormat="1" ht="20.100000000000001" hidden="1" customHeight="1" x14ac:dyDescent="0.2">
      <c r="A73" s="867" t="s">
        <v>735</v>
      </c>
      <c r="B73" s="1164" t="s">
        <v>3276</v>
      </c>
      <c r="C73" s="1164" t="s">
        <v>3277</v>
      </c>
      <c r="D73" s="1210">
        <v>45823</v>
      </c>
      <c r="E73" s="1194">
        <f t="shared" si="10"/>
        <v>45824</v>
      </c>
      <c r="F73" s="1365"/>
      <c r="G73" s="1161">
        <f>G72+7</f>
        <v>45821</v>
      </c>
      <c r="H73" s="1161">
        <f>H72+7</f>
        <v>45821</v>
      </c>
      <c r="I73" s="1370">
        <f t="shared" si="11"/>
        <v>24</v>
      </c>
      <c r="K73" s="155"/>
    </row>
    <row r="74" spans="1:11" s="14" customFormat="1" ht="20.100000000000001" hidden="1" customHeight="1" x14ac:dyDescent="0.2">
      <c r="A74" s="867" t="s">
        <v>2229</v>
      </c>
      <c r="B74" s="1164" t="s">
        <v>1857</v>
      </c>
      <c r="C74" s="1164" t="s">
        <v>3278</v>
      </c>
      <c r="D74" s="1210">
        <v>45835</v>
      </c>
      <c r="E74" s="1194">
        <f t="shared" si="10"/>
        <v>45836</v>
      </c>
      <c r="F74" s="1365"/>
      <c r="G74" s="1161">
        <f t="shared" si="1"/>
        <v>45828</v>
      </c>
      <c r="H74" s="1161">
        <f t="shared" si="1"/>
        <v>45828</v>
      </c>
      <c r="I74" s="1370">
        <f t="shared" si="11"/>
        <v>25</v>
      </c>
      <c r="K74" s="155"/>
    </row>
    <row r="75" spans="1:11" s="14" customFormat="1" ht="20.100000000000001" hidden="1" customHeight="1" x14ac:dyDescent="0.2">
      <c r="A75" s="867"/>
      <c r="B75" s="1168" t="s">
        <v>433</v>
      </c>
      <c r="C75" s="1164" t="s">
        <v>3279</v>
      </c>
      <c r="D75" s="1166"/>
      <c r="E75" s="1203"/>
      <c r="F75" s="1365"/>
      <c r="G75" s="1161">
        <f t="shared" si="1"/>
        <v>45835</v>
      </c>
      <c r="H75" s="1161">
        <f t="shared" si="1"/>
        <v>45835</v>
      </c>
      <c r="I75" s="1370">
        <f t="shared" si="11"/>
        <v>26</v>
      </c>
      <c r="K75" s="155"/>
    </row>
    <row r="76" spans="1:11" s="14" customFormat="1" ht="20.100000000000001" hidden="1" customHeight="1" x14ac:dyDescent="0.2">
      <c r="A76" s="1078"/>
      <c r="B76" s="1164" t="s">
        <v>3246</v>
      </c>
      <c r="C76" s="1164" t="s">
        <v>3280</v>
      </c>
      <c r="D76" s="1164">
        <v>45841</v>
      </c>
      <c r="E76" s="1194">
        <f t="shared" ref="E76" si="12">D76+1</f>
        <v>45842</v>
      </c>
      <c r="F76" s="1365"/>
      <c r="G76" s="1161">
        <f t="shared" si="1"/>
        <v>45842</v>
      </c>
      <c r="H76" s="1161">
        <f t="shared" si="1"/>
        <v>45842</v>
      </c>
      <c r="I76" s="1370">
        <f t="shared" ref="I76" si="13">WEEKNUM(H76)</f>
        <v>27</v>
      </c>
      <c r="K76" s="155"/>
    </row>
    <row r="77" spans="1:11" s="14" customFormat="1" ht="20.100000000000001" hidden="1" customHeight="1" x14ac:dyDescent="0.2">
      <c r="A77" s="867" t="s">
        <v>535</v>
      </c>
      <c r="B77" s="1164" t="s">
        <v>2565</v>
      </c>
      <c r="C77" s="1164" t="s">
        <v>3281</v>
      </c>
      <c r="D77" s="1164">
        <v>45848</v>
      </c>
      <c r="E77" s="1194">
        <f t="shared" ref="E77" si="14">D77+1</f>
        <v>45849</v>
      </c>
      <c r="F77" s="1365"/>
      <c r="G77" s="1161">
        <f t="shared" si="1"/>
        <v>45849</v>
      </c>
      <c r="H77" s="1161">
        <f t="shared" si="1"/>
        <v>45849</v>
      </c>
      <c r="I77" s="1370">
        <f t="shared" ref="I77" si="15">WEEKNUM(H77)</f>
        <v>28</v>
      </c>
      <c r="K77" s="155"/>
    </row>
    <row r="78" spans="1:11" s="14" customFormat="1" ht="20.100000000000001" hidden="1" customHeight="1" x14ac:dyDescent="0.2">
      <c r="A78" s="1078"/>
      <c r="B78" s="1164" t="s">
        <v>2512</v>
      </c>
      <c r="C78" s="1164" t="s">
        <v>3282</v>
      </c>
      <c r="D78" s="1164">
        <v>45862</v>
      </c>
      <c r="E78" s="1194">
        <f t="shared" ref="E78:E80" si="16">D78+1</f>
        <v>45863</v>
      </c>
      <c r="F78" s="1365"/>
      <c r="G78" s="1161">
        <f t="shared" si="1"/>
        <v>45856</v>
      </c>
      <c r="H78" s="1161">
        <f t="shared" si="1"/>
        <v>45856</v>
      </c>
      <c r="I78" s="1370">
        <f t="shared" ref="I78:I80" si="17">WEEKNUM(H78)</f>
        <v>29</v>
      </c>
      <c r="K78" s="155"/>
    </row>
    <row r="79" spans="1:11" s="14" customFormat="1" ht="20.100000000000001" hidden="1" customHeight="1" x14ac:dyDescent="0.2">
      <c r="A79" s="867" t="s">
        <v>3283</v>
      </c>
      <c r="B79" s="1164" t="s">
        <v>3276</v>
      </c>
      <c r="C79" s="1164" t="s">
        <v>3284</v>
      </c>
      <c r="D79" s="1210">
        <v>45866</v>
      </c>
      <c r="E79" s="1194">
        <f t="shared" si="16"/>
        <v>45867</v>
      </c>
      <c r="F79" s="1365"/>
      <c r="G79" s="1161">
        <f>G78+7</f>
        <v>45863</v>
      </c>
      <c r="H79" s="1161">
        <f>H78+7</f>
        <v>45863</v>
      </c>
      <c r="I79" s="1370">
        <f t="shared" si="17"/>
        <v>30</v>
      </c>
      <c r="K79" s="155"/>
    </row>
    <row r="80" spans="1:11" s="14" customFormat="1" ht="20.100000000000001" hidden="1" customHeight="1" x14ac:dyDescent="0.2">
      <c r="A80" s="867" t="s">
        <v>437</v>
      </c>
      <c r="B80" s="1164" t="s">
        <v>437</v>
      </c>
      <c r="C80" s="1164" t="s">
        <v>1228</v>
      </c>
      <c r="D80" s="1210">
        <v>45877</v>
      </c>
      <c r="E80" s="1194">
        <f t="shared" si="16"/>
        <v>45878</v>
      </c>
      <c r="F80" s="1365"/>
      <c r="G80" s="1161">
        <f t="shared" si="1"/>
        <v>45870</v>
      </c>
      <c r="H80" s="1161">
        <f t="shared" si="1"/>
        <v>45870</v>
      </c>
      <c r="I80" s="1370">
        <f t="shared" si="17"/>
        <v>31</v>
      </c>
      <c r="K80" s="155"/>
    </row>
    <row r="81" spans="1:11" s="14" customFormat="1" ht="20.100000000000001" hidden="1" customHeight="1" x14ac:dyDescent="0.2">
      <c r="A81" s="867" t="s">
        <v>3285</v>
      </c>
      <c r="B81" s="1164" t="s">
        <v>1868</v>
      </c>
      <c r="C81" s="1164" t="s">
        <v>3286</v>
      </c>
      <c r="D81" s="1210">
        <v>45883</v>
      </c>
      <c r="E81" s="1194">
        <f t="shared" ref="E81:E84" si="18">D81+1</f>
        <v>45884</v>
      </c>
      <c r="F81" s="1365"/>
      <c r="G81" s="1161">
        <f t="shared" si="1"/>
        <v>45877</v>
      </c>
      <c r="H81" s="1161">
        <f t="shared" si="1"/>
        <v>45877</v>
      </c>
      <c r="I81" s="1370">
        <f t="shared" ref="I81:I86" si="19">WEEKNUM(H81)</f>
        <v>32</v>
      </c>
      <c r="K81" s="155"/>
    </row>
    <row r="82" spans="1:11" s="14" customFormat="1" ht="20.100000000000001" hidden="1" customHeight="1" x14ac:dyDescent="0.2">
      <c r="A82" s="867" t="s">
        <v>3246</v>
      </c>
      <c r="B82" s="1164" t="s">
        <v>3246</v>
      </c>
      <c r="C82" s="1164" t="s">
        <v>3287</v>
      </c>
      <c r="D82" s="1164">
        <v>45883</v>
      </c>
      <c r="E82" s="1194">
        <f t="shared" si="18"/>
        <v>45884</v>
      </c>
      <c r="F82" s="1365"/>
      <c r="G82" s="1161">
        <f t="shared" si="1"/>
        <v>45884</v>
      </c>
      <c r="H82" s="1161">
        <f t="shared" si="1"/>
        <v>45884</v>
      </c>
      <c r="I82" s="1370">
        <f t="shared" si="19"/>
        <v>33</v>
      </c>
      <c r="K82" s="155"/>
    </row>
    <row r="83" spans="1:11" s="14" customFormat="1" ht="20.100000000000001" hidden="1" customHeight="1" x14ac:dyDescent="0.2">
      <c r="A83" s="867"/>
      <c r="B83" s="1164" t="s">
        <v>2565</v>
      </c>
      <c r="C83" s="1164" t="s">
        <v>3288</v>
      </c>
      <c r="D83" s="1187" t="s">
        <v>409</v>
      </c>
      <c r="E83" s="1203"/>
      <c r="F83" s="1365"/>
      <c r="G83" s="1161">
        <f t="shared" ref="G83:H84" si="20">G82+7</f>
        <v>45891</v>
      </c>
      <c r="H83" s="1161">
        <f t="shared" si="20"/>
        <v>45891</v>
      </c>
      <c r="I83" s="1370">
        <f t="shared" si="19"/>
        <v>34</v>
      </c>
      <c r="K83" s="155"/>
    </row>
    <row r="84" spans="1:11" s="14" customFormat="1" ht="20.100000000000001" hidden="1" customHeight="1" x14ac:dyDescent="0.2">
      <c r="A84" s="1078"/>
      <c r="B84" s="1164" t="s">
        <v>2512</v>
      </c>
      <c r="C84" s="1164" t="s">
        <v>3289</v>
      </c>
      <c r="D84" s="1164">
        <v>45900</v>
      </c>
      <c r="E84" s="1194">
        <f t="shared" si="18"/>
        <v>45901</v>
      </c>
      <c r="F84" s="1365"/>
      <c r="G84" s="1161">
        <f t="shared" si="20"/>
        <v>45898</v>
      </c>
      <c r="H84" s="1161">
        <f t="shared" si="20"/>
        <v>45898</v>
      </c>
      <c r="I84" s="1370">
        <f t="shared" si="19"/>
        <v>35</v>
      </c>
      <c r="K84" s="155"/>
    </row>
    <row r="85" spans="1:11" s="14" customFormat="1" ht="20.100000000000001" hidden="1" customHeight="1" x14ac:dyDescent="0.2">
      <c r="A85" s="867"/>
      <c r="B85" s="1164" t="s">
        <v>3276</v>
      </c>
      <c r="C85" s="1164" t="s">
        <v>3290</v>
      </c>
      <c r="D85" s="1210">
        <v>45916</v>
      </c>
      <c r="E85" s="1194">
        <f>D85+1</f>
        <v>45917</v>
      </c>
      <c r="F85" s="1365"/>
      <c r="G85" s="1161">
        <f>G84+7</f>
        <v>45905</v>
      </c>
      <c r="H85" s="1161">
        <f>H84+7</f>
        <v>45905</v>
      </c>
      <c r="I85" s="1370">
        <f t="shared" si="19"/>
        <v>36</v>
      </c>
      <c r="K85" s="155"/>
    </row>
    <row r="86" spans="1:11" s="14" customFormat="1" ht="20.100000000000001" hidden="1" customHeight="1" x14ac:dyDescent="0.2">
      <c r="A86" s="867" t="s">
        <v>1868</v>
      </c>
      <c r="B86" s="1164" t="s">
        <v>437</v>
      </c>
      <c r="C86" s="1164" t="s">
        <v>3291</v>
      </c>
      <c r="D86" s="1187" t="s">
        <v>409</v>
      </c>
      <c r="E86" s="1203"/>
      <c r="F86" s="1365"/>
      <c r="G86" s="1161">
        <f t="shared" ref="G86:H96" si="21">G85+7</f>
        <v>45912</v>
      </c>
      <c r="H86" s="1161">
        <f t="shared" si="21"/>
        <v>45912</v>
      </c>
      <c r="I86" s="1370">
        <f t="shared" si="19"/>
        <v>37</v>
      </c>
      <c r="K86" s="155"/>
    </row>
    <row r="87" spans="1:11" s="14" customFormat="1" ht="20.100000000000001" hidden="1" customHeight="1" x14ac:dyDescent="0.2">
      <c r="A87" s="867" t="s">
        <v>3292</v>
      </c>
      <c r="B87" s="1164" t="s">
        <v>3293</v>
      </c>
      <c r="C87" s="1164" t="s">
        <v>3294</v>
      </c>
      <c r="D87" s="1210">
        <v>45922</v>
      </c>
      <c r="E87" s="1194">
        <f t="shared" ref="E87" si="22">D87+1</f>
        <v>45923</v>
      </c>
      <c r="F87" s="1365"/>
      <c r="G87" s="1161">
        <f t="shared" si="21"/>
        <v>45919</v>
      </c>
      <c r="H87" s="1161">
        <f t="shared" si="21"/>
        <v>45919</v>
      </c>
      <c r="I87" s="1370">
        <f t="shared" ref="I87:I92" si="23">WEEKNUM(H87)</f>
        <v>38</v>
      </c>
      <c r="K87" s="155"/>
    </row>
    <row r="88" spans="1:11" s="14" customFormat="1" ht="20.100000000000001" hidden="1" customHeight="1" x14ac:dyDescent="0.2">
      <c r="A88" s="867" t="s">
        <v>3246</v>
      </c>
      <c r="B88" s="1164" t="s">
        <v>1868</v>
      </c>
      <c r="C88" s="1164" t="s">
        <v>3295</v>
      </c>
      <c r="D88" s="1164">
        <v>45927</v>
      </c>
      <c r="E88" s="1187" t="s">
        <v>409</v>
      </c>
      <c r="F88" s="1365"/>
      <c r="G88" s="1161">
        <f t="shared" si="21"/>
        <v>45926</v>
      </c>
      <c r="H88" s="1161">
        <f t="shared" si="21"/>
        <v>45926</v>
      </c>
      <c r="I88" s="1370">
        <f t="shared" si="23"/>
        <v>39</v>
      </c>
      <c r="K88" s="155"/>
    </row>
    <row r="89" spans="1:11" s="14" customFormat="1" ht="20.100000000000001" hidden="1" customHeight="1" x14ac:dyDescent="0.2">
      <c r="A89" s="867"/>
      <c r="B89" s="1164" t="s">
        <v>2565</v>
      </c>
      <c r="C89" s="1164" t="s">
        <v>3296</v>
      </c>
      <c r="D89" s="1164">
        <v>45938</v>
      </c>
      <c r="E89" s="1187" t="s">
        <v>409</v>
      </c>
      <c r="F89" s="1365"/>
      <c r="G89" s="1161">
        <f t="shared" si="21"/>
        <v>45933</v>
      </c>
      <c r="H89" s="1161">
        <f t="shared" si="21"/>
        <v>45933</v>
      </c>
      <c r="I89" s="1370">
        <f t="shared" si="23"/>
        <v>40</v>
      </c>
      <c r="K89" s="155"/>
    </row>
    <row r="90" spans="1:11" s="14" customFormat="1" ht="20.100000000000001" hidden="1" customHeight="1" x14ac:dyDescent="0.2">
      <c r="A90" s="1078"/>
      <c r="B90" s="1164" t="s">
        <v>2512</v>
      </c>
      <c r="C90" s="1164" t="s">
        <v>3297</v>
      </c>
      <c r="D90" s="1164">
        <v>45949</v>
      </c>
      <c r="E90" s="1194">
        <f t="shared" ref="E90" si="24">D90+1</f>
        <v>45950</v>
      </c>
      <c r="F90" s="1365"/>
      <c r="G90" s="1161">
        <v>45939</v>
      </c>
      <c r="H90" s="1161">
        <f t="shared" si="21"/>
        <v>45940</v>
      </c>
      <c r="I90" s="1370">
        <f t="shared" si="23"/>
        <v>41</v>
      </c>
      <c r="K90" s="155"/>
    </row>
    <row r="91" spans="1:11" s="14" customFormat="1" ht="20.100000000000001" hidden="1" customHeight="1" x14ac:dyDescent="0.2">
      <c r="A91" s="867" t="s">
        <v>3298</v>
      </c>
      <c r="B91" s="1169" t="s">
        <v>433</v>
      </c>
      <c r="C91" s="1177" t="s">
        <v>3299</v>
      </c>
      <c r="D91" s="1203">
        <v>45946</v>
      </c>
      <c r="E91" s="1203">
        <f>D91+1</f>
        <v>45947</v>
      </c>
      <c r="F91" s="1365"/>
      <c r="G91" s="1161">
        <f>G90+7</f>
        <v>45946</v>
      </c>
      <c r="H91" s="1161">
        <f>H90+7</f>
        <v>45947</v>
      </c>
      <c r="I91" s="1370">
        <f t="shared" si="23"/>
        <v>42</v>
      </c>
      <c r="K91" s="155"/>
    </row>
    <row r="92" spans="1:11" s="14" customFormat="1" ht="20.100000000000001" hidden="1" customHeight="1" x14ac:dyDescent="0.2">
      <c r="A92" s="867" t="s">
        <v>437</v>
      </c>
      <c r="B92" s="1164" t="s">
        <v>3276</v>
      </c>
      <c r="C92" s="1164" t="s">
        <v>3300</v>
      </c>
      <c r="D92" s="1187" t="s">
        <v>409</v>
      </c>
      <c r="E92" s="1187" t="s">
        <v>409</v>
      </c>
      <c r="F92" s="1365"/>
      <c r="G92" s="1161">
        <f t="shared" si="21"/>
        <v>45953</v>
      </c>
      <c r="H92" s="1161">
        <f t="shared" si="21"/>
        <v>45954</v>
      </c>
      <c r="I92" s="1370">
        <f t="shared" si="23"/>
        <v>43</v>
      </c>
      <c r="K92" s="155"/>
    </row>
    <row r="93" spans="1:11" s="14" customFormat="1" ht="20.100000000000001" hidden="1" customHeight="1" x14ac:dyDescent="0.2">
      <c r="A93" s="867" t="s">
        <v>3301</v>
      </c>
      <c r="B93" s="1164" t="s">
        <v>437</v>
      </c>
      <c r="C93" s="1164" t="s">
        <v>3302</v>
      </c>
      <c r="D93" s="1210">
        <v>45964</v>
      </c>
      <c r="E93" s="1187" t="s">
        <v>409</v>
      </c>
      <c r="F93" s="1365"/>
      <c r="G93" s="1161">
        <f t="shared" si="21"/>
        <v>45960</v>
      </c>
      <c r="H93" s="1161">
        <f t="shared" si="21"/>
        <v>45961</v>
      </c>
      <c r="I93" s="1370">
        <f t="shared" ref="I93:I97" si="25">WEEKNUM(H93)</f>
        <v>44</v>
      </c>
      <c r="K93" s="155"/>
    </row>
    <row r="94" spans="1:11" s="14" customFormat="1" ht="20.100000000000001" hidden="1" customHeight="1" x14ac:dyDescent="0.2">
      <c r="A94" s="867" t="s">
        <v>3301</v>
      </c>
      <c r="B94" s="1177" t="s">
        <v>3303</v>
      </c>
      <c r="C94" s="1164" t="s">
        <v>3304</v>
      </c>
      <c r="D94" s="1164">
        <v>45967</v>
      </c>
      <c r="E94" s="1187" t="s">
        <v>409</v>
      </c>
      <c r="F94" s="1365"/>
      <c r="G94" s="1161">
        <f t="shared" si="21"/>
        <v>45967</v>
      </c>
      <c r="H94" s="1161">
        <f t="shared" si="21"/>
        <v>45968</v>
      </c>
      <c r="I94" s="1370">
        <f t="shared" si="25"/>
        <v>45</v>
      </c>
      <c r="K94" s="155"/>
    </row>
    <row r="95" spans="1:11" s="14" customFormat="1" ht="20.100000000000001" hidden="1" customHeight="1" x14ac:dyDescent="0.2">
      <c r="A95" s="867" t="s">
        <v>3305</v>
      </c>
      <c r="B95" s="1177" t="s">
        <v>728</v>
      </c>
      <c r="C95" s="1164" t="s">
        <v>3306</v>
      </c>
      <c r="D95" s="1164">
        <v>45974</v>
      </c>
      <c r="E95" s="1187" t="s">
        <v>409</v>
      </c>
      <c r="F95" s="1365"/>
      <c r="G95" s="1161">
        <f t="shared" si="21"/>
        <v>45974</v>
      </c>
      <c r="H95" s="1161">
        <f t="shared" si="21"/>
        <v>45975</v>
      </c>
      <c r="I95" s="1370">
        <f t="shared" si="25"/>
        <v>46</v>
      </c>
      <c r="K95" s="155"/>
    </row>
    <row r="96" spans="1:11" s="14" customFormat="1" ht="20.100000000000001" hidden="1" customHeight="1" x14ac:dyDescent="0.2">
      <c r="A96" s="867" t="s">
        <v>3307</v>
      </c>
      <c r="B96" s="1169" t="s">
        <v>584</v>
      </c>
      <c r="C96" s="1164" t="s">
        <v>3308</v>
      </c>
      <c r="D96" s="1164">
        <v>45981</v>
      </c>
      <c r="E96" s="1187" t="s">
        <v>409</v>
      </c>
      <c r="F96" s="1365"/>
      <c r="G96" s="1161">
        <f t="shared" si="21"/>
        <v>45981</v>
      </c>
      <c r="H96" s="1161">
        <f t="shared" si="21"/>
        <v>45982</v>
      </c>
      <c r="I96" s="1370">
        <f t="shared" si="25"/>
        <v>47</v>
      </c>
      <c r="K96" s="155"/>
    </row>
    <row r="97" spans="1:11" s="14" customFormat="1" ht="20.100000000000001" hidden="1" customHeight="1" x14ac:dyDescent="0.2">
      <c r="A97" s="867" t="s">
        <v>3309</v>
      </c>
      <c r="B97" s="1164" t="s">
        <v>2694</v>
      </c>
      <c r="C97" s="1164" t="s">
        <v>3310</v>
      </c>
      <c r="D97" s="1210">
        <v>45988</v>
      </c>
      <c r="E97" s="1187" t="s">
        <v>409</v>
      </c>
      <c r="F97" s="1365"/>
      <c r="G97" s="1161">
        <f t="shared" ref="G97:H103" si="26">G96+7</f>
        <v>45988</v>
      </c>
      <c r="H97" s="1161">
        <f t="shared" si="26"/>
        <v>45989</v>
      </c>
      <c r="I97" s="1370">
        <f t="shared" si="25"/>
        <v>48</v>
      </c>
      <c r="K97" s="155"/>
    </row>
    <row r="98" spans="1:11" s="14" customFormat="1" ht="20.100000000000001" hidden="1" customHeight="1" x14ac:dyDescent="0.2">
      <c r="A98" s="867" t="s">
        <v>3311</v>
      </c>
      <c r="B98" s="1169" t="s">
        <v>433</v>
      </c>
      <c r="C98" s="1164" t="s">
        <v>3312</v>
      </c>
      <c r="D98" s="1197">
        <v>45995</v>
      </c>
      <c r="E98" s="1197">
        <f>D98+1</f>
        <v>45996</v>
      </c>
      <c r="F98" s="1365"/>
      <c r="G98" s="1161">
        <f t="shared" si="26"/>
        <v>45995</v>
      </c>
      <c r="H98" s="1161">
        <f t="shared" si="26"/>
        <v>45996</v>
      </c>
      <c r="I98" s="1370">
        <f t="shared" ref="I98:I99" si="27">WEEKNUM(H98)</f>
        <v>49</v>
      </c>
      <c r="K98" s="155"/>
    </row>
    <row r="99" spans="1:11" s="14" customFormat="1" ht="20.100000000000001" hidden="1" customHeight="1" x14ac:dyDescent="0.2">
      <c r="A99" s="867"/>
      <c r="B99" s="1164" t="s">
        <v>2066</v>
      </c>
      <c r="C99" s="1164" t="s">
        <v>3313</v>
      </c>
      <c r="D99" s="1210">
        <v>46002</v>
      </c>
      <c r="E99" s="1187" t="s">
        <v>409</v>
      </c>
      <c r="F99" s="1365"/>
      <c r="G99" s="1161">
        <f t="shared" si="26"/>
        <v>46002</v>
      </c>
      <c r="H99" s="1161">
        <f t="shared" si="26"/>
        <v>46003</v>
      </c>
      <c r="I99" s="1370">
        <f t="shared" si="27"/>
        <v>50</v>
      </c>
      <c r="K99" s="155"/>
    </row>
    <row r="100" spans="1:11" s="14" customFormat="1" ht="20.100000000000001" hidden="1" customHeight="1" x14ac:dyDescent="0.2">
      <c r="A100" s="867" t="s">
        <v>3314</v>
      </c>
      <c r="B100" s="1177" t="s">
        <v>3315</v>
      </c>
      <c r="C100" s="1164" t="s">
        <v>3316</v>
      </c>
      <c r="D100" s="1210">
        <v>46015</v>
      </c>
      <c r="E100" s="1293">
        <f>D100+5</f>
        <v>46020</v>
      </c>
      <c r="F100" s="1365"/>
      <c r="G100" s="1161">
        <f t="shared" si="26"/>
        <v>46009</v>
      </c>
      <c r="H100" s="1161">
        <f t="shared" si="26"/>
        <v>46010</v>
      </c>
      <c r="I100" s="1370">
        <f t="shared" ref="I100:I101" si="28">WEEKNUM(H100)</f>
        <v>51</v>
      </c>
      <c r="K100" s="155"/>
    </row>
    <row r="101" spans="1:11" s="14" customFormat="1" ht="20.100000000000001" hidden="1" customHeight="1" x14ac:dyDescent="0.2">
      <c r="A101" s="867" t="s">
        <v>3317</v>
      </c>
      <c r="B101" s="1177" t="s">
        <v>3172</v>
      </c>
      <c r="C101" s="1164" t="s">
        <v>3318</v>
      </c>
      <c r="D101" s="1210">
        <v>46027</v>
      </c>
      <c r="E101" s="1293">
        <f>D101+1</f>
        <v>46028</v>
      </c>
      <c r="F101" s="1365"/>
      <c r="G101" s="1161">
        <f t="shared" si="26"/>
        <v>46016</v>
      </c>
      <c r="H101" s="1161">
        <f t="shared" si="26"/>
        <v>46017</v>
      </c>
      <c r="I101" s="1370">
        <f t="shared" si="28"/>
        <v>52</v>
      </c>
      <c r="K101" s="155"/>
    </row>
    <row r="102" spans="1:11" s="14" customFormat="1" ht="20.100000000000001" hidden="1" customHeight="1" x14ac:dyDescent="0.2">
      <c r="A102" s="867" t="s">
        <v>3319</v>
      </c>
      <c r="B102" s="1169" t="s">
        <v>433</v>
      </c>
      <c r="C102" s="1164" t="s">
        <v>3320</v>
      </c>
      <c r="D102" s="1197">
        <v>46023</v>
      </c>
      <c r="E102" s="1371">
        <f>D102+1</f>
        <v>46024</v>
      </c>
      <c r="F102" s="1365"/>
      <c r="G102" s="1161">
        <v>46023</v>
      </c>
      <c r="H102" s="1161">
        <v>46024</v>
      </c>
      <c r="I102" s="1370">
        <f t="shared" ref="I102:I103" si="29">WEEKNUM(H102)</f>
        <v>1</v>
      </c>
      <c r="K102" s="155"/>
    </row>
    <row r="103" spans="1:11" s="14" customFormat="1" ht="20.100000000000001" hidden="1" customHeight="1" x14ac:dyDescent="0.2">
      <c r="A103" s="867" t="s">
        <v>2748</v>
      </c>
      <c r="B103" s="1177" t="s">
        <v>2725</v>
      </c>
      <c r="C103" s="1164" t="s">
        <v>3321</v>
      </c>
      <c r="D103" s="1210">
        <v>46035</v>
      </c>
      <c r="E103" s="1187" t="s">
        <v>409</v>
      </c>
      <c r="F103" s="1365"/>
      <c r="G103" s="1161">
        <f t="shared" si="26"/>
        <v>46030</v>
      </c>
      <c r="H103" s="1161">
        <f t="shared" si="26"/>
        <v>46031</v>
      </c>
      <c r="I103" s="1370">
        <f t="shared" si="29"/>
        <v>2</v>
      </c>
      <c r="K103" s="155"/>
    </row>
    <row r="104" spans="1:11" s="14" customFormat="1" ht="20.100000000000001" hidden="1" customHeight="1" x14ac:dyDescent="0.2">
      <c r="A104" s="867" t="s">
        <v>3322</v>
      </c>
      <c r="B104" s="1177" t="s">
        <v>3276</v>
      </c>
      <c r="C104" s="1164" t="s">
        <v>3323</v>
      </c>
      <c r="D104" s="1210">
        <v>46040</v>
      </c>
      <c r="E104" s="1372">
        <f t="shared" ref="E104" si="30">D104+1</f>
        <v>46041</v>
      </c>
      <c r="F104" s="1365"/>
      <c r="G104" s="1161">
        <f t="shared" ref="G104:G117" si="31">G103+7</f>
        <v>46037</v>
      </c>
      <c r="H104" s="1161">
        <f t="shared" ref="H104:H117" si="32">H103+7</f>
        <v>46038</v>
      </c>
      <c r="I104" s="1370">
        <f t="shared" ref="I104:I105" si="33">WEEKNUM(H104)</f>
        <v>3</v>
      </c>
      <c r="K104" s="155"/>
    </row>
    <row r="105" spans="1:11" s="14" customFormat="1" ht="20.100000000000001" hidden="1" customHeight="1" x14ac:dyDescent="0.2">
      <c r="A105" s="867" t="s">
        <v>3324</v>
      </c>
      <c r="B105" s="1177" t="s">
        <v>3325</v>
      </c>
      <c r="C105" s="1164" t="s">
        <v>3326</v>
      </c>
      <c r="D105" s="1210">
        <v>46048</v>
      </c>
      <c r="E105" s="1187" t="s">
        <v>409</v>
      </c>
      <c r="F105" s="1365"/>
      <c r="G105" s="1161">
        <f t="shared" si="31"/>
        <v>46044</v>
      </c>
      <c r="H105" s="1161">
        <f t="shared" si="32"/>
        <v>46045</v>
      </c>
      <c r="I105" s="1370">
        <f t="shared" si="33"/>
        <v>4</v>
      </c>
      <c r="K105" s="155"/>
    </row>
    <row r="106" spans="1:11" s="14" customFormat="1" ht="20.100000000000001" hidden="1" customHeight="1" x14ac:dyDescent="0.2">
      <c r="A106" s="867" t="s">
        <v>3315</v>
      </c>
      <c r="B106" s="1177" t="s">
        <v>2027</v>
      </c>
      <c r="C106" s="1164" t="s">
        <v>3327</v>
      </c>
      <c r="D106" s="1210">
        <v>46059</v>
      </c>
      <c r="E106" s="1372">
        <f t="shared" ref="E106" si="34">D106+1</f>
        <v>46060</v>
      </c>
      <c r="F106" s="1365"/>
      <c r="G106" s="1161">
        <f t="shared" si="31"/>
        <v>46051</v>
      </c>
      <c r="H106" s="1161">
        <f t="shared" si="32"/>
        <v>46052</v>
      </c>
      <c r="I106" s="1370">
        <f t="shared" ref="I106" si="35">WEEKNUM(H106)</f>
        <v>5</v>
      </c>
      <c r="K106" s="155"/>
    </row>
    <row r="107" spans="1:11" s="14" customFormat="1" ht="20.100000000000001" hidden="1" customHeight="1" x14ac:dyDescent="0.2">
      <c r="A107" s="867" t="s">
        <v>3328</v>
      </c>
      <c r="B107" s="1177" t="s">
        <v>3329</v>
      </c>
      <c r="C107" s="1164" t="s">
        <v>3330</v>
      </c>
      <c r="D107" s="1210">
        <v>46064</v>
      </c>
      <c r="E107" s="1187" t="s">
        <v>409</v>
      </c>
      <c r="F107" s="1365"/>
      <c r="G107" s="1161">
        <f t="shared" si="31"/>
        <v>46058</v>
      </c>
      <c r="H107" s="1161">
        <f t="shared" si="32"/>
        <v>46059</v>
      </c>
      <c r="I107" s="1370">
        <f t="shared" ref="I107:I108" si="36">WEEKNUM(H107)</f>
        <v>6</v>
      </c>
      <c r="K107" s="155"/>
    </row>
    <row r="108" spans="1:11" s="14" customFormat="1" ht="20.100000000000001" hidden="1" customHeight="1" x14ac:dyDescent="0.2">
      <c r="A108" s="867" t="s">
        <v>3331</v>
      </c>
      <c r="B108" s="1177" t="s">
        <v>2725</v>
      </c>
      <c r="C108" s="1164" t="s">
        <v>3332</v>
      </c>
      <c r="D108" s="1210">
        <v>46072</v>
      </c>
      <c r="E108" s="1187" t="s">
        <v>409</v>
      </c>
      <c r="F108" s="1365"/>
      <c r="G108" s="1161">
        <f t="shared" si="31"/>
        <v>46065</v>
      </c>
      <c r="H108" s="1161">
        <f t="shared" si="32"/>
        <v>46066</v>
      </c>
      <c r="I108" s="1370">
        <f t="shared" si="36"/>
        <v>7</v>
      </c>
      <c r="K108" s="155"/>
    </row>
    <row r="109" spans="1:11" s="14" customFormat="1" ht="20.100000000000001" hidden="1" customHeight="1" x14ac:dyDescent="0.2">
      <c r="A109" s="867" t="s">
        <v>2725</v>
      </c>
      <c r="B109" s="1177" t="s">
        <v>735</v>
      </c>
      <c r="C109" s="1164" t="s">
        <v>3333</v>
      </c>
      <c r="D109" s="1187" t="s">
        <v>409</v>
      </c>
      <c r="E109" s="1187" t="s">
        <v>409</v>
      </c>
      <c r="F109" s="1365"/>
      <c r="G109" s="1161">
        <f t="shared" si="31"/>
        <v>46072</v>
      </c>
      <c r="H109" s="1161">
        <f t="shared" si="32"/>
        <v>46073</v>
      </c>
      <c r="I109" s="1370">
        <f t="shared" ref="I109" si="37">WEEKNUM(H109)</f>
        <v>8</v>
      </c>
      <c r="K109" s="155"/>
    </row>
    <row r="110" spans="1:11" s="14" customFormat="1" ht="20.100000000000001" hidden="1" customHeight="1" x14ac:dyDescent="0.2">
      <c r="A110" s="867" t="s">
        <v>3298</v>
      </c>
      <c r="B110" s="1169" t="s">
        <v>584</v>
      </c>
      <c r="C110" s="1164" t="s">
        <v>3334</v>
      </c>
      <c r="D110" s="1210">
        <v>46078</v>
      </c>
      <c r="E110" s="1372">
        <f t="shared" ref="E110" si="38">D110+1</f>
        <v>46079</v>
      </c>
      <c r="F110" s="1365"/>
      <c r="G110" s="1161">
        <f t="shared" si="31"/>
        <v>46079</v>
      </c>
      <c r="H110" s="1161">
        <f t="shared" si="32"/>
        <v>46080</v>
      </c>
      <c r="I110" s="1370">
        <f t="shared" ref="I110" si="39">WEEKNUM(H110)</f>
        <v>9</v>
      </c>
      <c r="K110" s="155"/>
    </row>
    <row r="111" spans="1:11" s="14" customFormat="1" ht="20.100000000000001" hidden="1" customHeight="1" x14ac:dyDescent="0.2">
      <c r="A111" s="867"/>
      <c r="B111" s="1177" t="s">
        <v>3335</v>
      </c>
      <c r="C111" s="1164" t="s">
        <v>3336</v>
      </c>
      <c r="D111" s="1210">
        <v>46086</v>
      </c>
      <c r="E111" s="1187" t="s">
        <v>409</v>
      </c>
      <c r="F111" s="1365"/>
      <c r="G111" s="1161">
        <f t="shared" si="31"/>
        <v>46086</v>
      </c>
      <c r="H111" s="1161">
        <f t="shared" si="32"/>
        <v>46087</v>
      </c>
      <c r="I111" s="1370">
        <f t="shared" ref="I111" si="40">WEEKNUM(H111)</f>
        <v>10</v>
      </c>
      <c r="K111" s="155"/>
    </row>
    <row r="112" spans="1:11" s="14" customFormat="1" ht="20.100000000000001" hidden="1" customHeight="1" x14ac:dyDescent="0.2">
      <c r="A112" s="867" t="s">
        <v>2036</v>
      </c>
      <c r="B112" s="1169" t="s">
        <v>433</v>
      </c>
      <c r="C112" s="1164" t="s">
        <v>3337</v>
      </c>
      <c r="D112" s="1197">
        <v>46093</v>
      </c>
      <c r="E112" s="1371">
        <f t="shared" ref="E112" si="41">D112+1</f>
        <v>46094</v>
      </c>
      <c r="F112" s="1365"/>
      <c r="G112" s="1161">
        <f t="shared" si="31"/>
        <v>46093</v>
      </c>
      <c r="H112" s="1161">
        <f t="shared" si="32"/>
        <v>46094</v>
      </c>
      <c r="I112" s="1370">
        <f t="shared" ref="I112" si="42">WEEKNUM(H112)</f>
        <v>11</v>
      </c>
      <c r="K112" s="155"/>
    </row>
    <row r="113" spans="1:18" s="14" customFormat="1" ht="20.100000000000001" hidden="1" customHeight="1" x14ac:dyDescent="0.2">
      <c r="A113" s="867" t="s">
        <v>3315</v>
      </c>
      <c r="B113" s="1177" t="s">
        <v>3329</v>
      </c>
      <c r="C113" s="1164" t="s">
        <v>3338</v>
      </c>
      <c r="D113" s="1210">
        <v>46100</v>
      </c>
      <c r="E113" s="1372">
        <f t="shared" ref="E113" si="43">D113+1</f>
        <v>46101</v>
      </c>
      <c r="F113" s="1365"/>
      <c r="G113" s="1161">
        <f t="shared" si="31"/>
        <v>46100</v>
      </c>
      <c r="H113" s="1161">
        <f t="shared" si="32"/>
        <v>46101</v>
      </c>
      <c r="I113" s="1370">
        <f t="shared" ref="I113" si="44">WEEKNUM(H113)</f>
        <v>12</v>
      </c>
      <c r="K113" s="155"/>
    </row>
    <row r="114" spans="1:18" s="14" customFormat="1" ht="20.100000000000001" hidden="1" customHeight="1" x14ac:dyDescent="0.2">
      <c r="A114" s="867"/>
      <c r="B114" s="1177" t="s">
        <v>2725</v>
      </c>
      <c r="C114" s="1164" t="s">
        <v>3339</v>
      </c>
      <c r="D114" s="1210">
        <v>46107</v>
      </c>
      <c r="E114" s="1372">
        <f t="shared" ref="E114" si="45">D114+1</f>
        <v>46108</v>
      </c>
      <c r="F114" s="1365"/>
      <c r="G114" s="1161">
        <f t="shared" si="31"/>
        <v>46107</v>
      </c>
      <c r="H114" s="1161">
        <f t="shared" si="32"/>
        <v>46108</v>
      </c>
      <c r="I114" s="1370">
        <f t="shared" ref="I114" si="46">WEEKNUM(H114)</f>
        <v>13</v>
      </c>
      <c r="K114" s="155"/>
    </row>
    <row r="115" spans="1:18" s="14" customFormat="1" ht="20.100000000000001" hidden="1" customHeight="1" x14ac:dyDescent="0.2">
      <c r="A115" s="867" t="s">
        <v>3172</v>
      </c>
      <c r="B115" s="1177" t="s">
        <v>2934</v>
      </c>
      <c r="C115" s="1164" t="s">
        <v>3340</v>
      </c>
      <c r="D115" s="1210">
        <v>46114</v>
      </c>
      <c r="E115" s="1372">
        <f t="shared" ref="E115" si="47">D115+1</f>
        <v>46115</v>
      </c>
      <c r="F115" s="1365"/>
      <c r="G115" s="1161">
        <f t="shared" si="31"/>
        <v>46114</v>
      </c>
      <c r="H115" s="1161">
        <f t="shared" si="32"/>
        <v>46115</v>
      </c>
      <c r="I115" s="1370">
        <f t="shared" ref="I115" si="48">WEEKNUM(H115)</f>
        <v>14</v>
      </c>
      <c r="K115" s="155"/>
    </row>
    <row r="116" spans="1:18" s="14" customFormat="1" ht="20.100000000000001" hidden="1" customHeight="1" x14ac:dyDescent="0.2">
      <c r="A116" s="867"/>
      <c r="B116" s="1177" t="s">
        <v>3298</v>
      </c>
      <c r="C116" s="1164" t="s">
        <v>3341</v>
      </c>
      <c r="D116" s="1210">
        <v>46121</v>
      </c>
      <c r="E116" s="1372">
        <f t="shared" ref="E116" si="49">D116+1</f>
        <v>46122</v>
      </c>
      <c r="F116" s="1365"/>
      <c r="G116" s="1161">
        <f t="shared" si="31"/>
        <v>46121</v>
      </c>
      <c r="H116" s="1161">
        <f t="shared" si="32"/>
        <v>46122</v>
      </c>
      <c r="I116" s="1370">
        <f t="shared" ref="I116" si="50">WEEKNUM(H116)</f>
        <v>15</v>
      </c>
      <c r="K116" s="155"/>
    </row>
    <row r="117" spans="1:18" s="14" customFormat="1" ht="20.100000000000001" hidden="1" customHeight="1" x14ac:dyDescent="0.2">
      <c r="A117" s="867"/>
      <c r="B117" s="1177" t="s">
        <v>3335</v>
      </c>
      <c r="C117" s="1164" t="s">
        <v>3342</v>
      </c>
      <c r="D117" s="1210">
        <v>46128</v>
      </c>
      <c r="E117" s="1372">
        <f t="shared" ref="E117" si="51">D117+1</f>
        <v>46129</v>
      </c>
      <c r="F117" s="1365"/>
      <c r="G117" s="1161">
        <f t="shared" si="31"/>
        <v>46128</v>
      </c>
      <c r="H117" s="1161">
        <f t="shared" si="32"/>
        <v>46129</v>
      </c>
      <c r="I117" s="1370">
        <f t="shared" ref="I117" si="52">WEEKNUM(H117)</f>
        <v>16</v>
      </c>
      <c r="K117" s="155"/>
    </row>
    <row r="118" spans="1:18" s="149" customFormat="1" ht="20.100000000000001" hidden="1" customHeight="1" x14ac:dyDescent="0.2">
      <c r="A118" s="1024"/>
      <c r="B118" s="147" t="s">
        <v>589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 x14ac:dyDescent="0.2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 x14ac:dyDescent="0.2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75" hidden="1" x14ac:dyDescent="0.2">
      <c r="A121" s="806"/>
      <c r="B121" s="1517" t="s">
        <v>3343</v>
      </c>
      <c r="C121" s="1518"/>
      <c r="D121" s="1519" t="s">
        <v>373</v>
      </c>
      <c r="E121" s="932" t="s">
        <v>3344</v>
      </c>
      <c r="F121" s="932" t="s">
        <v>146</v>
      </c>
      <c r="I121" s="874"/>
    </row>
    <row r="122" spans="1:18" s="14" customFormat="1" ht="27" hidden="1" customHeight="1" x14ac:dyDescent="0.2">
      <c r="A122" s="806"/>
      <c r="B122" s="935" t="s">
        <v>375</v>
      </c>
      <c r="C122" s="935" t="s">
        <v>376</v>
      </c>
      <c r="D122" s="1520"/>
      <c r="E122" s="942" t="s">
        <v>169</v>
      </c>
      <c r="F122" s="942" t="s">
        <v>216</v>
      </c>
      <c r="I122" s="1038" t="s">
        <v>377</v>
      </c>
    </row>
    <row r="123" spans="1:18" s="14" customFormat="1" ht="27" hidden="1" customHeight="1" x14ac:dyDescent="0.2">
      <c r="A123" s="806" t="s">
        <v>3345</v>
      </c>
      <c r="B123" s="953" t="s">
        <v>1949</v>
      </c>
      <c r="C123" s="946" t="s">
        <v>3346</v>
      </c>
      <c r="D123" s="946">
        <v>45372</v>
      </c>
      <c r="E123" s="873" t="s">
        <v>409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 x14ac:dyDescent="0.2">
      <c r="A124" s="806" t="s">
        <v>3347</v>
      </c>
      <c r="B124" s="953" t="s">
        <v>3348</v>
      </c>
      <c r="C124" s="946" t="s">
        <v>3349</v>
      </c>
      <c r="D124" s="946">
        <v>45373</v>
      </c>
      <c r="E124" s="873" t="s">
        <v>409</v>
      </c>
      <c r="F124" s="802">
        <f t="shared" ref="F124:F125" si="53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 x14ac:dyDescent="0.2">
      <c r="A125" s="806"/>
      <c r="B125" s="953" t="s">
        <v>2294</v>
      </c>
      <c r="C125" s="946" t="s">
        <v>3350</v>
      </c>
      <c r="D125" s="946">
        <v>45382</v>
      </c>
      <c r="E125" s="802">
        <f t="shared" ref="E125" si="54">D125+1</f>
        <v>45383</v>
      </c>
      <c r="F125" s="802">
        <f t="shared" si="53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 x14ac:dyDescent="0.2">
      <c r="A126" s="806"/>
      <c r="B126" s="953" t="s">
        <v>3198</v>
      </c>
      <c r="C126" s="946" t="s">
        <v>3351</v>
      </c>
      <c r="D126" s="946">
        <v>45386</v>
      </c>
      <c r="E126" s="802">
        <f t="shared" ref="E126:E128" si="55">D126+1</f>
        <v>45387</v>
      </c>
      <c r="F126" s="802">
        <f t="shared" ref="F126:F130" si="56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 x14ac:dyDescent="0.2">
      <c r="A127" s="806"/>
      <c r="B127" s="953" t="s">
        <v>1972</v>
      </c>
      <c r="C127" s="946" t="s">
        <v>3352</v>
      </c>
      <c r="D127" s="946">
        <v>45389</v>
      </c>
      <c r="E127" s="802">
        <f t="shared" si="55"/>
        <v>45390</v>
      </c>
      <c r="F127" s="802">
        <f t="shared" si="56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 x14ac:dyDescent="0.2">
      <c r="A128" s="806" t="s">
        <v>1949</v>
      </c>
      <c r="B128" s="910" t="s">
        <v>433</v>
      </c>
      <c r="C128" s="946" t="s">
        <v>3353</v>
      </c>
      <c r="D128" s="946">
        <v>45396</v>
      </c>
      <c r="E128" s="851">
        <f t="shared" si="55"/>
        <v>45397</v>
      </c>
      <c r="F128" s="851">
        <f t="shared" si="56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 x14ac:dyDescent="0.2">
      <c r="A129" s="806"/>
      <c r="B129" s="953" t="s">
        <v>1949</v>
      </c>
      <c r="C129" s="946" t="s">
        <v>3354</v>
      </c>
      <c r="D129" s="946">
        <v>45412</v>
      </c>
      <c r="E129" s="1515" t="s">
        <v>409</v>
      </c>
      <c r="F129" s="1516"/>
      <c r="G129" s="758">
        <f t="shared" ref="G129:H147" si="57">G128+7</f>
        <v>45403</v>
      </c>
      <c r="H129" s="758">
        <f t="shared" si="57"/>
        <v>45403</v>
      </c>
      <c r="I129" s="193"/>
    </row>
    <row r="130" spans="1:9" s="14" customFormat="1" ht="20.100000000000001" hidden="1" customHeight="1" x14ac:dyDescent="0.2">
      <c r="A130" s="806" t="s">
        <v>3355</v>
      </c>
      <c r="B130" s="953" t="s">
        <v>3348</v>
      </c>
      <c r="C130" s="946" t="s">
        <v>3356</v>
      </c>
      <c r="D130" s="946">
        <v>45421</v>
      </c>
      <c r="E130" s="802">
        <v>45419</v>
      </c>
      <c r="F130" s="802">
        <f t="shared" si="56"/>
        <v>45427</v>
      </c>
      <c r="G130" s="758">
        <f t="shared" si="57"/>
        <v>45410</v>
      </c>
      <c r="H130" s="758">
        <f t="shared" si="57"/>
        <v>45410</v>
      </c>
      <c r="I130" s="193"/>
    </row>
    <row r="131" spans="1:9" s="14" customFormat="1" ht="20.100000000000001" hidden="1" customHeight="1" x14ac:dyDescent="0.2">
      <c r="A131" s="806"/>
      <c r="B131" s="953" t="s">
        <v>2294</v>
      </c>
      <c r="C131" s="946" t="s">
        <v>3357</v>
      </c>
      <c r="D131" s="946">
        <v>45426</v>
      </c>
      <c r="E131" s="802">
        <f t="shared" ref="E131:E135" si="58">D131+1</f>
        <v>45427</v>
      </c>
      <c r="F131" s="802">
        <f t="shared" ref="F131:F134" si="59">D131+6</f>
        <v>45432</v>
      </c>
      <c r="G131" s="758">
        <f t="shared" si="57"/>
        <v>45417</v>
      </c>
      <c r="H131" s="758">
        <f t="shared" si="57"/>
        <v>45417</v>
      </c>
      <c r="I131" s="193"/>
    </row>
    <row r="132" spans="1:9" s="14" customFormat="1" ht="20.100000000000001" hidden="1" customHeight="1" x14ac:dyDescent="0.2">
      <c r="A132" s="806" t="s">
        <v>3198</v>
      </c>
      <c r="B132" s="873" t="s">
        <v>409</v>
      </c>
      <c r="C132" s="946" t="s">
        <v>3358</v>
      </c>
      <c r="D132" s="800">
        <v>45435</v>
      </c>
      <c r="E132" s="799" t="s">
        <v>409</v>
      </c>
      <c r="F132" s="851">
        <f t="shared" si="59"/>
        <v>45441</v>
      </c>
      <c r="G132" s="758">
        <f t="shared" si="57"/>
        <v>45424</v>
      </c>
      <c r="H132" s="758">
        <f t="shared" si="57"/>
        <v>45424</v>
      </c>
      <c r="I132" s="193"/>
    </row>
    <row r="133" spans="1:9" s="14" customFormat="1" ht="20.100000000000001" hidden="1" customHeight="1" x14ac:dyDescent="0.2">
      <c r="A133" s="806"/>
      <c r="B133" s="946" t="s">
        <v>1972</v>
      </c>
      <c r="C133" s="946" t="s">
        <v>3359</v>
      </c>
      <c r="D133" s="946">
        <v>45443</v>
      </c>
      <c r="E133" s="802">
        <f t="shared" si="58"/>
        <v>45444</v>
      </c>
      <c r="F133" s="802">
        <f t="shared" si="59"/>
        <v>45449</v>
      </c>
      <c r="G133" s="758">
        <f t="shared" si="57"/>
        <v>45431</v>
      </c>
      <c r="H133" s="758">
        <f t="shared" si="57"/>
        <v>45431</v>
      </c>
      <c r="I133" s="193"/>
    </row>
    <row r="134" spans="1:9" s="14" customFormat="1" ht="20.100000000000001" hidden="1" customHeight="1" x14ac:dyDescent="0.2">
      <c r="A134" s="806" t="s">
        <v>1949</v>
      </c>
      <c r="B134" s="1015" t="s">
        <v>3360</v>
      </c>
      <c r="C134" s="946" t="s">
        <v>3361</v>
      </c>
      <c r="D134" s="946">
        <v>45445</v>
      </c>
      <c r="E134" s="802">
        <f t="shared" si="58"/>
        <v>45446</v>
      </c>
      <c r="F134" s="802">
        <f t="shared" si="59"/>
        <v>45451</v>
      </c>
      <c r="G134" s="758">
        <f t="shared" si="57"/>
        <v>45438</v>
      </c>
      <c r="H134" s="758">
        <f t="shared" si="57"/>
        <v>45438</v>
      </c>
      <c r="I134" s="193"/>
    </row>
    <row r="135" spans="1:9" s="14" customFormat="1" ht="20.100000000000001" hidden="1" customHeight="1" x14ac:dyDescent="0.2">
      <c r="A135" s="806"/>
      <c r="B135" s="946" t="s">
        <v>3348</v>
      </c>
      <c r="C135" s="946" t="s">
        <v>3362</v>
      </c>
      <c r="D135" s="946">
        <v>45464</v>
      </c>
      <c r="E135" s="802">
        <f t="shared" si="58"/>
        <v>45465</v>
      </c>
      <c r="F135" s="873" t="s">
        <v>409</v>
      </c>
      <c r="G135" s="758">
        <f t="shared" si="57"/>
        <v>45445</v>
      </c>
      <c r="H135" s="758">
        <f t="shared" si="57"/>
        <v>45445</v>
      </c>
      <c r="I135" s="193"/>
    </row>
    <row r="136" spans="1:9" s="14" customFormat="1" ht="20.100000000000001" hidden="1" customHeight="1" x14ac:dyDescent="0.2">
      <c r="A136" s="806" t="s">
        <v>2294</v>
      </c>
      <c r="B136" s="873" t="s">
        <v>433</v>
      </c>
      <c r="C136" s="946" t="s">
        <v>3363</v>
      </c>
      <c r="D136" s="800">
        <v>45452</v>
      </c>
      <c r="E136" s="851">
        <f t="shared" ref="E136:E141" si="60">D136+1</f>
        <v>45453</v>
      </c>
      <c r="F136" s="851">
        <f t="shared" ref="F136:F141" si="61">D136+6</f>
        <v>45458</v>
      </c>
      <c r="G136" s="758">
        <f t="shared" si="57"/>
        <v>45452</v>
      </c>
      <c r="H136" s="758">
        <f t="shared" si="57"/>
        <v>45452</v>
      </c>
      <c r="I136" s="193"/>
    </row>
    <row r="137" spans="1:9" s="14" customFormat="1" ht="20.100000000000001" hidden="1" customHeight="1" x14ac:dyDescent="0.2">
      <c r="A137" s="867" t="s">
        <v>3198</v>
      </c>
      <c r="B137" s="946" t="s">
        <v>2294</v>
      </c>
      <c r="C137" s="946" t="s">
        <v>3364</v>
      </c>
      <c r="D137" s="946">
        <v>45469</v>
      </c>
      <c r="E137" s="802">
        <f t="shared" si="60"/>
        <v>45470</v>
      </c>
      <c r="F137" s="873" t="s">
        <v>409</v>
      </c>
      <c r="G137" s="758">
        <f t="shared" si="57"/>
        <v>45459</v>
      </c>
      <c r="H137" s="758">
        <f t="shared" si="57"/>
        <v>45459</v>
      </c>
      <c r="I137" s="193"/>
    </row>
    <row r="138" spans="1:9" s="14" customFormat="1" ht="20.100000000000001" hidden="1" customHeight="1" x14ac:dyDescent="0.2">
      <c r="A138" s="867" t="s">
        <v>3365</v>
      </c>
      <c r="B138" s="946" t="s">
        <v>2880</v>
      </c>
      <c r="C138" s="946" t="s">
        <v>3366</v>
      </c>
      <c r="D138" s="946">
        <v>45478</v>
      </c>
      <c r="E138" s="802">
        <f t="shared" si="60"/>
        <v>45479</v>
      </c>
      <c r="F138" s="873" t="s">
        <v>409</v>
      </c>
      <c r="G138" s="758">
        <f t="shared" si="57"/>
        <v>45466</v>
      </c>
      <c r="H138" s="758">
        <f t="shared" si="57"/>
        <v>45466</v>
      </c>
      <c r="I138" s="193"/>
    </row>
    <row r="139" spans="1:9" s="14" customFormat="1" ht="20.100000000000001" hidden="1" customHeight="1" x14ac:dyDescent="0.2">
      <c r="A139" s="840" t="s">
        <v>1949</v>
      </c>
      <c r="B139" s="946" t="s">
        <v>1972</v>
      </c>
      <c r="C139" s="946" t="s">
        <v>3367</v>
      </c>
      <c r="D139" s="946">
        <v>45485</v>
      </c>
      <c r="E139" s="802">
        <f t="shared" si="60"/>
        <v>45486</v>
      </c>
      <c r="F139" s="873" t="s">
        <v>409</v>
      </c>
      <c r="G139" s="758">
        <f t="shared" si="57"/>
        <v>45473</v>
      </c>
      <c r="H139" s="758">
        <f t="shared" si="57"/>
        <v>45473</v>
      </c>
      <c r="I139" s="193"/>
    </row>
    <row r="140" spans="1:9" s="14" customFormat="1" ht="20.100000000000001" hidden="1" customHeight="1" x14ac:dyDescent="0.2">
      <c r="A140" s="867" t="s">
        <v>2229</v>
      </c>
      <c r="B140" s="946" t="s">
        <v>3360</v>
      </c>
      <c r="C140" s="946" t="s">
        <v>3368</v>
      </c>
      <c r="D140" s="946">
        <v>45483</v>
      </c>
      <c r="E140" s="802">
        <f t="shared" si="60"/>
        <v>45484</v>
      </c>
      <c r="F140" s="802">
        <f t="shared" si="61"/>
        <v>45489</v>
      </c>
      <c r="G140" s="758">
        <f t="shared" si="57"/>
        <v>45480</v>
      </c>
      <c r="H140" s="758">
        <f t="shared" si="57"/>
        <v>45480</v>
      </c>
      <c r="I140" s="193"/>
    </row>
    <row r="141" spans="1:9" s="14" customFormat="1" ht="20.100000000000001" hidden="1" customHeight="1" x14ac:dyDescent="0.2">
      <c r="A141" s="806"/>
      <c r="B141" s="946" t="s">
        <v>3348</v>
      </c>
      <c r="C141" s="946" t="s">
        <v>3369</v>
      </c>
      <c r="D141" s="946">
        <v>45491</v>
      </c>
      <c r="E141" s="802">
        <f t="shared" si="60"/>
        <v>45492</v>
      </c>
      <c r="F141" s="802">
        <f t="shared" si="61"/>
        <v>45497</v>
      </c>
      <c r="G141" s="758">
        <f t="shared" si="57"/>
        <v>45487</v>
      </c>
      <c r="H141" s="758">
        <f t="shared" si="57"/>
        <v>45487</v>
      </c>
      <c r="I141" s="193"/>
    </row>
    <row r="142" spans="1:9" s="14" customFormat="1" ht="20.100000000000001" hidden="1" customHeight="1" x14ac:dyDescent="0.2">
      <c r="A142" s="867"/>
      <c r="B142" s="946" t="s">
        <v>2294</v>
      </c>
      <c r="C142" s="946" t="s">
        <v>3370</v>
      </c>
      <c r="D142" s="873" t="s">
        <v>409</v>
      </c>
      <c r="E142" s="851" t="e">
        <f t="shared" ref="E142:E150" si="62">D142+1</f>
        <v>#VALUE!</v>
      </c>
      <c r="F142" s="851" t="e">
        <f t="shared" ref="F142" si="63">D142+6</f>
        <v>#VALUE!</v>
      </c>
      <c r="G142" s="758">
        <f t="shared" si="57"/>
        <v>45494</v>
      </c>
      <c r="H142" s="758">
        <f t="shared" si="57"/>
        <v>45494</v>
      </c>
      <c r="I142" s="193"/>
    </row>
    <row r="143" spans="1:9" s="14" customFormat="1" ht="20.100000000000001" hidden="1" customHeight="1" x14ac:dyDescent="0.2">
      <c r="A143" s="867"/>
      <c r="B143" s="946" t="s">
        <v>2880</v>
      </c>
      <c r="C143" s="946" t="s">
        <v>3371</v>
      </c>
      <c r="D143" s="873" t="s">
        <v>409</v>
      </c>
      <c r="E143" s="851" t="e">
        <f t="shared" si="62"/>
        <v>#VALUE!</v>
      </c>
      <c r="F143" s="799" t="s">
        <v>409</v>
      </c>
      <c r="G143" s="758">
        <f t="shared" si="57"/>
        <v>45501</v>
      </c>
      <c r="H143" s="758">
        <f t="shared" si="57"/>
        <v>45501</v>
      </c>
      <c r="I143" s="193"/>
    </row>
    <row r="144" spans="1:9" s="14" customFormat="1" ht="20.100000000000001" hidden="1" customHeight="1" x14ac:dyDescent="0.2">
      <c r="A144" s="840" t="s">
        <v>1949</v>
      </c>
      <c r="B144" s="946" t="s">
        <v>1972</v>
      </c>
      <c r="C144" s="946" t="s">
        <v>3372</v>
      </c>
      <c r="D144" s="946">
        <v>45519</v>
      </c>
      <c r="E144" s="873" t="s">
        <v>409</v>
      </c>
      <c r="F144" s="873" t="s">
        <v>409</v>
      </c>
      <c r="G144" s="758">
        <f t="shared" si="57"/>
        <v>45508</v>
      </c>
      <c r="H144" s="758">
        <f t="shared" si="57"/>
        <v>45508</v>
      </c>
      <c r="I144" s="193"/>
    </row>
    <row r="145" spans="1:9" s="14" customFormat="1" ht="20.100000000000001" hidden="1" customHeight="1" x14ac:dyDescent="0.2">
      <c r="A145" s="867" t="s">
        <v>2229</v>
      </c>
      <c r="B145" s="946" t="s">
        <v>3360</v>
      </c>
      <c r="C145" s="946" t="s">
        <v>3373</v>
      </c>
      <c r="D145" s="946">
        <v>45531</v>
      </c>
      <c r="E145" s="873" t="s">
        <v>409</v>
      </c>
      <c r="F145" s="873" t="s">
        <v>409</v>
      </c>
      <c r="G145" s="758">
        <f t="shared" si="57"/>
        <v>45515</v>
      </c>
      <c r="H145" s="758">
        <f t="shared" si="57"/>
        <v>45515</v>
      </c>
      <c r="I145" s="193"/>
    </row>
    <row r="146" spans="1:9" s="14" customFormat="1" ht="20.100000000000001" hidden="1" customHeight="1" x14ac:dyDescent="0.2">
      <c r="A146" s="806"/>
      <c r="B146" s="946" t="s">
        <v>3348</v>
      </c>
      <c r="C146" s="946" t="s">
        <v>3374</v>
      </c>
      <c r="D146" s="946">
        <v>45532</v>
      </c>
      <c r="E146" s="802">
        <f t="shared" si="62"/>
        <v>45533</v>
      </c>
      <c r="F146" s="802">
        <v>45543</v>
      </c>
      <c r="G146" s="758">
        <f t="shared" si="57"/>
        <v>45522</v>
      </c>
      <c r="H146" s="758">
        <f t="shared" si="57"/>
        <v>45522</v>
      </c>
      <c r="I146" s="193"/>
    </row>
    <row r="147" spans="1:9" s="14" customFormat="1" ht="20.100000000000001" hidden="1" customHeight="1" x14ac:dyDescent="0.2">
      <c r="A147" s="806" t="s">
        <v>3375</v>
      </c>
      <c r="B147" s="946" t="s">
        <v>2286</v>
      </c>
      <c r="C147" s="946" t="s">
        <v>3376</v>
      </c>
      <c r="D147" s="946">
        <v>45536</v>
      </c>
      <c r="E147" s="873" t="s">
        <v>409</v>
      </c>
      <c r="F147" s="873" t="s">
        <v>409</v>
      </c>
      <c r="G147" s="758">
        <f t="shared" si="57"/>
        <v>45529</v>
      </c>
      <c r="H147" s="758">
        <f t="shared" si="57"/>
        <v>45529</v>
      </c>
      <c r="I147" s="193"/>
    </row>
    <row r="148" spans="1:9" s="14" customFormat="1" ht="20.100000000000001" hidden="1" customHeight="1" x14ac:dyDescent="0.2">
      <c r="A148" s="806" t="s">
        <v>3377</v>
      </c>
      <c r="B148" s="946" t="s">
        <v>2880</v>
      </c>
      <c r="C148" s="946" t="s">
        <v>3378</v>
      </c>
      <c r="D148" s="946">
        <v>45538</v>
      </c>
      <c r="E148" s="802">
        <f t="shared" si="62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 x14ac:dyDescent="0.2">
      <c r="A149" s="806"/>
      <c r="B149" s="946" t="s">
        <v>1972</v>
      </c>
      <c r="C149" s="946" t="s">
        <v>3379</v>
      </c>
      <c r="D149" s="946">
        <v>45546</v>
      </c>
      <c r="E149" s="802">
        <f t="shared" si="62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 x14ac:dyDescent="0.2">
      <c r="A150" s="806"/>
      <c r="B150" s="946" t="s">
        <v>3204</v>
      </c>
      <c r="C150" s="946" t="s">
        <v>3380</v>
      </c>
      <c r="D150" s="946">
        <v>45564</v>
      </c>
      <c r="E150" s="802">
        <f t="shared" si="62"/>
        <v>45565</v>
      </c>
      <c r="F150" s="873" t="s">
        <v>409</v>
      </c>
      <c r="I150" s="758">
        <f>I149+7</f>
        <v>45550</v>
      </c>
    </row>
    <row r="151" spans="1:9" s="14" customFormat="1" ht="20.100000000000001" hidden="1" customHeight="1" x14ac:dyDescent="0.2">
      <c r="A151" s="806"/>
      <c r="B151" s="946" t="s">
        <v>3381</v>
      </c>
      <c r="C151" s="946" t="s">
        <v>3382</v>
      </c>
      <c r="D151" s="946">
        <v>45558</v>
      </c>
      <c r="E151" s="873" t="s">
        <v>409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 x14ac:dyDescent="0.2">
      <c r="A152" s="806" t="s">
        <v>2294</v>
      </c>
      <c r="B152" s="946" t="s">
        <v>3204</v>
      </c>
      <c r="C152" s="946" t="s">
        <v>3383</v>
      </c>
      <c r="D152" s="946">
        <v>45572</v>
      </c>
      <c r="E152" s="873" t="s">
        <v>409</v>
      </c>
      <c r="F152" s="873" t="s">
        <v>409</v>
      </c>
      <c r="I152" s="758">
        <f>I151+7</f>
        <v>45564</v>
      </c>
    </row>
    <row r="153" spans="1:9" s="14" customFormat="1" ht="20.100000000000001" hidden="1" customHeight="1" x14ac:dyDescent="0.2">
      <c r="A153" s="806" t="s">
        <v>2880</v>
      </c>
      <c r="B153" s="946" t="s">
        <v>2880</v>
      </c>
      <c r="C153" s="946" t="s">
        <v>3384</v>
      </c>
      <c r="D153" s="946">
        <v>45568</v>
      </c>
      <c r="E153" s="802">
        <f t="shared" ref="E153:E156" si="64">D153+1</f>
        <v>45569</v>
      </c>
      <c r="F153" s="802">
        <f t="shared" ref="F153:F156" si="65">D153+6</f>
        <v>45574</v>
      </c>
      <c r="I153" s="758">
        <f>I152+7</f>
        <v>45571</v>
      </c>
    </row>
    <row r="154" spans="1:9" s="14" customFormat="1" ht="20.100000000000001" hidden="1" customHeight="1" x14ac:dyDescent="0.2">
      <c r="A154" s="806" t="s">
        <v>3348</v>
      </c>
      <c r="B154" s="946" t="s">
        <v>3385</v>
      </c>
      <c r="C154" s="946" t="s">
        <v>3386</v>
      </c>
      <c r="D154" s="946">
        <v>45583</v>
      </c>
      <c r="E154" s="873" t="s">
        <v>409</v>
      </c>
      <c r="F154" s="802">
        <f t="shared" si="65"/>
        <v>45589</v>
      </c>
      <c r="I154" s="758">
        <v>45576</v>
      </c>
    </row>
    <row r="155" spans="1:9" s="14" customFormat="1" ht="20.100000000000001" hidden="1" customHeight="1" x14ac:dyDescent="0.2">
      <c r="A155" s="806" t="s">
        <v>1972</v>
      </c>
      <c r="B155" s="946" t="s">
        <v>2841</v>
      </c>
      <c r="C155" s="946" t="s">
        <v>3387</v>
      </c>
      <c r="D155" s="946">
        <v>45585</v>
      </c>
      <c r="E155" s="873" t="s">
        <v>409</v>
      </c>
      <c r="F155" s="802">
        <f t="shared" si="65"/>
        <v>45591</v>
      </c>
      <c r="I155" s="758">
        <f>I154+7</f>
        <v>45583</v>
      </c>
    </row>
    <row r="156" spans="1:9" s="14" customFormat="1" ht="20.100000000000001" hidden="1" customHeight="1" x14ac:dyDescent="0.2">
      <c r="A156" s="806" t="s">
        <v>3388</v>
      </c>
      <c r="B156" s="946" t="s">
        <v>3246</v>
      </c>
      <c r="C156" s="946" t="s">
        <v>3389</v>
      </c>
      <c r="D156" s="946">
        <v>45590</v>
      </c>
      <c r="E156" s="802">
        <f t="shared" si="64"/>
        <v>45591</v>
      </c>
      <c r="F156" s="802">
        <f t="shared" si="65"/>
        <v>45596</v>
      </c>
      <c r="I156" s="758">
        <f>I155+7</f>
        <v>45590</v>
      </c>
    </row>
    <row r="157" spans="1:9" s="14" customFormat="1" ht="20.100000000000001" hidden="1" customHeight="1" x14ac:dyDescent="0.2">
      <c r="A157" s="806" t="s">
        <v>1972</v>
      </c>
      <c r="B157" s="946" t="s">
        <v>735</v>
      </c>
      <c r="C157" s="946" t="s">
        <v>3390</v>
      </c>
      <c r="D157" s="946">
        <v>45595</v>
      </c>
      <c r="E157" s="802">
        <f t="shared" ref="E157:E160" si="66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 x14ac:dyDescent="0.2">
      <c r="A158" s="806" t="s">
        <v>3391</v>
      </c>
      <c r="B158" s="946" t="s">
        <v>2615</v>
      </c>
      <c r="C158" s="1015" t="s">
        <v>3392</v>
      </c>
      <c r="D158" s="946">
        <v>45604</v>
      </c>
      <c r="E158" s="802">
        <f t="shared" si="66"/>
        <v>45605</v>
      </c>
      <c r="F158" s="758">
        <f>D158+6</f>
        <v>45610</v>
      </c>
      <c r="I158" s="758">
        <f t="shared" ref="I158" si="67">I157+7</f>
        <v>45604</v>
      </c>
    </row>
    <row r="159" spans="1:9" s="14" customFormat="1" ht="20.100000000000001" hidden="1" customHeight="1" x14ac:dyDescent="0.2">
      <c r="A159" s="806"/>
      <c r="B159" s="946" t="s">
        <v>2880</v>
      </c>
      <c r="C159" s="946" t="s">
        <v>3393</v>
      </c>
      <c r="D159" s="946">
        <v>45612</v>
      </c>
      <c r="E159" s="802">
        <f>D159+2</f>
        <v>45614</v>
      </c>
      <c r="F159" s="802">
        <f t="shared" ref="F159:F160" si="68">D159+6</f>
        <v>45618</v>
      </c>
      <c r="I159" s="758">
        <f t="shared" ref="I159" si="69">I158+7</f>
        <v>45611</v>
      </c>
    </row>
    <row r="160" spans="1:9" s="14" customFormat="1" ht="20.100000000000001" hidden="1" customHeight="1" x14ac:dyDescent="0.2">
      <c r="A160" s="806" t="s">
        <v>3385</v>
      </c>
      <c r="B160" s="1015" t="s">
        <v>433</v>
      </c>
      <c r="C160" s="946" t="s">
        <v>3394</v>
      </c>
      <c r="D160" s="800">
        <v>45617</v>
      </c>
      <c r="E160" s="851">
        <f t="shared" si="66"/>
        <v>45618</v>
      </c>
      <c r="F160" s="851">
        <f t="shared" si="68"/>
        <v>45623</v>
      </c>
      <c r="I160" s="758">
        <f t="shared" ref="I160" si="70">I159+7</f>
        <v>45618</v>
      </c>
    </row>
    <row r="161" spans="1:11" s="14" customFormat="1" ht="20.100000000000001" hidden="1" customHeight="1" x14ac:dyDescent="0.2">
      <c r="A161" s="806"/>
      <c r="B161" s="946" t="s">
        <v>2841</v>
      </c>
      <c r="C161" s="946" t="s">
        <v>3395</v>
      </c>
      <c r="D161" s="946">
        <v>45625</v>
      </c>
      <c r="E161" s="802">
        <f>D161+2</f>
        <v>45627</v>
      </c>
      <c r="F161" s="873" t="s">
        <v>409</v>
      </c>
      <c r="I161" s="758">
        <f t="shared" ref="I161:I162" si="71">I160+7</f>
        <v>45625</v>
      </c>
    </row>
    <row r="162" spans="1:11" s="14" customFormat="1" ht="20.100000000000001" hidden="1" customHeight="1" x14ac:dyDescent="0.2">
      <c r="A162" s="806"/>
      <c r="B162" s="946" t="s">
        <v>733</v>
      </c>
      <c r="C162" s="946" t="s">
        <v>3396</v>
      </c>
      <c r="D162" s="946">
        <v>45639</v>
      </c>
      <c r="E162" s="802">
        <f t="shared" ref="E162:E165" si="72">D162+2</f>
        <v>45641</v>
      </c>
      <c r="F162" s="802">
        <f t="shared" ref="F162" si="73">D162+6</f>
        <v>45645</v>
      </c>
      <c r="I162" s="758">
        <f t="shared" si="71"/>
        <v>45632</v>
      </c>
    </row>
    <row r="163" spans="1:11" s="14" customFormat="1" ht="20.100000000000001" hidden="1" customHeight="1" x14ac:dyDescent="0.2">
      <c r="A163" s="806"/>
      <c r="B163" s="946" t="s">
        <v>735</v>
      </c>
      <c r="C163" s="946" t="s">
        <v>3397</v>
      </c>
      <c r="D163" s="946">
        <v>45648</v>
      </c>
      <c r="E163" s="802">
        <f t="shared" si="72"/>
        <v>45650</v>
      </c>
      <c r="F163" s="873" t="s">
        <v>409</v>
      </c>
      <c r="I163" s="758">
        <f>I162+7</f>
        <v>45639</v>
      </c>
    </row>
    <row r="164" spans="1:11" s="14" customFormat="1" ht="20.100000000000001" hidden="1" customHeight="1" x14ac:dyDescent="0.2">
      <c r="A164" s="806"/>
      <c r="B164" s="946" t="s">
        <v>3246</v>
      </c>
      <c r="C164" s="946" t="s">
        <v>3398</v>
      </c>
      <c r="D164" s="946">
        <v>45649</v>
      </c>
      <c r="E164" s="802">
        <f t="shared" si="72"/>
        <v>45651</v>
      </c>
      <c r="F164" s="873" t="s">
        <v>409</v>
      </c>
      <c r="I164" s="758">
        <f t="shared" ref="I164:I166" si="74">I163+7</f>
        <v>45646</v>
      </c>
    </row>
    <row r="165" spans="1:11" s="14" customFormat="1" ht="20.100000000000001" hidden="1" customHeight="1" x14ac:dyDescent="0.2">
      <c r="A165" s="806"/>
      <c r="B165" s="946" t="s">
        <v>2880</v>
      </c>
      <c r="C165" s="946" t="s">
        <v>3399</v>
      </c>
      <c r="D165" s="946">
        <v>45651</v>
      </c>
      <c r="E165" s="802">
        <f t="shared" si="72"/>
        <v>45653</v>
      </c>
      <c r="F165" s="873" t="s">
        <v>409</v>
      </c>
      <c r="I165" s="758">
        <f t="shared" si="74"/>
        <v>45653</v>
      </c>
    </row>
    <row r="166" spans="1:11" s="14" customFormat="1" ht="20.100000000000001" hidden="1" customHeight="1" x14ac:dyDescent="0.2">
      <c r="A166" s="806" t="s">
        <v>2841</v>
      </c>
      <c r="B166" s="946" t="s">
        <v>2841</v>
      </c>
      <c r="C166" s="946" t="s">
        <v>3400</v>
      </c>
      <c r="D166" s="946">
        <v>45660</v>
      </c>
      <c r="E166" s="802">
        <f t="shared" ref="E166" si="75">D166+2</f>
        <v>45662</v>
      </c>
      <c r="F166" s="873" t="s">
        <v>409</v>
      </c>
      <c r="I166" s="758">
        <f t="shared" si="74"/>
        <v>45660</v>
      </c>
    </row>
    <row r="167" spans="1:11" s="14" customFormat="1" ht="20.100000000000001" hidden="1" customHeight="1" x14ac:dyDescent="0.2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 x14ac:dyDescent="0.2">
      <c r="A168" s="806"/>
      <c r="B168" s="1517" t="s">
        <v>3343</v>
      </c>
      <c r="C168" s="1518"/>
      <c r="D168" s="1519" t="s">
        <v>373</v>
      </c>
      <c r="E168" s="932" t="s">
        <v>3401</v>
      </c>
      <c r="F168" s="932" t="s">
        <v>3402</v>
      </c>
      <c r="I168" s="874"/>
    </row>
    <row r="169" spans="1:11" s="14" customFormat="1" ht="16.5" hidden="1" customHeight="1" x14ac:dyDescent="0.2">
      <c r="A169" s="806"/>
      <c r="B169" s="935" t="s">
        <v>375</v>
      </c>
      <c r="C169" s="935" t="s">
        <v>376</v>
      </c>
      <c r="D169" s="1520"/>
      <c r="E169" s="942" t="s">
        <v>147</v>
      </c>
      <c r="F169" s="942" t="s">
        <v>198</v>
      </c>
      <c r="I169" s="1038" t="s">
        <v>377</v>
      </c>
      <c r="J169" s="975" t="s">
        <v>378</v>
      </c>
    </row>
    <row r="170" spans="1:11" s="14" customFormat="1" ht="27" hidden="1" customHeight="1" x14ac:dyDescent="0.2">
      <c r="A170" s="806"/>
      <c r="B170" s="819" t="s">
        <v>1707</v>
      </c>
      <c r="C170" s="618" t="s">
        <v>3403</v>
      </c>
      <c r="D170" s="802">
        <v>45306</v>
      </c>
      <c r="E170" s="803">
        <f t="shared" ref="E170:E178" si="76">D170+1</f>
        <v>45307</v>
      </c>
      <c r="F170" s="802">
        <f t="shared" ref="F170:F178" si="77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 x14ac:dyDescent="0.2">
      <c r="A171" s="806" t="s">
        <v>3404</v>
      </c>
      <c r="B171" s="819" t="s">
        <v>2294</v>
      </c>
      <c r="C171" s="618" t="s">
        <v>3405</v>
      </c>
      <c r="D171" s="802">
        <v>45310</v>
      </c>
      <c r="E171" s="803">
        <f t="shared" si="76"/>
        <v>45311</v>
      </c>
      <c r="F171" s="803">
        <f t="shared" si="77"/>
        <v>45316</v>
      </c>
      <c r="G171" s="856" t="e">
        <f t="shared" ref="G171:H173" si="78">G170+7</f>
        <v>#REF!</v>
      </c>
      <c r="H171" s="856" t="e">
        <f t="shared" si="78"/>
        <v>#REF!</v>
      </c>
      <c r="I171" s="193"/>
    </row>
    <row r="172" spans="1:11" s="14" customFormat="1" ht="27" hidden="1" customHeight="1" x14ac:dyDescent="0.2">
      <c r="A172" s="806"/>
      <c r="B172" s="819" t="s">
        <v>3198</v>
      </c>
      <c r="C172" s="618" t="s">
        <v>3406</v>
      </c>
      <c r="D172" s="802">
        <v>45318</v>
      </c>
      <c r="E172" s="802">
        <f t="shared" si="76"/>
        <v>45319</v>
      </c>
      <c r="F172" s="802">
        <f t="shared" si="77"/>
        <v>45324</v>
      </c>
      <c r="G172" s="856" t="e">
        <f t="shared" si="78"/>
        <v>#REF!</v>
      </c>
      <c r="H172" s="856" t="e">
        <f t="shared" si="78"/>
        <v>#REF!</v>
      </c>
      <c r="I172" s="193"/>
    </row>
    <row r="173" spans="1:11" s="14" customFormat="1" ht="27" hidden="1" customHeight="1" x14ac:dyDescent="0.2">
      <c r="A173" s="806"/>
      <c r="B173" s="819" t="s">
        <v>1972</v>
      </c>
      <c r="C173" s="618" t="s">
        <v>3407</v>
      </c>
      <c r="D173" s="802">
        <v>45322</v>
      </c>
      <c r="E173" s="802">
        <f t="shared" si="76"/>
        <v>45323</v>
      </c>
      <c r="F173" s="802">
        <f t="shared" si="77"/>
        <v>45328</v>
      </c>
      <c r="G173" s="856" t="e">
        <f t="shared" si="78"/>
        <v>#REF!</v>
      </c>
      <c r="H173" s="856" t="e">
        <f t="shared" si="78"/>
        <v>#REF!</v>
      </c>
      <c r="I173" s="193"/>
    </row>
    <row r="174" spans="1:11" s="14" customFormat="1" ht="27" hidden="1" customHeight="1" x14ac:dyDescent="0.2">
      <c r="A174" s="806"/>
      <c r="B174" s="819" t="s">
        <v>1949</v>
      </c>
      <c r="C174" s="618" t="s">
        <v>3408</v>
      </c>
      <c r="D174" s="802">
        <v>45330</v>
      </c>
      <c r="E174" s="802">
        <f t="shared" si="76"/>
        <v>45331</v>
      </c>
      <c r="F174" s="802">
        <f t="shared" si="77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 x14ac:dyDescent="0.2">
      <c r="A175" s="806" t="s">
        <v>3409</v>
      </c>
      <c r="B175" s="819" t="s">
        <v>1707</v>
      </c>
      <c r="C175" s="618" t="s">
        <v>3410</v>
      </c>
      <c r="D175" s="851">
        <v>45335</v>
      </c>
      <c r="E175" s="851">
        <f t="shared" si="76"/>
        <v>45336</v>
      </c>
      <c r="F175" s="851">
        <f t="shared" si="77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 x14ac:dyDescent="0.2">
      <c r="A176" s="806"/>
      <c r="B176" s="819" t="s">
        <v>2294</v>
      </c>
      <c r="C176" s="618" t="s">
        <v>3411</v>
      </c>
      <c r="D176" s="802">
        <v>45345</v>
      </c>
      <c r="E176" s="802">
        <f t="shared" si="76"/>
        <v>45346</v>
      </c>
      <c r="F176" s="802">
        <f t="shared" si="77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 x14ac:dyDescent="0.2">
      <c r="A177" s="806"/>
      <c r="B177" s="819" t="s">
        <v>3198</v>
      </c>
      <c r="C177" s="618" t="s">
        <v>3412</v>
      </c>
      <c r="D177" s="802">
        <v>45348</v>
      </c>
      <c r="E177" s="802">
        <f t="shared" si="76"/>
        <v>45349</v>
      </c>
      <c r="F177" s="802">
        <f t="shared" si="77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 x14ac:dyDescent="0.2">
      <c r="A178" s="806"/>
      <c r="B178" s="819" t="s">
        <v>1972</v>
      </c>
      <c r="C178" s="618" t="s">
        <v>3413</v>
      </c>
      <c r="D178" s="802">
        <v>45359</v>
      </c>
      <c r="E178" s="802">
        <f t="shared" si="76"/>
        <v>45360</v>
      </c>
      <c r="F178" s="802">
        <f t="shared" si="77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 x14ac:dyDescent="0.2">
      <c r="A179" s="806" t="s">
        <v>3345</v>
      </c>
      <c r="B179" s="953" t="s">
        <v>1949</v>
      </c>
      <c r="C179" s="946" t="s">
        <v>3346</v>
      </c>
      <c r="D179" s="946">
        <v>45372</v>
      </c>
      <c r="E179" s="873" t="s">
        <v>409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 x14ac:dyDescent="0.2">
      <c r="A180" s="806" t="s">
        <v>3347</v>
      </c>
      <c r="B180" s="953" t="s">
        <v>3348</v>
      </c>
      <c r="C180" s="946" t="s">
        <v>3349</v>
      </c>
      <c r="D180" s="946">
        <v>45373</v>
      </c>
      <c r="E180" s="873" t="s">
        <v>409</v>
      </c>
      <c r="F180" s="802">
        <f t="shared" ref="F180:F184" si="79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 x14ac:dyDescent="0.2">
      <c r="A181" s="806"/>
      <c r="B181" s="953" t="s">
        <v>2294</v>
      </c>
      <c r="C181" s="946" t="s">
        <v>3350</v>
      </c>
      <c r="D181" s="946">
        <v>45382</v>
      </c>
      <c r="E181" s="802">
        <f t="shared" ref="E181:E184" si="80">D181+1</f>
        <v>45383</v>
      </c>
      <c r="F181" s="802">
        <f t="shared" si="79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 x14ac:dyDescent="0.2">
      <c r="A182" s="806"/>
      <c r="B182" s="953" t="s">
        <v>3198</v>
      </c>
      <c r="C182" s="946" t="s">
        <v>3351</v>
      </c>
      <c r="D182" s="946">
        <v>45386</v>
      </c>
      <c r="E182" s="802">
        <f t="shared" si="80"/>
        <v>45387</v>
      </c>
      <c r="F182" s="802">
        <f t="shared" si="79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 x14ac:dyDescent="0.2">
      <c r="A183" s="806"/>
      <c r="B183" s="953" t="s">
        <v>1972</v>
      </c>
      <c r="C183" s="946" t="s">
        <v>3352</v>
      </c>
      <c r="D183" s="946">
        <v>45389</v>
      </c>
      <c r="E183" s="802">
        <f t="shared" si="80"/>
        <v>45390</v>
      </c>
      <c r="F183" s="802">
        <f t="shared" si="79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 x14ac:dyDescent="0.2">
      <c r="A184" s="806" t="s">
        <v>1949</v>
      </c>
      <c r="B184" s="910" t="s">
        <v>433</v>
      </c>
      <c r="C184" s="946" t="s">
        <v>3353</v>
      </c>
      <c r="D184" s="946">
        <v>45396</v>
      </c>
      <c r="E184" s="851">
        <f t="shared" si="80"/>
        <v>45397</v>
      </c>
      <c r="F184" s="851">
        <f t="shared" si="79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 x14ac:dyDescent="0.2">
      <c r="A185" s="806"/>
      <c r="B185" s="953" t="s">
        <v>1949</v>
      </c>
      <c r="C185" s="946" t="s">
        <v>3354</v>
      </c>
      <c r="D185" s="946">
        <v>45412</v>
      </c>
      <c r="E185" s="1515" t="s">
        <v>409</v>
      </c>
      <c r="F185" s="1516"/>
      <c r="G185" s="758">
        <f t="shared" ref="G185:H203" si="81">G184+7</f>
        <v>45403</v>
      </c>
      <c r="H185" s="758">
        <f t="shared" si="81"/>
        <v>45403</v>
      </c>
      <c r="I185" s="193"/>
    </row>
    <row r="186" spans="1:9" s="14" customFormat="1" ht="20.100000000000001" hidden="1" customHeight="1" x14ac:dyDescent="0.2">
      <c r="A186" s="806" t="s">
        <v>3355</v>
      </c>
      <c r="B186" s="953" t="s">
        <v>3348</v>
      </c>
      <c r="C186" s="946" t="s">
        <v>3356</v>
      </c>
      <c r="D186" s="946">
        <v>45421</v>
      </c>
      <c r="E186" s="802">
        <v>45419</v>
      </c>
      <c r="F186" s="802">
        <f t="shared" ref="F186:F190" si="82">D186+6</f>
        <v>45427</v>
      </c>
      <c r="G186" s="758">
        <f t="shared" si="81"/>
        <v>45410</v>
      </c>
      <c r="H186" s="758">
        <f t="shared" si="81"/>
        <v>45410</v>
      </c>
      <c r="I186" s="193"/>
    </row>
    <row r="187" spans="1:9" s="14" customFormat="1" ht="20.100000000000001" hidden="1" customHeight="1" x14ac:dyDescent="0.2">
      <c r="A187" s="806"/>
      <c r="B187" s="953" t="s">
        <v>2294</v>
      </c>
      <c r="C187" s="946" t="s">
        <v>3357</v>
      </c>
      <c r="D187" s="946">
        <v>45426</v>
      </c>
      <c r="E187" s="802">
        <f t="shared" ref="E187" si="83">D187+1</f>
        <v>45427</v>
      </c>
      <c r="F187" s="802">
        <f t="shared" si="82"/>
        <v>45432</v>
      </c>
      <c r="G187" s="758">
        <f t="shared" si="81"/>
        <v>45417</v>
      </c>
      <c r="H187" s="758">
        <f t="shared" si="81"/>
        <v>45417</v>
      </c>
      <c r="I187" s="193"/>
    </row>
    <row r="188" spans="1:9" s="14" customFormat="1" ht="20.100000000000001" hidden="1" customHeight="1" x14ac:dyDescent="0.2">
      <c r="A188" s="806" t="s">
        <v>3198</v>
      </c>
      <c r="B188" s="873" t="s">
        <v>409</v>
      </c>
      <c r="C188" s="946" t="s">
        <v>3358</v>
      </c>
      <c r="D188" s="800">
        <v>45435</v>
      </c>
      <c r="E188" s="799" t="s">
        <v>409</v>
      </c>
      <c r="F188" s="851">
        <f t="shared" si="82"/>
        <v>45441</v>
      </c>
      <c r="G188" s="758">
        <f t="shared" si="81"/>
        <v>45424</v>
      </c>
      <c r="H188" s="758">
        <f t="shared" si="81"/>
        <v>45424</v>
      </c>
      <c r="I188" s="193"/>
    </row>
    <row r="189" spans="1:9" s="14" customFormat="1" ht="20.100000000000001" hidden="1" customHeight="1" x14ac:dyDescent="0.2">
      <c r="A189" s="806"/>
      <c r="B189" s="946" t="s">
        <v>1972</v>
      </c>
      <c r="C189" s="946" t="s">
        <v>3359</v>
      </c>
      <c r="D189" s="946">
        <v>45443</v>
      </c>
      <c r="E189" s="802">
        <f t="shared" ref="E189:E199" si="84">D189+1</f>
        <v>45444</v>
      </c>
      <c r="F189" s="802">
        <f t="shared" si="82"/>
        <v>45449</v>
      </c>
      <c r="G189" s="758">
        <f t="shared" si="81"/>
        <v>45431</v>
      </c>
      <c r="H189" s="758">
        <f t="shared" si="81"/>
        <v>45431</v>
      </c>
      <c r="I189" s="193"/>
    </row>
    <row r="190" spans="1:9" s="14" customFormat="1" ht="20.100000000000001" hidden="1" customHeight="1" x14ac:dyDescent="0.2">
      <c r="A190" s="806" t="s">
        <v>1949</v>
      </c>
      <c r="B190" s="1015" t="s">
        <v>3360</v>
      </c>
      <c r="C190" s="946" t="s">
        <v>3361</v>
      </c>
      <c r="D190" s="946">
        <v>45445</v>
      </c>
      <c r="E190" s="802">
        <f t="shared" si="84"/>
        <v>45446</v>
      </c>
      <c r="F190" s="802">
        <f t="shared" si="82"/>
        <v>45451</v>
      </c>
      <c r="G190" s="758">
        <f t="shared" si="81"/>
        <v>45438</v>
      </c>
      <c r="H190" s="758">
        <f t="shared" si="81"/>
        <v>45438</v>
      </c>
      <c r="I190" s="193"/>
    </row>
    <row r="191" spans="1:9" s="14" customFormat="1" ht="20.100000000000001" hidden="1" customHeight="1" x14ac:dyDescent="0.2">
      <c r="A191" s="806"/>
      <c r="B191" s="946" t="s">
        <v>3348</v>
      </c>
      <c r="C191" s="946" t="s">
        <v>3362</v>
      </c>
      <c r="D191" s="946">
        <v>45464</v>
      </c>
      <c r="E191" s="802">
        <f t="shared" si="84"/>
        <v>45465</v>
      </c>
      <c r="F191" s="873" t="s">
        <v>409</v>
      </c>
      <c r="G191" s="758">
        <f t="shared" si="81"/>
        <v>45445</v>
      </c>
      <c r="H191" s="758">
        <f t="shared" si="81"/>
        <v>45445</v>
      </c>
      <c r="I191" s="193"/>
    </row>
    <row r="192" spans="1:9" s="14" customFormat="1" ht="20.100000000000001" hidden="1" customHeight="1" x14ac:dyDescent="0.2">
      <c r="A192" s="806" t="s">
        <v>2294</v>
      </c>
      <c r="B192" s="873" t="s">
        <v>433</v>
      </c>
      <c r="C192" s="946" t="s">
        <v>3363</v>
      </c>
      <c r="D192" s="800">
        <v>45452</v>
      </c>
      <c r="E192" s="851">
        <f t="shared" si="84"/>
        <v>45453</v>
      </c>
      <c r="F192" s="851">
        <f t="shared" ref="F192" si="85">D192+6</f>
        <v>45458</v>
      </c>
      <c r="G192" s="758">
        <f t="shared" si="81"/>
        <v>45452</v>
      </c>
      <c r="H192" s="758">
        <f t="shared" si="81"/>
        <v>45452</v>
      </c>
      <c r="I192" s="193"/>
    </row>
    <row r="193" spans="1:9" s="14" customFormat="1" ht="20.100000000000001" hidden="1" customHeight="1" x14ac:dyDescent="0.2">
      <c r="A193" s="867" t="s">
        <v>3198</v>
      </c>
      <c r="B193" s="946" t="s">
        <v>2294</v>
      </c>
      <c r="C193" s="946" t="s">
        <v>3364</v>
      </c>
      <c r="D193" s="946">
        <v>45469</v>
      </c>
      <c r="E193" s="802">
        <f t="shared" si="84"/>
        <v>45470</v>
      </c>
      <c r="F193" s="873" t="s">
        <v>409</v>
      </c>
      <c r="G193" s="758">
        <f t="shared" si="81"/>
        <v>45459</v>
      </c>
      <c r="H193" s="758">
        <f t="shared" si="81"/>
        <v>45459</v>
      </c>
      <c r="I193" s="193"/>
    </row>
    <row r="194" spans="1:9" s="14" customFormat="1" ht="20.100000000000001" hidden="1" customHeight="1" x14ac:dyDescent="0.2">
      <c r="A194" s="867" t="s">
        <v>3365</v>
      </c>
      <c r="B194" s="946" t="s">
        <v>2880</v>
      </c>
      <c r="C194" s="946" t="s">
        <v>3366</v>
      </c>
      <c r="D194" s="946">
        <v>45478</v>
      </c>
      <c r="E194" s="802">
        <f t="shared" si="84"/>
        <v>45479</v>
      </c>
      <c r="F194" s="873" t="s">
        <v>409</v>
      </c>
      <c r="G194" s="758">
        <f t="shared" si="81"/>
        <v>45466</v>
      </c>
      <c r="H194" s="758">
        <f t="shared" si="81"/>
        <v>45466</v>
      </c>
      <c r="I194" s="193"/>
    </row>
    <row r="195" spans="1:9" s="14" customFormat="1" ht="20.100000000000001" hidden="1" customHeight="1" x14ac:dyDescent="0.2">
      <c r="A195" s="840" t="s">
        <v>1949</v>
      </c>
      <c r="B195" s="946" t="s">
        <v>1972</v>
      </c>
      <c r="C195" s="946" t="s">
        <v>3367</v>
      </c>
      <c r="D195" s="946">
        <v>45485</v>
      </c>
      <c r="E195" s="802">
        <f t="shared" si="84"/>
        <v>45486</v>
      </c>
      <c r="F195" s="873" t="s">
        <v>409</v>
      </c>
      <c r="G195" s="758">
        <f t="shared" si="81"/>
        <v>45473</v>
      </c>
      <c r="H195" s="758">
        <f t="shared" si="81"/>
        <v>45473</v>
      </c>
      <c r="I195" s="193"/>
    </row>
    <row r="196" spans="1:9" s="14" customFormat="1" ht="20.100000000000001" hidden="1" customHeight="1" x14ac:dyDescent="0.2">
      <c r="A196" s="867" t="s">
        <v>2229</v>
      </c>
      <c r="B196" s="946" t="s">
        <v>3360</v>
      </c>
      <c r="C196" s="946" t="s">
        <v>3368</v>
      </c>
      <c r="D196" s="946">
        <v>45483</v>
      </c>
      <c r="E196" s="802">
        <f t="shared" si="84"/>
        <v>45484</v>
      </c>
      <c r="F196" s="802">
        <f t="shared" ref="F196:F198" si="86">D196+6</f>
        <v>45489</v>
      </c>
      <c r="G196" s="758">
        <f t="shared" si="81"/>
        <v>45480</v>
      </c>
      <c r="H196" s="758">
        <f t="shared" si="81"/>
        <v>45480</v>
      </c>
      <c r="I196" s="193"/>
    </row>
    <row r="197" spans="1:9" s="14" customFormat="1" ht="20.100000000000001" hidden="1" customHeight="1" x14ac:dyDescent="0.2">
      <c r="A197" s="806"/>
      <c r="B197" s="946" t="s">
        <v>3348</v>
      </c>
      <c r="C197" s="946" t="s">
        <v>3369</v>
      </c>
      <c r="D197" s="946">
        <v>45491</v>
      </c>
      <c r="E197" s="802">
        <f t="shared" si="84"/>
        <v>45492</v>
      </c>
      <c r="F197" s="802">
        <f t="shared" si="86"/>
        <v>45497</v>
      </c>
      <c r="G197" s="758">
        <f t="shared" si="81"/>
        <v>45487</v>
      </c>
      <c r="H197" s="758">
        <f t="shared" si="81"/>
        <v>45487</v>
      </c>
      <c r="I197" s="193"/>
    </row>
    <row r="198" spans="1:9" s="14" customFormat="1" ht="20.100000000000001" hidden="1" customHeight="1" x14ac:dyDescent="0.2">
      <c r="A198" s="867"/>
      <c r="B198" s="946" t="s">
        <v>2294</v>
      </c>
      <c r="C198" s="946" t="s">
        <v>3370</v>
      </c>
      <c r="D198" s="873" t="s">
        <v>409</v>
      </c>
      <c r="E198" s="851" t="e">
        <f t="shared" si="84"/>
        <v>#VALUE!</v>
      </c>
      <c r="F198" s="851" t="e">
        <f t="shared" si="86"/>
        <v>#VALUE!</v>
      </c>
      <c r="G198" s="758">
        <f t="shared" si="81"/>
        <v>45494</v>
      </c>
      <c r="H198" s="758">
        <f t="shared" si="81"/>
        <v>45494</v>
      </c>
      <c r="I198" s="193"/>
    </row>
    <row r="199" spans="1:9" s="14" customFormat="1" ht="20.100000000000001" hidden="1" customHeight="1" x14ac:dyDescent="0.2">
      <c r="A199" s="867"/>
      <c r="B199" s="946" t="s">
        <v>2880</v>
      </c>
      <c r="C199" s="946" t="s">
        <v>3371</v>
      </c>
      <c r="D199" s="873" t="s">
        <v>409</v>
      </c>
      <c r="E199" s="851" t="e">
        <f t="shared" si="84"/>
        <v>#VALUE!</v>
      </c>
      <c r="F199" s="799" t="s">
        <v>409</v>
      </c>
      <c r="G199" s="758">
        <f t="shared" si="81"/>
        <v>45501</v>
      </c>
      <c r="H199" s="758">
        <f t="shared" si="81"/>
        <v>45501</v>
      </c>
      <c r="I199" s="193"/>
    </row>
    <row r="200" spans="1:9" s="14" customFormat="1" ht="20.100000000000001" hidden="1" customHeight="1" x14ac:dyDescent="0.2">
      <c r="A200" s="840" t="s">
        <v>1949</v>
      </c>
      <c r="B200" s="946" t="s">
        <v>1972</v>
      </c>
      <c r="C200" s="946" t="s">
        <v>3372</v>
      </c>
      <c r="D200" s="946">
        <v>45519</v>
      </c>
      <c r="E200" s="873" t="s">
        <v>409</v>
      </c>
      <c r="F200" s="873" t="s">
        <v>409</v>
      </c>
      <c r="G200" s="758">
        <f t="shared" si="81"/>
        <v>45508</v>
      </c>
      <c r="H200" s="758">
        <f t="shared" si="81"/>
        <v>45508</v>
      </c>
      <c r="I200" s="193"/>
    </row>
    <row r="201" spans="1:9" s="14" customFormat="1" ht="20.100000000000001" hidden="1" customHeight="1" x14ac:dyDescent="0.2">
      <c r="A201" s="867" t="s">
        <v>2229</v>
      </c>
      <c r="B201" s="946" t="s">
        <v>3360</v>
      </c>
      <c r="C201" s="946" t="s">
        <v>3373</v>
      </c>
      <c r="D201" s="946">
        <v>45531</v>
      </c>
      <c r="E201" s="873" t="s">
        <v>409</v>
      </c>
      <c r="F201" s="873" t="s">
        <v>409</v>
      </c>
      <c r="G201" s="758">
        <f t="shared" si="81"/>
        <v>45515</v>
      </c>
      <c r="H201" s="758">
        <f t="shared" si="81"/>
        <v>45515</v>
      </c>
      <c r="I201" s="193"/>
    </row>
    <row r="202" spans="1:9" s="14" customFormat="1" ht="20.100000000000001" hidden="1" customHeight="1" x14ac:dyDescent="0.2">
      <c r="A202" s="806"/>
      <c r="B202" s="946" t="s">
        <v>3348</v>
      </c>
      <c r="C202" s="946" t="s">
        <v>3374</v>
      </c>
      <c r="D202" s="946">
        <v>45532</v>
      </c>
      <c r="E202" s="802">
        <f t="shared" ref="E202" si="87">D202+1</f>
        <v>45533</v>
      </c>
      <c r="F202" s="802">
        <v>45543</v>
      </c>
      <c r="G202" s="758">
        <f t="shared" si="81"/>
        <v>45522</v>
      </c>
      <c r="H202" s="758">
        <f t="shared" si="81"/>
        <v>45522</v>
      </c>
      <c r="I202" s="193"/>
    </row>
    <row r="203" spans="1:9" s="14" customFormat="1" ht="20.100000000000001" hidden="1" customHeight="1" x14ac:dyDescent="0.2">
      <c r="A203" s="806" t="s">
        <v>3375</v>
      </c>
      <c r="B203" s="946" t="s">
        <v>2286</v>
      </c>
      <c r="C203" s="946" t="s">
        <v>3376</v>
      </c>
      <c r="D203" s="946">
        <v>45536</v>
      </c>
      <c r="E203" s="873" t="s">
        <v>409</v>
      </c>
      <c r="F203" s="873" t="s">
        <v>409</v>
      </c>
      <c r="G203" s="758">
        <f t="shared" si="81"/>
        <v>45529</v>
      </c>
      <c r="H203" s="758">
        <f t="shared" si="81"/>
        <v>45529</v>
      </c>
      <c r="I203" s="193"/>
    </row>
    <row r="204" spans="1:9" s="14" customFormat="1" ht="20.100000000000001" hidden="1" customHeight="1" x14ac:dyDescent="0.2">
      <c r="A204" s="806" t="s">
        <v>3377</v>
      </c>
      <c r="B204" s="946" t="s">
        <v>2880</v>
      </c>
      <c r="C204" s="946" t="s">
        <v>3378</v>
      </c>
      <c r="D204" s="946">
        <v>45538</v>
      </c>
      <c r="E204" s="802">
        <f t="shared" ref="E204:E206" si="88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 x14ac:dyDescent="0.2">
      <c r="A205" s="806"/>
      <c r="B205" s="946" t="s">
        <v>1972</v>
      </c>
      <c r="C205" s="946" t="s">
        <v>3379</v>
      </c>
      <c r="D205" s="946">
        <v>45546</v>
      </c>
      <c r="E205" s="802">
        <f t="shared" si="88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 x14ac:dyDescent="0.2">
      <c r="A206" s="806"/>
      <c r="B206" s="946" t="s">
        <v>3204</v>
      </c>
      <c r="C206" s="946" t="s">
        <v>3380</v>
      </c>
      <c r="D206" s="946">
        <v>45564</v>
      </c>
      <c r="E206" s="802">
        <f t="shared" si="88"/>
        <v>45565</v>
      </c>
      <c r="F206" s="873" t="s">
        <v>409</v>
      </c>
      <c r="I206" s="758">
        <f>I205+7</f>
        <v>45550</v>
      </c>
    </row>
    <row r="207" spans="1:9" s="14" customFormat="1" ht="20.100000000000001" hidden="1" customHeight="1" x14ac:dyDescent="0.2">
      <c r="A207" s="806"/>
      <c r="B207" s="946" t="s">
        <v>3381</v>
      </c>
      <c r="C207" s="946" t="s">
        <v>3382</v>
      </c>
      <c r="D207" s="946">
        <v>45558</v>
      </c>
      <c r="E207" s="873" t="s">
        <v>409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 x14ac:dyDescent="0.2">
      <c r="A208" s="806" t="s">
        <v>2294</v>
      </c>
      <c r="B208" s="946" t="s">
        <v>3204</v>
      </c>
      <c r="C208" s="946" t="s">
        <v>3383</v>
      </c>
      <c r="D208" s="946">
        <v>45572</v>
      </c>
      <c r="E208" s="873" t="s">
        <v>409</v>
      </c>
      <c r="F208" s="873" t="s">
        <v>409</v>
      </c>
      <c r="I208" s="758">
        <f>I207+7</f>
        <v>45564</v>
      </c>
    </row>
    <row r="209" spans="1:10" s="14" customFormat="1" ht="20.100000000000001" hidden="1" customHeight="1" x14ac:dyDescent="0.2">
      <c r="A209" s="806" t="s">
        <v>2880</v>
      </c>
      <c r="B209" s="946" t="s">
        <v>2880</v>
      </c>
      <c r="C209" s="946" t="s">
        <v>3384</v>
      </c>
      <c r="D209" s="946">
        <v>45568</v>
      </c>
      <c r="E209" s="802">
        <f t="shared" ref="E209" si="89">D209+1</f>
        <v>45569</v>
      </c>
      <c r="F209" s="802">
        <f t="shared" ref="F209:F212" si="90">D209+6</f>
        <v>45574</v>
      </c>
      <c r="I209" s="758">
        <f>I208+7</f>
        <v>45571</v>
      </c>
    </row>
    <row r="210" spans="1:10" s="14" customFormat="1" ht="20.100000000000001" hidden="1" customHeight="1" x14ac:dyDescent="0.2">
      <c r="A210" s="806" t="s">
        <v>3348</v>
      </c>
      <c r="B210" s="946" t="s">
        <v>3385</v>
      </c>
      <c r="C210" s="946" t="s">
        <v>3386</v>
      </c>
      <c r="D210" s="946">
        <v>45583</v>
      </c>
      <c r="E210" s="873" t="s">
        <v>409</v>
      </c>
      <c r="F210" s="802">
        <f t="shared" si="90"/>
        <v>45589</v>
      </c>
      <c r="I210" s="758">
        <v>45576</v>
      </c>
    </row>
    <row r="211" spans="1:10" s="14" customFormat="1" ht="20.100000000000001" hidden="1" customHeight="1" x14ac:dyDescent="0.2">
      <c r="A211" s="806" t="s">
        <v>1972</v>
      </c>
      <c r="B211" s="946" t="s">
        <v>2841</v>
      </c>
      <c r="C211" s="946" t="s">
        <v>3387</v>
      </c>
      <c r="D211" s="946">
        <v>45585</v>
      </c>
      <c r="E211" s="873" t="s">
        <v>409</v>
      </c>
      <c r="F211" s="802">
        <f t="shared" si="90"/>
        <v>45591</v>
      </c>
      <c r="I211" s="758">
        <f>I210+7</f>
        <v>45583</v>
      </c>
    </row>
    <row r="212" spans="1:10" s="14" customFormat="1" ht="20.100000000000001" hidden="1" customHeight="1" x14ac:dyDescent="0.2">
      <c r="A212" s="806" t="s">
        <v>3388</v>
      </c>
      <c r="B212" s="946" t="s">
        <v>3246</v>
      </c>
      <c r="C212" s="946" t="s">
        <v>3389</v>
      </c>
      <c r="D212" s="946">
        <v>45590</v>
      </c>
      <c r="E212" s="802">
        <f t="shared" ref="E212:E214" si="91">D212+1</f>
        <v>45591</v>
      </c>
      <c r="F212" s="802">
        <f t="shared" si="90"/>
        <v>45596</v>
      </c>
      <c r="I212" s="758">
        <f>I211+7</f>
        <v>45590</v>
      </c>
    </row>
    <row r="213" spans="1:10" s="14" customFormat="1" ht="20.100000000000001" hidden="1" customHeight="1" x14ac:dyDescent="0.2">
      <c r="A213" s="806" t="s">
        <v>1972</v>
      </c>
      <c r="B213" s="946" t="s">
        <v>735</v>
      </c>
      <c r="C213" s="946" t="s">
        <v>3390</v>
      </c>
      <c r="D213" s="946">
        <v>45595</v>
      </c>
      <c r="E213" s="802">
        <f t="shared" si="91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 x14ac:dyDescent="0.2">
      <c r="A214" s="806" t="s">
        <v>3391</v>
      </c>
      <c r="B214" s="946" t="s">
        <v>2615</v>
      </c>
      <c r="C214" s="1015" t="s">
        <v>3392</v>
      </c>
      <c r="D214" s="946">
        <v>45604</v>
      </c>
      <c r="E214" s="802">
        <f t="shared" si="91"/>
        <v>45605</v>
      </c>
      <c r="F214" s="758">
        <f>D214+6</f>
        <v>45610</v>
      </c>
      <c r="I214" s="758">
        <f t="shared" ref="I214:I218" si="92">I213+7</f>
        <v>45604</v>
      </c>
    </row>
    <row r="215" spans="1:10" s="14" customFormat="1" ht="20.100000000000001" hidden="1" customHeight="1" x14ac:dyDescent="0.2">
      <c r="A215" s="806"/>
      <c r="B215" s="946" t="s">
        <v>2880</v>
      </c>
      <c r="C215" s="946" t="s">
        <v>3393</v>
      </c>
      <c r="D215" s="946">
        <v>45612</v>
      </c>
      <c r="E215" s="802">
        <f>D215+2</f>
        <v>45614</v>
      </c>
      <c r="F215" s="802">
        <f t="shared" ref="F215:F216" si="93">D215+6</f>
        <v>45618</v>
      </c>
      <c r="I215" s="758">
        <f t="shared" si="92"/>
        <v>45611</v>
      </c>
    </row>
    <row r="216" spans="1:10" s="14" customFormat="1" ht="20.100000000000001" hidden="1" customHeight="1" x14ac:dyDescent="0.2">
      <c r="A216" s="806" t="s">
        <v>3385</v>
      </c>
      <c r="B216" s="1015" t="s">
        <v>433</v>
      </c>
      <c r="C216" s="946" t="s">
        <v>3394</v>
      </c>
      <c r="D216" s="800">
        <v>45617</v>
      </c>
      <c r="E216" s="851">
        <f t="shared" ref="E216" si="94">D216+1</f>
        <v>45618</v>
      </c>
      <c r="F216" s="851">
        <f t="shared" si="93"/>
        <v>45623</v>
      </c>
      <c r="I216" s="758">
        <f t="shared" si="92"/>
        <v>45618</v>
      </c>
    </row>
    <row r="217" spans="1:10" s="14" customFormat="1" ht="20.100000000000001" hidden="1" customHeight="1" x14ac:dyDescent="0.2">
      <c r="A217" s="806"/>
      <c r="B217" s="946" t="s">
        <v>2841</v>
      </c>
      <c r="C217" s="946" t="s">
        <v>3395</v>
      </c>
      <c r="D217" s="946">
        <v>45625</v>
      </c>
      <c r="E217" s="802">
        <f>D217+2</f>
        <v>45627</v>
      </c>
      <c r="F217" s="873" t="s">
        <v>409</v>
      </c>
      <c r="I217" s="758">
        <f t="shared" si="92"/>
        <v>45625</v>
      </c>
    </row>
    <row r="218" spans="1:10" s="14" customFormat="1" ht="20.100000000000001" hidden="1" customHeight="1" x14ac:dyDescent="0.2">
      <c r="A218" s="806"/>
      <c r="B218" s="946" t="s">
        <v>733</v>
      </c>
      <c r="C218" s="946" t="s">
        <v>3396</v>
      </c>
      <c r="D218" s="946">
        <v>45639</v>
      </c>
      <c r="E218" s="802">
        <f t="shared" ref="E218" si="95">D218+2</f>
        <v>45641</v>
      </c>
      <c r="F218" s="802">
        <f t="shared" ref="F218" si="96">D218+6</f>
        <v>45645</v>
      </c>
      <c r="I218" s="758">
        <f t="shared" si="92"/>
        <v>45632</v>
      </c>
    </row>
    <row r="219" spans="1:10" s="14" customFormat="1" ht="20.100000000000001" hidden="1" customHeight="1" x14ac:dyDescent="0.2">
      <c r="A219" s="806"/>
      <c r="B219" s="946" t="s">
        <v>3257</v>
      </c>
      <c r="C219" s="946" t="s">
        <v>3414</v>
      </c>
      <c r="D219" s="946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 x14ac:dyDescent="0.2">
      <c r="A220" s="806"/>
      <c r="B220" s="946" t="s">
        <v>733</v>
      </c>
      <c r="C220" s="946" t="s">
        <v>3415</v>
      </c>
      <c r="D220" s="946">
        <v>45687</v>
      </c>
      <c r="E220" s="802">
        <f t="shared" ref="E220:E224" si="97">D220+4</f>
        <v>45691</v>
      </c>
      <c r="F220" s="802">
        <f t="shared" ref="F220:F225" si="98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 x14ac:dyDescent="0.2">
      <c r="A221" s="806"/>
      <c r="B221" s="946" t="s">
        <v>3246</v>
      </c>
      <c r="C221" s="946" t="s">
        <v>3416</v>
      </c>
      <c r="D221" s="946">
        <v>45686</v>
      </c>
      <c r="E221" s="802">
        <f t="shared" si="97"/>
        <v>45690</v>
      </c>
      <c r="F221" s="802">
        <f t="shared" si="98"/>
        <v>45700</v>
      </c>
      <c r="I221" s="758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 x14ac:dyDescent="0.2">
      <c r="A222" s="806"/>
      <c r="B222" s="946" t="s">
        <v>2880</v>
      </c>
      <c r="C222" s="946" t="s">
        <v>3417</v>
      </c>
      <c r="D222" s="946">
        <v>45692</v>
      </c>
      <c r="E222" s="802">
        <f t="shared" si="97"/>
        <v>45696</v>
      </c>
      <c r="F222" s="802">
        <f t="shared" si="98"/>
        <v>45706</v>
      </c>
      <c r="I222" s="758">
        <f t="shared" si="99"/>
        <v>45694</v>
      </c>
      <c r="J222" s="332">
        <f>WEEKNUM(I222)</f>
        <v>6</v>
      </c>
    </row>
    <row r="223" spans="1:10" s="14" customFormat="1" ht="20.100000000000001" hidden="1" customHeight="1" x14ac:dyDescent="0.2">
      <c r="A223" s="806" t="s">
        <v>3348</v>
      </c>
      <c r="B223" s="946" t="s">
        <v>735</v>
      </c>
      <c r="C223" s="946" t="s">
        <v>3418</v>
      </c>
      <c r="D223" s="946">
        <v>45699</v>
      </c>
      <c r="E223" s="802">
        <f t="shared" si="97"/>
        <v>45703</v>
      </c>
      <c r="F223" s="802">
        <f t="shared" si="98"/>
        <v>45713</v>
      </c>
      <c r="I223" s="758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 x14ac:dyDescent="0.2">
      <c r="A224" s="806"/>
      <c r="B224" s="946" t="s">
        <v>3348</v>
      </c>
      <c r="C224" s="946" t="s">
        <v>3419</v>
      </c>
      <c r="D224" s="946">
        <v>45709</v>
      </c>
      <c r="E224" s="802">
        <f t="shared" si="97"/>
        <v>45713</v>
      </c>
      <c r="F224" s="802">
        <f t="shared" si="98"/>
        <v>45723</v>
      </c>
      <c r="I224" s="758">
        <f t="shared" si="99"/>
        <v>45708</v>
      </c>
      <c r="J224" s="332">
        <f t="shared" si="100"/>
        <v>8</v>
      </c>
    </row>
    <row r="225" spans="1:18" s="14" customFormat="1" ht="20.100000000000001" hidden="1" customHeight="1" x14ac:dyDescent="0.2">
      <c r="A225" s="806"/>
      <c r="B225" s="946" t="s">
        <v>733</v>
      </c>
      <c r="C225" s="946" t="s">
        <v>3420</v>
      </c>
      <c r="D225" s="946">
        <v>45716</v>
      </c>
      <c r="E225" s="802">
        <v>45352</v>
      </c>
      <c r="F225" s="802">
        <f t="shared" si="98"/>
        <v>45362</v>
      </c>
      <c r="I225" s="758">
        <f t="shared" si="99"/>
        <v>45715</v>
      </c>
      <c r="J225" s="332">
        <f t="shared" si="100"/>
        <v>9</v>
      </c>
    </row>
    <row r="226" spans="1:18" s="14" customFormat="1" ht="20.100000000000001" hidden="1" customHeight="1" x14ac:dyDescent="0.2">
      <c r="A226" s="806"/>
      <c r="B226" s="946" t="s">
        <v>3246</v>
      </c>
      <c r="C226" s="946" t="s">
        <v>3421</v>
      </c>
      <c r="D226" s="946">
        <v>45725</v>
      </c>
      <c r="E226" s="802">
        <f t="shared" ref="E226" si="101">D226+4</f>
        <v>45729</v>
      </c>
      <c r="F226" s="802">
        <f t="shared" ref="F226" si="102">E226+10</f>
        <v>45739</v>
      </c>
      <c r="I226" s="758">
        <f t="shared" si="99"/>
        <v>45722</v>
      </c>
      <c r="J226" s="332">
        <f>WEEKNUM(I226)</f>
        <v>10</v>
      </c>
    </row>
    <row r="227" spans="1:18" s="149" customFormat="1" ht="20.100000000000001" hidden="1" customHeight="1" x14ac:dyDescent="0.2">
      <c r="A227" s="1024"/>
      <c r="B227" s="147" t="s">
        <v>589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 x14ac:dyDescent="0.2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customHeight="1" x14ac:dyDescent="0.2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customHeight="1" x14ac:dyDescent="0.2">
      <c r="A230" s="1022"/>
      <c r="B230" s="1512" t="s">
        <v>1151</v>
      </c>
      <c r="C230" s="1512"/>
      <c r="D230" s="1512"/>
      <c r="E230" s="1512"/>
      <c r="F230" s="1512"/>
      <c r="G230" s="1512"/>
      <c r="H230" s="1023"/>
      <c r="I230" s="1026"/>
      <c r="J230" s="1026"/>
      <c r="K230" s="1026"/>
      <c r="L230" s="1026"/>
      <c r="M230" s="1026"/>
    </row>
    <row r="231" spans="1:18" s="14" customFormat="1" ht="20.100000000000001" customHeight="1" x14ac:dyDescent="0.2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 x14ac:dyDescent="0.2">
      <c r="A232" s="806"/>
      <c r="B232" s="1517" t="s">
        <v>3422</v>
      </c>
      <c r="C232" s="1518"/>
      <c r="D232" s="1519" t="s">
        <v>373</v>
      </c>
      <c r="E232" s="1035" t="s">
        <v>2731</v>
      </c>
      <c r="F232" s="932" t="s">
        <v>3402</v>
      </c>
      <c r="G232" s="874"/>
      <c r="H232" s="874"/>
      <c r="I232" s="407"/>
    </row>
    <row r="233" spans="1:18" s="14" customFormat="1" ht="18" hidden="1" customHeight="1" x14ac:dyDescent="0.2">
      <c r="A233" s="806"/>
      <c r="B233" s="935" t="s">
        <v>375</v>
      </c>
      <c r="C233" s="935" t="s">
        <v>376</v>
      </c>
      <c r="D233" s="1520"/>
      <c r="E233" s="940" t="s">
        <v>169</v>
      </c>
      <c r="F233" s="940" t="s">
        <v>277</v>
      </c>
      <c r="I233" s="959" t="s">
        <v>377</v>
      </c>
      <c r="J233" s="975" t="s">
        <v>378</v>
      </c>
    </row>
    <row r="234" spans="1:18" s="14" customFormat="1" ht="24.95" hidden="1" customHeight="1" x14ac:dyDescent="0.2">
      <c r="A234" s="806"/>
      <c r="B234" s="819" t="s">
        <v>2507</v>
      </c>
      <c r="C234" s="802" t="s">
        <v>3423</v>
      </c>
      <c r="D234" s="802">
        <v>44946</v>
      </c>
      <c r="E234" s="802"/>
      <c r="F234" s="802">
        <f t="shared" ref="F234:F256" si="103">D234+1</f>
        <v>44947</v>
      </c>
      <c r="G234" s="758"/>
      <c r="H234" s="758"/>
      <c r="I234" s="856" t="e">
        <f>#REF!+7</f>
        <v>#REF!</v>
      </c>
      <c r="J234" s="1058" t="e">
        <f>#REF!+7</f>
        <v>#REF!</v>
      </c>
    </row>
    <row r="235" spans="1:18" s="14" customFormat="1" ht="24.95" hidden="1" customHeight="1" x14ac:dyDescent="0.2">
      <c r="A235" s="806" t="s">
        <v>3424</v>
      </c>
      <c r="B235" s="819" t="s">
        <v>1702</v>
      </c>
      <c r="C235" s="802" t="s">
        <v>3425</v>
      </c>
      <c r="D235" s="802">
        <v>44952</v>
      </c>
      <c r="E235" s="802"/>
      <c r="F235" s="802">
        <f t="shared" si="103"/>
        <v>44953</v>
      </c>
      <c r="G235" s="758"/>
      <c r="H235" s="758"/>
      <c r="I235" s="856" t="e">
        <f t="shared" ref="I235" si="104">I234+7</f>
        <v>#REF!</v>
      </c>
      <c r="J235" s="1058" t="e">
        <f t="shared" ref="J235:J256" si="105">J234+7</f>
        <v>#REF!</v>
      </c>
    </row>
    <row r="236" spans="1:18" s="693" customFormat="1" ht="24.95" hidden="1" customHeight="1" x14ac:dyDescent="0.2">
      <c r="A236" s="864"/>
      <c r="B236" s="849" t="s">
        <v>1733</v>
      </c>
      <c r="C236" s="850" t="s">
        <v>3426</v>
      </c>
      <c r="D236" s="850">
        <v>44963</v>
      </c>
      <c r="E236" s="850"/>
      <c r="F236" s="850">
        <f t="shared" si="103"/>
        <v>44964</v>
      </c>
      <c r="G236" s="758"/>
      <c r="H236" s="758"/>
      <c r="I236" s="856" t="e">
        <f t="shared" ref="I236:I251" si="106">I235+7</f>
        <v>#REF!</v>
      </c>
      <c r="J236" s="1059" t="e">
        <f t="shared" si="105"/>
        <v>#REF!</v>
      </c>
    </row>
    <row r="237" spans="1:18" s="693" customFormat="1" ht="24.95" hidden="1" customHeight="1" x14ac:dyDescent="0.2">
      <c r="A237" s="864" t="s">
        <v>3427</v>
      </c>
      <c r="B237" s="849" t="s">
        <v>3428</v>
      </c>
      <c r="C237" s="850" t="s">
        <v>3429</v>
      </c>
      <c r="D237" s="850">
        <v>44968</v>
      </c>
      <c r="E237" s="850"/>
      <c r="F237" s="850">
        <f t="shared" si="103"/>
        <v>44969</v>
      </c>
      <c r="G237" s="758"/>
      <c r="H237" s="758"/>
      <c r="I237" s="856" t="e">
        <f t="shared" si="106"/>
        <v>#REF!</v>
      </c>
      <c r="J237" s="1059" t="e">
        <f t="shared" si="105"/>
        <v>#REF!</v>
      </c>
    </row>
    <row r="238" spans="1:18" s="693" customFormat="1" ht="24.95" hidden="1" customHeight="1" x14ac:dyDescent="0.2">
      <c r="A238" s="864"/>
      <c r="B238" s="849" t="s">
        <v>2290</v>
      </c>
      <c r="C238" s="850" t="s">
        <v>3430</v>
      </c>
      <c r="D238" s="850">
        <v>44973</v>
      </c>
      <c r="E238" s="850"/>
      <c r="F238" s="850">
        <f t="shared" si="103"/>
        <v>44974</v>
      </c>
      <c r="G238" s="758"/>
      <c r="H238" s="758"/>
      <c r="I238" s="856" t="e">
        <f t="shared" si="106"/>
        <v>#REF!</v>
      </c>
      <c r="J238" s="1059" t="e">
        <f t="shared" si="105"/>
        <v>#REF!</v>
      </c>
    </row>
    <row r="239" spans="1:18" s="693" customFormat="1" ht="24.95" hidden="1" customHeight="1" x14ac:dyDescent="0.2">
      <c r="A239" s="864" t="s">
        <v>3431</v>
      </c>
      <c r="B239" s="819" t="s">
        <v>3432</v>
      </c>
      <c r="C239" s="850" t="s">
        <v>3433</v>
      </c>
      <c r="D239" s="850">
        <f t="shared" ref="D239:D242" si="107">D238+7</f>
        <v>44980</v>
      </c>
      <c r="E239" s="850"/>
      <c r="F239" s="850">
        <f t="shared" si="103"/>
        <v>44981</v>
      </c>
      <c r="G239" s="758"/>
      <c r="H239" s="758"/>
      <c r="I239" s="856" t="e">
        <f t="shared" si="106"/>
        <v>#REF!</v>
      </c>
      <c r="J239" s="1059" t="e">
        <f t="shared" si="105"/>
        <v>#REF!</v>
      </c>
    </row>
    <row r="240" spans="1:18" s="14" customFormat="1" ht="24.95" hidden="1" customHeight="1" x14ac:dyDescent="0.2">
      <c r="A240" s="806" t="s">
        <v>3434</v>
      </c>
      <c r="B240" s="819" t="s">
        <v>3198</v>
      </c>
      <c r="C240" s="802" t="s">
        <v>3435</v>
      </c>
      <c r="D240" s="802">
        <f t="shared" si="107"/>
        <v>44987</v>
      </c>
      <c r="E240" s="802"/>
      <c r="F240" s="802">
        <f t="shared" si="103"/>
        <v>44988</v>
      </c>
      <c r="G240" s="758"/>
      <c r="H240" s="758"/>
      <c r="I240" s="856" t="e">
        <f t="shared" si="106"/>
        <v>#REF!</v>
      </c>
      <c r="J240" s="1058" t="e">
        <f t="shared" si="105"/>
        <v>#REF!</v>
      </c>
    </row>
    <row r="241" spans="1:10" s="14" customFormat="1" ht="24.95" hidden="1" customHeight="1" x14ac:dyDescent="0.2">
      <c r="A241" s="806" t="s">
        <v>3436</v>
      </c>
      <c r="B241" s="819" t="s">
        <v>1702</v>
      </c>
      <c r="C241" s="802" t="s">
        <v>3437</v>
      </c>
      <c r="D241" s="802">
        <f t="shared" si="107"/>
        <v>44994</v>
      </c>
      <c r="E241" s="802"/>
      <c r="F241" s="802">
        <f t="shared" si="103"/>
        <v>44995</v>
      </c>
      <c r="G241" s="758"/>
      <c r="H241" s="758"/>
      <c r="I241" s="856" t="e">
        <f t="shared" si="106"/>
        <v>#REF!</v>
      </c>
      <c r="J241" s="1058" t="e">
        <f t="shared" si="105"/>
        <v>#REF!</v>
      </c>
    </row>
    <row r="242" spans="1:10" s="14" customFormat="1" ht="20.25" hidden="1" customHeight="1" x14ac:dyDescent="0.2">
      <c r="A242" s="806"/>
      <c r="B242" s="819" t="s">
        <v>1227</v>
      </c>
      <c r="C242" s="802" t="s">
        <v>3438</v>
      </c>
      <c r="D242" s="802">
        <f t="shared" si="107"/>
        <v>45001</v>
      </c>
      <c r="E242" s="802"/>
      <c r="F242" s="802">
        <f t="shared" si="103"/>
        <v>45002</v>
      </c>
      <c r="G242" s="758"/>
      <c r="H242" s="758"/>
      <c r="I242" s="856" t="e">
        <f t="shared" si="106"/>
        <v>#REF!</v>
      </c>
      <c r="J242" s="1058" t="e">
        <f t="shared" si="105"/>
        <v>#REF!</v>
      </c>
    </row>
    <row r="243" spans="1:10" s="14" customFormat="1" ht="23.25" hidden="1" customHeight="1" x14ac:dyDescent="0.2">
      <c r="A243" s="806" t="s">
        <v>3439</v>
      </c>
      <c r="B243" s="819" t="s">
        <v>2290</v>
      </c>
      <c r="C243" s="802" t="s">
        <v>3440</v>
      </c>
      <c r="D243" s="802">
        <v>45008</v>
      </c>
      <c r="E243" s="802"/>
      <c r="F243" s="803">
        <f t="shared" si="103"/>
        <v>45009</v>
      </c>
      <c r="G243" s="758"/>
      <c r="H243" s="758"/>
      <c r="I243" s="856" t="e">
        <f t="shared" si="106"/>
        <v>#REF!</v>
      </c>
      <c r="J243" s="1058" t="e">
        <f t="shared" si="105"/>
        <v>#REF!</v>
      </c>
    </row>
    <row r="244" spans="1:10" s="14" customFormat="1" ht="42.6" hidden="1" customHeight="1" x14ac:dyDescent="0.2">
      <c r="A244" s="806" t="s">
        <v>3441</v>
      </c>
      <c r="B244" s="819" t="s">
        <v>1707</v>
      </c>
      <c r="C244" s="802" t="s">
        <v>3442</v>
      </c>
      <c r="D244" s="802">
        <f t="shared" ref="D244" si="108">D243+7</f>
        <v>45015</v>
      </c>
      <c r="E244" s="802"/>
      <c r="F244" s="802">
        <f t="shared" si="103"/>
        <v>45016</v>
      </c>
      <c r="G244" s="758"/>
      <c r="H244" s="758"/>
      <c r="I244" s="856" t="e">
        <f t="shared" si="106"/>
        <v>#REF!</v>
      </c>
      <c r="J244" s="1058" t="e">
        <f t="shared" si="105"/>
        <v>#REF!</v>
      </c>
    </row>
    <row r="245" spans="1:10" s="14" customFormat="1" ht="27" hidden="1" customHeight="1" x14ac:dyDescent="0.2">
      <c r="A245" s="806"/>
      <c r="B245" s="819" t="s">
        <v>3432</v>
      </c>
      <c r="C245" s="802" t="s">
        <v>3443</v>
      </c>
      <c r="D245" s="802">
        <v>45027</v>
      </c>
      <c r="E245" s="802"/>
      <c r="F245" s="802">
        <f t="shared" si="103"/>
        <v>45028</v>
      </c>
      <c r="G245" s="758"/>
      <c r="H245" s="758"/>
      <c r="I245" s="856" t="e">
        <f t="shared" si="106"/>
        <v>#REF!</v>
      </c>
      <c r="J245" s="1058" t="e">
        <f t="shared" si="105"/>
        <v>#REF!</v>
      </c>
    </row>
    <row r="246" spans="1:10" s="14" customFormat="1" ht="27" hidden="1" customHeight="1" x14ac:dyDescent="0.2">
      <c r="A246" s="806"/>
      <c r="B246" s="819" t="s">
        <v>1851</v>
      </c>
      <c r="C246" s="802" t="s">
        <v>3444</v>
      </c>
      <c r="D246" s="802">
        <v>45034</v>
      </c>
      <c r="E246" s="802"/>
      <c r="F246" s="802">
        <f t="shared" si="103"/>
        <v>45035</v>
      </c>
      <c r="G246" s="758"/>
      <c r="H246" s="758"/>
      <c r="I246" s="856" t="e">
        <f t="shared" si="106"/>
        <v>#REF!</v>
      </c>
      <c r="J246" s="1058" t="e">
        <f t="shared" si="105"/>
        <v>#REF!</v>
      </c>
    </row>
    <row r="247" spans="1:10" s="14" customFormat="1" ht="27" hidden="1" customHeight="1" x14ac:dyDescent="0.2">
      <c r="A247" s="806"/>
      <c r="B247" s="819" t="s">
        <v>1702</v>
      </c>
      <c r="C247" s="802" t="s">
        <v>3445</v>
      </c>
      <c r="D247" s="802">
        <v>45039</v>
      </c>
      <c r="E247" s="802"/>
      <c r="F247" s="802">
        <f t="shared" si="103"/>
        <v>45040</v>
      </c>
      <c r="G247" s="758"/>
      <c r="H247" s="758"/>
      <c r="I247" s="856" t="e">
        <f t="shared" si="106"/>
        <v>#REF!</v>
      </c>
      <c r="J247" s="1058" t="e">
        <f t="shared" si="105"/>
        <v>#REF!</v>
      </c>
    </row>
    <row r="248" spans="1:10" s="14" customFormat="1" ht="27" hidden="1" customHeight="1" x14ac:dyDescent="0.2">
      <c r="A248" s="806" t="s">
        <v>3446</v>
      </c>
      <c r="B248" s="828" t="s">
        <v>731</v>
      </c>
      <c r="C248" s="802" t="s">
        <v>3447</v>
      </c>
      <c r="D248" s="802">
        <v>45043</v>
      </c>
      <c r="E248" s="802"/>
      <c r="F248" s="802">
        <f t="shared" si="103"/>
        <v>45044</v>
      </c>
      <c r="G248" s="758"/>
      <c r="H248" s="758"/>
      <c r="I248" s="856" t="e">
        <f t="shared" si="106"/>
        <v>#REF!</v>
      </c>
      <c r="J248" s="1058" t="e">
        <f t="shared" si="105"/>
        <v>#REF!</v>
      </c>
    </row>
    <row r="249" spans="1:10" s="14" customFormat="1" ht="27" hidden="1" customHeight="1" x14ac:dyDescent="0.2">
      <c r="A249" s="806" t="s">
        <v>3448</v>
      </c>
      <c r="B249" s="819" t="s">
        <v>2290</v>
      </c>
      <c r="C249" s="802" t="s">
        <v>3449</v>
      </c>
      <c r="D249" s="802">
        <v>45059</v>
      </c>
      <c r="E249" s="802"/>
      <c r="F249" s="802">
        <f t="shared" si="103"/>
        <v>45060</v>
      </c>
      <c r="G249" s="758"/>
      <c r="H249" s="758"/>
      <c r="I249" s="856" t="e">
        <f t="shared" si="106"/>
        <v>#REF!</v>
      </c>
      <c r="J249" s="1058" t="e">
        <f t="shared" si="105"/>
        <v>#REF!</v>
      </c>
    </row>
    <row r="250" spans="1:10" s="14" customFormat="1" ht="27" hidden="1" customHeight="1" x14ac:dyDescent="0.2">
      <c r="A250" s="806" t="s">
        <v>3441</v>
      </c>
      <c r="B250" s="819" t="s">
        <v>1707</v>
      </c>
      <c r="C250" s="802" t="s">
        <v>3450</v>
      </c>
      <c r="D250" s="802">
        <v>45065</v>
      </c>
      <c r="E250" s="802"/>
      <c r="F250" s="802">
        <f t="shared" si="103"/>
        <v>45066</v>
      </c>
      <c r="G250" s="758"/>
      <c r="H250" s="758"/>
      <c r="I250" s="856" t="e">
        <f t="shared" si="106"/>
        <v>#REF!</v>
      </c>
      <c r="J250" s="1058" t="e">
        <f t="shared" si="105"/>
        <v>#REF!</v>
      </c>
    </row>
    <row r="251" spans="1:10" s="14" customFormat="1" ht="27" hidden="1" customHeight="1" x14ac:dyDescent="0.2">
      <c r="A251" s="806"/>
      <c r="B251" s="819" t="s">
        <v>3432</v>
      </c>
      <c r="C251" s="802" t="s">
        <v>3451</v>
      </c>
      <c r="D251" s="802">
        <v>45066</v>
      </c>
      <c r="E251" s="802"/>
      <c r="F251" s="802">
        <f t="shared" si="103"/>
        <v>45067</v>
      </c>
      <c r="G251" s="758"/>
      <c r="H251" s="758"/>
      <c r="I251" s="856" t="e">
        <f t="shared" si="106"/>
        <v>#REF!</v>
      </c>
      <c r="J251" s="1058" t="e">
        <f t="shared" si="105"/>
        <v>#REF!</v>
      </c>
    </row>
    <row r="252" spans="1:10" s="14" customFormat="1" ht="27" hidden="1" customHeight="1" x14ac:dyDescent="0.2">
      <c r="A252" s="806"/>
      <c r="B252" s="819" t="s">
        <v>1851</v>
      </c>
      <c r="C252" s="802" t="s">
        <v>3452</v>
      </c>
      <c r="D252" s="802">
        <v>45075</v>
      </c>
      <c r="E252" s="802"/>
      <c r="F252" s="802">
        <f t="shared" si="103"/>
        <v>45076</v>
      </c>
      <c r="I252" s="856" t="e">
        <f t="shared" ref="I252:I267" si="109">I251+7</f>
        <v>#REF!</v>
      </c>
      <c r="J252" s="1058" t="e">
        <f t="shared" si="105"/>
        <v>#REF!</v>
      </c>
    </row>
    <row r="253" spans="1:10" s="14" customFormat="1" ht="27" hidden="1" customHeight="1" x14ac:dyDescent="0.2">
      <c r="A253" s="806"/>
      <c r="B253" s="819" t="s">
        <v>1702</v>
      </c>
      <c r="C253" s="802" t="s">
        <v>3453</v>
      </c>
      <c r="D253" s="802">
        <v>45081</v>
      </c>
      <c r="E253" s="802"/>
      <c r="F253" s="802">
        <f t="shared" si="103"/>
        <v>45082</v>
      </c>
      <c r="I253" s="856" t="e">
        <f t="shared" si="109"/>
        <v>#REF!</v>
      </c>
      <c r="J253" s="1058" t="e">
        <f t="shared" si="105"/>
        <v>#REF!</v>
      </c>
    </row>
    <row r="254" spans="1:10" s="14" customFormat="1" ht="27" hidden="1" customHeight="1" x14ac:dyDescent="0.2">
      <c r="A254" s="806" t="s">
        <v>3454</v>
      </c>
      <c r="B254" s="819" t="s">
        <v>738</v>
      </c>
      <c r="C254" s="802" t="s">
        <v>3455</v>
      </c>
      <c r="D254" s="802">
        <v>45089</v>
      </c>
      <c r="E254" s="802"/>
      <c r="F254" s="802">
        <f t="shared" si="103"/>
        <v>45090</v>
      </c>
      <c r="I254" s="856" t="e">
        <f t="shared" si="109"/>
        <v>#REF!</v>
      </c>
      <c r="J254" s="1058" t="e">
        <f t="shared" si="105"/>
        <v>#REF!</v>
      </c>
    </row>
    <row r="255" spans="1:10" s="14" customFormat="1" ht="27" hidden="1" customHeight="1" x14ac:dyDescent="0.2">
      <c r="A255" s="806"/>
      <c r="B255" s="819" t="s">
        <v>2290</v>
      </c>
      <c r="C255" s="802" t="s">
        <v>3456</v>
      </c>
      <c r="D255" s="802">
        <v>45097</v>
      </c>
      <c r="E255" s="802"/>
      <c r="F255" s="802">
        <f t="shared" si="103"/>
        <v>45098</v>
      </c>
      <c r="I255" s="856" t="e">
        <f t="shared" si="109"/>
        <v>#REF!</v>
      </c>
      <c r="J255" s="1058" t="e">
        <f t="shared" si="105"/>
        <v>#REF!</v>
      </c>
    </row>
    <row r="256" spans="1:10" s="14" customFormat="1" ht="27" hidden="1" customHeight="1" x14ac:dyDescent="0.2">
      <c r="A256" s="806"/>
      <c r="B256" s="819" t="s">
        <v>1707</v>
      </c>
      <c r="C256" s="802" t="s">
        <v>3457</v>
      </c>
      <c r="D256" s="803">
        <f t="shared" ref="D256" si="110">D255+7</f>
        <v>45104</v>
      </c>
      <c r="E256" s="803"/>
      <c r="F256" s="803">
        <f t="shared" si="103"/>
        <v>45105</v>
      </c>
      <c r="I256" s="856" t="e">
        <f t="shared" si="109"/>
        <v>#REF!</v>
      </c>
      <c r="J256" s="1058" t="e">
        <f t="shared" si="105"/>
        <v>#REF!</v>
      </c>
    </row>
    <row r="257" spans="1:10" s="14" customFormat="1" ht="19.5" hidden="1" customHeight="1" x14ac:dyDescent="0.2">
      <c r="A257" s="806"/>
      <c r="B257" s="848"/>
      <c r="C257" s="801"/>
      <c r="D257" s="801"/>
      <c r="E257" s="801"/>
      <c r="F257" s="801"/>
      <c r="I257" s="856" t="e">
        <f t="shared" si="109"/>
        <v>#REF!</v>
      </c>
      <c r="J257" s="1058"/>
    </row>
    <row r="258" spans="1:10" s="14" customFormat="1" ht="27" hidden="1" customHeight="1" x14ac:dyDescent="0.2">
      <c r="A258" s="806" t="s">
        <v>3458</v>
      </c>
      <c r="B258" s="819" t="s">
        <v>3459</v>
      </c>
      <c r="C258" s="618" t="s">
        <v>3460</v>
      </c>
      <c r="D258" s="802">
        <v>45191</v>
      </c>
      <c r="E258" s="802"/>
      <c r="F258" s="802">
        <f t="shared" ref="F258:F284" si="111">D258+2</f>
        <v>45193</v>
      </c>
      <c r="I258" s="856" t="e">
        <f>#REF!+7</f>
        <v>#REF!</v>
      </c>
      <c r="J258" s="1058"/>
    </row>
    <row r="259" spans="1:10" s="14" customFormat="1" ht="27" hidden="1" customHeight="1" x14ac:dyDescent="0.2">
      <c r="A259" s="806" t="s">
        <v>3461</v>
      </c>
      <c r="B259" s="819" t="s">
        <v>1949</v>
      </c>
      <c r="C259" s="618" t="s">
        <v>3462</v>
      </c>
      <c r="D259" s="802">
        <f t="shared" ref="D259:D276" si="112">D258+7</f>
        <v>45198</v>
      </c>
      <c r="E259" s="802"/>
      <c r="F259" s="802">
        <f t="shared" si="111"/>
        <v>45200</v>
      </c>
      <c r="I259" s="856" t="e">
        <f t="shared" si="109"/>
        <v>#REF!</v>
      </c>
      <c r="J259" s="1058"/>
    </row>
    <row r="260" spans="1:10" s="14" customFormat="1" ht="27" hidden="1" customHeight="1" x14ac:dyDescent="0.2">
      <c r="A260" s="806" t="s">
        <v>3463</v>
      </c>
      <c r="B260" s="819" t="s">
        <v>1707</v>
      </c>
      <c r="C260" s="618" t="s">
        <v>3464</v>
      </c>
      <c r="D260" s="802">
        <f t="shared" si="112"/>
        <v>45205</v>
      </c>
      <c r="E260" s="802"/>
      <c r="F260" s="802">
        <f t="shared" si="111"/>
        <v>45207</v>
      </c>
      <c r="I260" s="856" t="e">
        <f t="shared" si="109"/>
        <v>#REF!</v>
      </c>
      <c r="J260" s="1058"/>
    </row>
    <row r="261" spans="1:10" s="14" customFormat="1" ht="27" hidden="1" customHeight="1" x14ac:dyDescent="0.2">
      <c r="A261" s="806" t="s">
        <v>3448</v>
      </c>
      <c r="B261" s="807" t="s">
        <v>3198</v>
      </c>
      <c r="C261" s="618" t="s">
        <v>3465</v>
      </c>
      <c r="D261" s="802">
        <v>45213</v>
      </c>
      <c r="E261" s="802"/>
      <c r="F261" s="802">
        <f t="shared" si="111"/>
        <v>45215</v>
      </c>
      <c r="I261" s="856" t="e">
        <f t="shared" si="109"/>
        <v>#REF!</v>
      </c>
      <c r="J261" s="1058"/>
    </row>
    <row r="262" spans="1:10" s="14" customFormat="1" ht="27" hidden="1" customHeight="1" x14ac:dyDescent="0.2">
      <c r="A262" s="806" t="s">
        <v>3466</v>
      </c>
      <c r="B262" s="807" t="s">
        <v>3467</v>
      </c>
      <c r="C262" s="618" t="s">
        <v>3468</v>
      </c>
      <c r="D262" s="802">
        <v>45219</v>
      </c>
      <c r="E262" s="802"/>
      <c r="F262" s="802">
        <f t="shared" si="111"/>
        <v>45221</v>
      </c>
      <c r="I262" s="856" t="e">
        <f t="shared" si="109"/>
        <v>#REF!</v>
      </c>
      <c r="J262" s="1058"/>
    </row>
    <row r="263" spans="1:10" s="14" customFormat="1" ht="27" hidden="1" customHeight="1" x14ac:dyDescent="0.2">
      <c r="A263" s="806"/>
      <c r="B263" s="819" t="s">
        <v>3459</v>
      </c>
      <c r="C263" s="618" t="s">
        <v>3469</v>
      </c>
      <c r="D263" s="802">
        <f t="shared" si="112"/>
        <v>45226</v>
      </c>
      <c r="E263" s="802"/>
      <c r="F263" s="802">
        <f t="shared" si="111"/>
        <v>45228</v>
      </c>
      <c r="I263" s="856" t="e">
        <f t="shared" si="109"/>
        <v>#REF!</v>
      </c>
      <c r="J263" s="1058"/>
    </row>
    <row r="264" spans="1:10" s="14" customFormat="1" ht="27" hidden="1" customHeight="1" x14ac:dyDescent="0.2">
      <c r="A264" s="806"/>
      <c r="B264" s="807" t="s">
        <v>1949</v>
      </c>
      <c r="C264" s="618" t="s">
        <v>3470</v>
      </c>
      <c r="D264" s="802">
        <f>D263+7</f>
        <v>45233</v>
      </c>
      <c r="E264" s="802"/>
      <c r="F264" s="802">
        <f t="shared" si="111"/>
        <v>45235</v>
      </c>
      <c r="I264" s="856" t="e">
        <f>I263+7</f>
        <v>#REF!</v>
      </c>
      <c r="J264" s="1058"/>
    </row>
    <row r="265" spans="1:10" s="14" customFormat="1" ht="27" hidden="1" customHeight="1" x14ac:dyDescent="0.2">
      <c r="A265" s="806" t="s">
        <v>3409</v>
      </c>
      <c r="B265" s="819" t="s">
        <v>1972</v>
      </c>
      <c r="C265" s="618" t="s">
        <v>3471</v>
      </c>
      <c r="D265" s="802">
        <f t="shared" si="112"/>
        <v>45240</v>
      </c>
      <c r="E265" s="802"/>
      <c r="F265" s="802">
        <f t="shared" si="111"/>
        <v>45242</v>
      </c>
      <c r="I265" s="856" t="e">
        <f t="shared" si="109"/>
        <v>#REF!</v>
      </c>
      <c r="J265" s="1058"/>
    </row>
    <row r="266" spans="1:10" s="14" customFormat="1" ht="27" hidden="1" customHeight="1" x14ac:dyDescent="0.2">
      <c r="A266" s="806" t="s">
        <v>3472</v>
      </c>
      <c r="B266" s="807" t="s">
        <v>1707</v>
      </c>
      <c r="C266" s="618" t="s">
        <v>3473</v>
      </c>
      <c r="D266" s="802">
        <f t="shared" si="112"/>
        <v>45247</v>
      </c>
      <c r="E266" s="802"/>
      <c r="F266" s="802">
        <f t="shared" si="111"/>
        <v>45249</v>
      </c>
      <c r="G266" s="802"/>
      <c r="H266" s="802"/>
      <c r="I266" s="856" t="e">
        <f t="shared" si="109"/>
        <v>#REF!</v>
      </c>
      <c r="J266" s="1058"/>
    </row>
    <row r="267" spans="1:10" s="14" customFormat="1" ht="27" hidden="1" customHeight="1" x14ac:dyDescent="0.2">
      <c r="A267" s="806" t="s">
        <v>3474</v>
      </c>
      <c r="B267" s="807" t="s">
        <v>3467</v>
      </c>
      <c r="C267" s="618" t="s">
        <v>3475</v>
      </c>
      <c r="D267" s="802">
        <f t="shared" si="112"/>
        <v>45254</v>
      </c>
      <c r="E267" s="802"/>
      <c r="F267" s="802">
        <f t="shared" si="111"/>
        <v>45256</v>
      </c>
      <c r="G267" s="802"/>
      <c r="H267" s="802"/>
      <c r="I267" s="856" t="e">
        <f t="shared" si="109"/>
        <v>#REF!</v>
      </c>
      <c r="J267" s="1058"/>
    </row>
    <row r="268" spans="1:10" s="14" customFormat="1" ht="27" hidden="1" customHeight="1" x14ac:dyDescent="0.2">
      <c r="A268" s="806"/>
      <c r="B268" s="819" t="s">
        <v>3459</v>
      </c>
      <c r="C268" s="618" t="s">
        <v>3476</v>
      </c>
      <c r="D268" s="802">
        <f t="shared" si="112"/>
        <v>45261</v>
      </c>
      <c r="E268" s="802"/>
      <c r="F268" s="802">
        <f t="shared" si="111"/>
        <v>45263</v>
      </c>
      <c r="G268" s="802"/>
      <c r="H268" s="802"/>
      <c r="I268" s="856" t="e">
        <f t="shared" ref="I268:I276" si="113">I267+7</f>
        <v>#REF!</v>
      </c>
      <c r="J268" s="1058"/>
    </row>
    <row r="269" spans="1:10" s="14" customFormat="1" ht="27" hidden="1" customHeight="1" x14ac:dyDescent="0.2">
      <c r="A269" s="806" t="s">
        <v>3463</v>
      </c>
      <c r="B269" s="807" t="s">
        <v>3198</v>
      </c>
      <c r="C269" s="618" t="s">
        <v>3477</v>
      </c>
      <c r="D269" s="802">
        <v>45271</v>
      </c>
      <c r="E269" s="802"/>
      <c r="F269" s="802">
        <f t="shared" si="111"/>
        <v>45273</v>
      </c>
      <c r="G269" s="802"/>
      <c r="H269" s="802"/>
      <c r="I269" s="856" t="e">
        <f t="shared" si="113"/>
        <v>#REF!</v>
      </c>
      <c r="J269" s="1058"/>
    </row>
    <row r="270" spans="1:10" s="14" customFormat="1" ht="27" hidden="1" customHeight="1" x14ac:dyDescent="0.2">
      <c r="A270" s="806"/>
      <c r="B270" s="807" t="s">
        <v>1972</v>
      </c>
      <c r="C270" s="618" t="s">
        <v>3478</v>
      </c>
      <c r="D270" s="802">
        <v>45276</v>
      </c>
      <c r="E270" s="802"/>
      <c r="F270" s="802">
        <f t="shared" si="111"/>
        <v>45278</v>
      </c>
      <c r="G270" s="802"/>
      <c r="H270" s="802"/>
      <c r="I270" s="856" t="e">
        <f t="shared" si="113"/>
        <v>#REF!</v>
      </c>
      <c r="J270" s="1058"/>
    </row>
    <row r="271" spans="1:10" s="14" customFormat="1" ht="27" hidden="1" customHeight="1" x14ac:dyDescent="0.2">
      <c r="A271" s="806" t="s">
        <v>3448</v>
      </c>
      <c r="B271" s="807" t="s">
        <v>1949</v>
      </c>
      <c r="C271" s="618" t="s">
        <v>3479</v>
      </c>
      <c r="D271" s="802">
        <v>45284</v>
      </c>
      <c r="E271" s="802"/>
      <c r="F271" s="802">
        <f t="shared" si="111"/>
        <v>45286</v>
      </c>
      <c r="G271" s="802"/>
      <c r="H271" s="802"/>
      <c r="I271" s="856" t="e">
        <f t="shared" si="113"/>
        <v>#REF!</v>
      </c>
      <c r="J271" s="1058"/>
    </row>
    <row r="272" spans="1:10" s="14" customFormat="1" ht="27" hidden="1" customHeight="1" x14ac:dyDescent="0.2">
      <c r="A272" s="806" t="s">
        <v>3480</v>
      </c>
      <c r="B272" s="807" t="s">
        <v>1707</v>
      </c>
      <c r="C272" s="618" t="s">
        <v>3481</v>
      </c>
      <c r="D272" s="802">
        <v>45289</v>
      </c>
      <c r="E272" s="802"/>
      <c r="F272" s="802">
        <f t="shared" si="111"/>
        <v>45291</v>
      </c>
      <c r="G272" s="802"/>
      <c r="H272" s="802"/>
      <c r="I272" s="856" t="e">
        <f t="shared" si="113"/>
        <v>#REF!</v>
      </c>
      <c r="J272" s="1058"/>
    </row>
    <row r="273" spans="1:10" s="14" customFormat="1" ht="27" hidden="1" customHeight="1" x14ac:dyDescent="0.2">
      <c r="A273" s="806" t="s">
        <v>3404</v>
      </c>
      <c r="B273" s="844" t="s">
        <v>2294</v>
      </c>
      <c r="C273" s="618" t="s">
        <v>3482</v>
      </c>
      <c r="D273" s="802">
        <v>44933</v>
      </c>
      <c r="E273" s="802"/>
      <c r="F273" s="802">
        <f t="shared" si="111"/>
        <v>44935</v>
      </c>
      <c r="G273" s="802"/>
      <c r="H273" s="802"/>
      <c r="I273" s="856" t="e">
        <f t="shared" si="113"/>
        <v>#REF!</v>
      </c>
      <c r="J273" s="1058"/>
    </row>
    <row r="274" spans="1:10" s="14" customFormat="1" ht="27" hidden="1" customHeight="1" x14ac:dyDescent="0.2">
      <c r="A274" s="806"/>
      <c r="B274" s="819" t="s">
        <v>3198</v>
      </c>
      <c r="C274" s="618" t="s">
        <v>3483</v>
      </c>
      <c r="D274" s="802">
        <v>44938</v>
      </c>
      <c r="E274" s="802"/>
      <c r="F274" s="802">
        <f t="shared" si="111"/>
        <v>44940</v>
      </c>
      <c r="G274" s="802"/>
      <c r="H274" s="802"/>
      <c r="I274" s="856" t="e">
        <f t="shared" si="113"/>
        <v>#REF!</v>
      </c>
      <c r="J274" s="1058"/>
    </row>
    <row r="275" spans="1:10" s="14" customFormat="1" ht="27" hidden="1" customHeight="1" x14ac:dyDescent="0.2">
      <c r="A275" s="806"/>
      <c r="B275" s="819" t="s">
        <v>1972</v>
      </c>
      <c r="C275" s="618" t="s">
        <v>3484</v>
      </c>
      <c r="D275" s="802">
        <f>D274+7</f>
        <v>44945</v>
      </c>
      <c r="E275" s="802"/>
      <c r="F275" s="802">
        <f t="shared" si="111"/>
        <v>44947</v>
      </c>
      <c r="G275" s="802"/>
      <c r="H275" s="802"/>
      <c r="I275" s="856" t="e">
        <f t="shared" si="113"/>
        <v>#REF!</v>
      </c>
      <c r="J275" s="1058"/>
    </row>
    <row r="276" spans="1:10" s="14" customFormat="1" ht="27" hidden="1" customHeight="1" x14ac:dyDescent="0.2">
      <c r="A276" s="806"/>
      <c r="B276" s="807" t="s">
        <v>1949</v>
      </c>
      <c r="C276" s="618" t="s">
        <v>3485</v>
      </c>
      <c r="D276" s="802">
        <f t="shared" si="112"/>
        <v>44952</v>
      </c>
      <c r="E276" s="802"/>
      <c r="F276" s="802">
        <f t="shared" si="111"/>
        <v>44954</v>
      </c>
      <c r="G276" s="802"/>
      <c r="H276" s="802"/>
      <c r="I276" s="856" t="e">
        <f t="shared" si="113"/>
        <v>#REF!</v>
      </c>
      <c r="J276" s="1058"/>
    </row>
    <row r="277" spans="1:10" s="14" customFormat="1" ht="27" hidden="1" customHeight="1" x14ac:dyDescent="0.2">
      <c r="A277" s="806"/>
      <c r="B277" s="819" t="s">
        <v>1707</v>
      </c>
      <c r="C277" s="618" t="s">
        <v>3486</v>
      </c>
      <c r="D277" s="802">
        <v>45329</v>
      </c>
      <c r="E277" s="802"/>
      <c r="F277" s="802">
        <f t="shared" si="111"/>
        <v>45331</v>
      </c>
      <c r="G277" s="802"/>
      <c r="H277" s="802"/>
      <c r="I277" s="856">
        <v>45325</v>
      </c>
      <c r="J277" s="1058"/>
    </row>
    <row r="278" spans="1:10" s="14" customFormat="1" ht="27" hidden="1" customHeight="1" x14ac:dyDescent="0.2">
      <c r="A278" s="806"/>
      <c r="B278" s="819" t="s">
        <v>2294</v>
      </c>
      <c r="C278" s="618" t="s">
        <v>3487</v>
      </c>
      <c r="D278" s="802">
        <v>45336</v>
      </c>
      <c r="E278" s="802"/>
      <c r="F278" s="802">
        <f t="shared" si="111"/>
        <v>45338</v>
      </c>
      <c r="G278" s="802"/>
      <c r="H278" s="802"/>
      <c r="I278" s="856">
        <v>45332</v>
      </c>
      <c r="J278" s="1058"/>
    </row>
    <row r="279" spans="1:10" s="14" customFormat="1" ht="27" hidden="1" customHeight="1" x14ac:dyDescent="0.2">
      <c r="A279" s="806"/>
      <c r="B279" s="819" t="s">
        <v>3198</v>
      </c>
      <c r="C279" s="618" t="s">
        <v>3488</v>
      </c>
      <c r="D279" s="802">
        <v>45342</v>
      </c>
      <c r="E279" s="802"/>
      <c r="F279" s="802">
        <f t="shared" si="111"/>
        <v>45344</v>
      </c>
      <c r="G279" s="802"/>
      <c r="H279" s="802"/>
      <c r="I279" s="856">
        <v>45339</v>
      </c>
      <c r="J279" s="1058"/>
    </row>
    <row r="280" spans="1:10" s="14" customFormat="1" ht="27" hidden="1" customHeight="1" x14ac:dyDescent="0.2">
      <c r="A280" s="806"/>
      <c r="B280" s="819" t="s">
        <v>1972</v>
      </c>
      <c r="C280" s="618" t="s">
        <v>3489</v>
      </c>
      <c r="D280" s="802">
        <v>45348</v>
      </c>
      <c r="E280" s="802"/>
      <c r="F280" s="802">
        <f t="shared" si="111"/>
        <v>45350</v>
      </c>
      <c r="G280" s="802"/>
      <c r="H280" s="802"/>
      <c r="I280" s="856">
        <v>45346</v>
      </c>
      <c r="J280" s="1058"/>
    </row>
    <row r="281" spans="1:10" s="14" customFormat="1" ht="27" hidden="1" customHeight="1" x14ac:dyDescent="0.2">
      <c r="A281" s="806"/>
      <c r="B281" s="807" t="s">
        <v>1949</v>
      </c>
      <c r="C281" s="618" t="s">
        <v>3490</v>
      </c>
      <c r="D281" s="802">
        <v>45359</v>
      </c>
      <c r="E281" s="802"/>
      <c r="F281" s="802">
        <f t="shared" si="111"/>
        <v>45361</v>
      </c>
      <c r="G281" s="802"/>
      <c r="H281" s="802"/>
      <c r="I281" s="856">
        <v>45353</v>
      </c>
      <c r="J281" s="1058"/>
    </row>
    <row r="282" spans="1:10" s="14" customFormat="1" ht="27" hidden="1" customHeight="1" x14ac:dyDescent="0.2">
      <c r="A282" s="806" t="s">
        <v>3409</v>
      </c>
      <c r="B282" s="819" t="s">
        <v>2229</v>
      </c>
      <c r="C282" s="618" t="s">
        <v>3491</v>
      </c>
      <c r="D282" s="802">
        <v>45359</v>
      </c>
      <c r="E282" s="802"/>
      <c r="F282" s="802">
        <f t="shared" si="111"/>
        <v>45361</v>
      </c>
      <c r="G282" s="802"/>
      <c r="H282" s="802"/>
      <c r="I282" s="856">
        <f>I281+7</f>
        <v>45360</v>
      </c>
      <c r="J282" s="1058"/>
    </row>
    <row r="283" spans="1:10" s="14" customFormat="1" ht="27" hidden="1" customHeight="1" x14ac:dyDescent="0.2">
      <c r="A283" s="806"/>
      <c r="B283" s="819" t="s">
        <v>2294</v>
      </c>
      <c r="C283" s="618" t="s">
        <v>3492</v>
      </c>
      <c r="D283" s="802">
        <v>45370</v>
      </c>
      <c r="E283" s="802"/>
      <c r="F283" s="802">
        <f t="shared" si="111"/>
        <v>45372</v>
      </c>
      <c r="G283" s="802"/>
      <c r="H283" s="802"/>
      <c r="I283" s="856">
        <f t="shared" ref="I283:I305" si="114">I282+7</f>
        <v>45367</v>
      </c>
      <c r="J283" s="1058"/>
    </row>
    <row r="284" spans="1:10" s="14" customFormat="1" ht="27" hidden="1" customHeight="1" x14ac:dyDescent="0.2">
      <c r="A284" s="806"/>
      <c r="B284" s="897" t="s">
        <v>3198</v>
      </c>
      <c r="C284" s="896" t="s">
        <v>3493</v>
      </c>
      <c r="D284" s="802">
        <v>45378</v>
      </c>
      <c r="E284" s="802"/>
      <c r="F284" s="802">
        <f t="shared" si="111"/>
        <v>45380</v>
      </c>
      <c r="G284" s="802"/>
      <c r="H284" s="802"/>
      <c r="I284" s="856">
        <f t="shared" si="114"/>
        <v>45374</v>
      </c>
      <c r="J284" s="1058"/>
    </row>
    <row r="285" spans="1:10" s="14" customFormat="1" ht="27" hidden="1" customHeight="1" x14ac:dyDescent="0.2">
      <c r="A285" s="806"/>
      <c r="B285" s="953" t="s">
        <v>1972</v>
      </c>
      <c r="C285" s="946" t="s">
        <v>3194</v>
      </c>
      <c r="D285" s="944">
        <v>45389</v>
      </c>
      <c r="E285" s="944"/>
      <c r="F285" s="873" t="s">
        <v>409</v>
      </c>
      <c r="G285" s="873"/>
      <c r="H285" s="873"/>
      <c r="I285" s="758">
        <f t="shared" si="114"/>
        <v>45381</v>
      </c>
      <c r="J285" s="1058"/>
    </row>
    <row r="286" spans="1:10" s="14" customFormat="1" ht="27" hidden="1" customHeight="1" x14ac:dyDescent="0.2">
      <c r="A286" s="840" t="s">
        <v>1949</v>
      </c>
      <c r="B286" s="910" t="s">
        <v>433</v>
      </c>
      <c r="C286" s="930" t="s">
        <v>3195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4"/>
        <v>45388</v>
      </c>
      <c r="J286" s="1058"/>
    </row>
    <row r="287" spans="1:10" s="14" customFormat="1" ht="27" hidden="1" customHeight="1" x14ac:dyDescent="0.2">
      <c r="A287" s="840" t="s">
        <v>2229</v>
      </c>
      <c r="B287" s="953" t="s">
        <v>1949</v>
      </c>
      <c r="C287" s="946" t="s">
        <v>3196</v>
      </c>
      <c r="D287" s="944">
        <v>45400</v>
      </c>
      <c r="E287" s="944"/>
      <c r="F287" s="802">
        <f>D287+2</f>
        <v>45402</v>
      </c>
      <c r="G287" s="802"/>
      <c r="H287" s="802"/>
      <c r="I287" s="758">
        <f t="shared" si="114"/>
        <v>45395</v>
      </c>
      <c r="J287" s="1058"/>
    </row>
    <row r="288" spans="1:10" s="14" customFormat="1" ht="27" hidden="1" customHeight="1" x14ac:dyDescent="0.2">
      <c r="A288" s="867" t="s">
        <v>2294</v>
      </c>
      <c r="B288" s="953" t="s">
        <v>2229</v>
      </c>
      <c r="C288" s="946" t="s">
        <v>3197</v>
      </c>
      <c r="D288" s="944">
        <v>45405</v>
      </c>
      <c r="E288" s="944"/>
      <c r="F288" s="802">
        <f>D288+2</f>
        <v>45407</v>
      </c>
      <c r="G288" s="802"/>
      <c r="H288" s="802"/>
      <c r="I288" s="758">
        <f t="shared" si="114"/>
        <v>45402</v>
      </c>
      <c r="J288" s="1058"/>
    </row>
    <row r="289" spans="1:10" s="14" customFormat="1" ht="27" hidden="1" customHeight="1" x14ac:dyDescent="0.2">
      <c r="A289" s="867" t="s">
        <v>3198</v>
      </c>
      <c r="B289" s="953" t="s">
        <v>2294</v>
      </c>
      <c r="C289" s="946" t="s">
        <v>3199</v>
      </c>
      <c r="D289" s="944">
        <v>45413</v>
      </c>
      <c r="E289" s="944"/>
      <c r="F289" s="802">
        <f>D289+2</f>
        <v>45415</v>
      </c>
      <c r="G289" s="802"/>
      <c r="H289" s="802"/>
      <c r="I289" s="758">
        <f t="shared" si="114"/>
        <v>45409</v>
      </c>
      <c r="J289" s="1058"/>
    </row>
    <row r="290" spans="1:10" s="14" customFormat="1" ht="20.100000000000001" hidden="1" customHeight="1" x14ac:dyDescent="0.2">
      <c r="A290" s="867" t="s">
        <v>1972</v>
      </c>
      <c r="B290" s="953" t="s">
        <v>3198</v>
      </c>
      <c r="C290" s="946" t="s">
        <v>3200</v>
      </c>
      <c r="D290" s="944">
        <v>45421</v>
      </c>
      <c r="E290" s="944"/>
      <c r="F290" s="802">
        <f>D290+2</f>
        <v>45423</v>
      </c>
      <c r="G290" s="802"/>
      <c r="H290" s="802"/>
      <c r="I290" s="758">
        <f t="shared" si="114"/>
        <v>45416</v>
      </c>
      <c r="J290" s="1058"/>
    </row>
    <row r="291" spans="1:10" s="14" customFormat="1" ht="20.100000000000001" hidden="1" customHeight="1" x14ac:dyDescent="0.2">
      <c r="A291" s="867" t="s">
        <v>3201</v>
      </c>
      <c r="B291" s="946" t="s">
        <v>1972</v>
      </c>
      <c r="C291" s="946" t="s">
        <v>3202</v>
      </c>
      <c r="D291" s="944">
        <v>45434</v>
      </c>
      <c r="E291" s="944"/>
      <c r="F291" s="873" t="s">
        <v>409</v>
      </c>
      <c r="G291" s="873"/>
      <c r="H291" s="873"/>
      <c r="I291" s="758">
        <f t="shared" si="114"/>
        <v>45423</v>
      </c>
      <c r="J291" s="1058"/>
    </row>
    <row r="292" spans="1:10" s="14" customFormat="1" ht="20.100000000000001" hidden="1" customHeight="1" x14ac:dyDescent="0.2">
      <c r="A292" s="840" t="s">
        <v>3203</v>
      </c>
      <c r="B292" s="946" t="s">
        <v>3204</v>
      </c>
      <c r="C292" s="946" t="s">
        <v>3205</v>
      </c>
      <c r="D292" s="944">
        <v>45443</v>
      </c>
      <c r="E292" s="944"/>
      <c r="F292" s="873" t="s">
        <v>409</v>
      </c>
      <c r="G292" s="873"/>
      <c r="H292" s="873"/>
      <c r="I292" s="758">
        <f t="shared" si="114"/>
        <v>45430</v>
      </c>
      <c r="J292" s="1058"/>
    </row>
    <row r="293" spans="1:10" s="14" customFormat="1" ht="20.100000000000001" hidden="1" customHeight="1" x14ac:dyDescent="0.2">
      <c r="A293" s="840" t="s">
        <v>3206</v>
      </c>
      <c r="B293" s="946" t="s">
        <v>2229</v>
      </c>
      <c r="C293" s="946" t="s">
        <v>3207</v>
      </c>
      <c r="D293" s="944">
        <v>45453</v>
      </c>
      <c r="E293" s="944"/>
      <c r="F293" s="873" t="s">
        <v>409</v>
      </c>
      <c r="G293" s="873"/>
      <c r="H293" s="873"/>
      <c r="I293" s="758">
        <f t="shared" si="114"/>
        <v>45437</v>
      </c>
      <c r="J293" s="1058"/>
    </row>
    <row r="294" spans="1:10" s="14" customFormat="1" ht="20.100000000000001" hidden="1" customHeight="1" x14ac:dyDescent="0.2">
      <c r="A294" s="867" t="s">
        <v>2294</v>
      </c>
      <c r="B294" s="873" t="s">
        <v>433</v>
      </c>
      <c r="C294" s="946" t="s">
        <v>3208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4"/>
        <v>45444</v>
      </c>
      <c r="J294" s="1058"/>
    </row>
    <row r="295" spans="1:10" s="14" customFormat="1" ht="20.100000000000001" hidden="1" customHeight="1" x14ac:dyDescent="0.2">
      <c r="A295" s="867" t="s">
        <v>3209</v>
      </c>
      <c r="B295" s="946" t="s">
        <v>2294</v>
      </c>
      <c r="C295" s="946" t="s">
        <v>3210</v>
      </c>
      <c r="D295" s="944">
        <v>45458</v>
      </c>
      <c r="E295" s="944"/>
      <c r="F295" s="873" t="s">
        <v>409</v>
      </c>
      <c r="G295" s="873"/>
      <c r="H295" s="873"/>
      <c r="I295" s="758">
        <f t="shared" si="114"/>
        <v>45451</v>
      </c>
      <c r="J295" s="1058"/>
    </row>
    <row r="296" spans="1:10" s="14" customFormat="1" ht="20.100000000000001" hidden="1" customHeight="1" x14ac:dyDescent="0.2">
      <c r="A296" s="867" t="s">
        <v>3211</v>
      </c>
      <c r="B296" s="946" t="s">
        <v>2880</v>
      </c>
      <c r="C296" s="946" t="s">
        <v>3212</v>
      </c>
      <c r="D296" s="944">
        <v>45468</v>
      </c>
      <c r="E296" s="944"/>
      <c r="F296" s="873" t="s">
        <v>409</v>
      </c>
      <c r="G296" s="873"/>
      <c r="H296" s="873"/>
      <c r="I296" s="758">
        <f t="shared" si="114"/>
        <v>45458</v>
      </c>
      <c r="J296" s="1058"/>
    </row>
    <row r="297" spans="1:10" s="14" customFormat="1" ht="20.100000000000001" hidden="1" customHeight="1" x14ac:dyDescent="0.2">
      <c r="A297" s="840" t="s">
        <v>3201</v>
      </c>
      <c r="B297" s="946" t="s">
        <v>1972</v>
      </c>
      <c r="C297" s="946" t="s">
        <v>3213</v>
      </c>
      <c r="D297" s="944">
        <v>45476</v>
      </c>
      <c r="E297" s="944"/>
      <c r="F297" s="873" t="s">
        <v>409</v>
      </c>
      <c r="G297" s="873"/>
      <c r="H297" s="873"/>
      <c r="I297" s="758">
        <f t="shared" si="114"/>
        <v>45465</v>
      </c>
      <c r="J297" s="1058"/>
    </row>
    <row r="298" spans="1:10" s="14" customFormat="1" ht="20.100000000000001" hidden="1" customHeight="1" x14ac:dyDescent="0.2">
      <c r="A298" s="867" t="s">
        <v>3214</v>
      </c>
      <c r="B298" s="946" t="s">
        <v>3204</v>
      </c>
      <c r="C298" s="946" t="s">
        <v>3215</v>
      </c>
      <c r="D298" s="873" t="s">
        <v>409</v>
      </c>
      <c r="E298" s="873"/>
      <c r="F298" s="799" t="s">
        <v>409</v>
      </c>
      <c r="G298" s="799"/>
      <c r="H298" s="799"/>
      <c r="I298" s="758">
        <f t="shared" si="114"/>
        <v>45472</v>
      </c>
      <c r="J298" s="1058"/>
    </row>
    <row r="299" spans="1:10" s="14" customFormat="1" ht="20.100000000000001" hidden="1" customHeight="1" x14ac:dyDescent="0.2">
      <c r="A299" s="867" t="s">
        <v>3216</v>
      </c>
      <c r="B299" s="946" t="s">
        <v>2229</v>
      </c>
      <c r="C299" s="946" t="s">
        <v>3217</v>
      </c>
      <c r="D299" s="873" t="s">
        <v>409</v>
      </c>
      <c r="E299" s="873"/>
      <c r="F299" s="799" t="s">
        <v>409</v>
      </c>
      <c r="G299" s="799"/>
      <c r="H299" s="799"/>
      <c r="I299" s="758">
        <f t="shared" si="114"/>
        <v>45479</v>
      </c>
      <c r="J299" s="1058"/>
    </row>
    <row r="300" spans="1:10" s="14" customFormat="1" ht="20.100000000000001" hidden="1" customHeight="1" x14ac:dyDescent="0.2">
      <c r="A300" s="840" t="s">
        <v>3218</v>
      </c>
      <c r="B300" s="946" t="s">
        <v>2294</v>
      </c>
      <c r="C300" s="946" t="s">
        <v>3219</v>
      </c>
      <c r="D300" s="944">
        <v>45500</v>
      </c>
      <c r="E300" s="944"/>
      <c r="F300" s="873" t="s">
        <v>409</v>
      </c>
      <c r="G300" s="873"/>
      <c r="H300" s="873"/>
      <c r="I300" s="758">
        <f t="shared" si="114"/>
        <v>45486</v>
      </c>
      <c r="J300" s="1058"/>
    </row>
    <row r="301" spans="1:10" s="14" customFormat="1" ht="20.100000000000001" hidden="1" customHeight="1" x14ac:dyDescent="0.2">
      <c r="A301" s="840" t="s">
        <v>3218</v>
      </c>
      <c r="B301" s="946" t="s">
        <v>2880</v>
      </c>
      <c r="C301" s="946" t="s">
        <v>3220</v>
      </c>
      <c r="D301" s="873" t="s">
        <v>409</v>
      </c>
      <c r="E301" s="873"/>
      <c r="F301" s="799" t="s">
        <v>409</v>
      </c>
      <c r="G301" s="799"/>
      <c r="H301" s="799"/>
      <c r="I301" s="758">
        <f t="shared" si="114"/>
        <v>45493</v>
      </c>
      <c r="J301" s="1058"/>
    </row>
    <row r="302" spans="1:10" s="14" customFormat="1" ht="20.100000000000001" hidden="1" customHeight="1" x14ac:dyDescent="0.2">
      <c r="A302" s="840" t="s">
        <v>3218</v>
      </c>
      <c r="B302" s="946" t="s">
        <v>1972</v>
      </c>
      <c r="C302" s="946" t="s">
        <v>3221</v>
      </c>
      <c r="D302" s="944">
        <v>45514</v>
      </c>
      <c r="E302" s="944"/>
      <c r="F302" s="873" t="s">
        <v>409</v>
      </c>
      <c r="G302" s="873"/>
      <c r="H302" s="873"/>
      <c r="I302" s="758">
        <f t="shared" si="114"/>
        <v>45500</v>
      </c>
      <c r="J302" s="1058"/>
    </row>
    <row r="303" spans="1:10" s="14" customFormat="1" ht="20.100000000000001" hidden="1" customHeight="1" x14ac:dyDescent="0.2">
      <c r="A303" s="840" t="s">
        <v>3218</v>
      </c>
      <c r="B303" s="946" t="s">
        <v>3204</v>
      </c>
      <c r="C303" s="946" t="s">
        <v>3222</v>
      </c>
      <c r="D303" s="944">
        <v>45523</v>
      </c>
      <c r="E303" s="944"/>
      <c r="F303" s="873" t="s">
        <v>409</v>
      </c>
      <c r="G303" s="873"/>
      <c r="H303" s="873"/>
      <c r="I303" s="758">
        <f t="shared" si="114"/>
        <v>45507</v>
      </c>
      <c r="J303" s="1058"/>
    </row>
    <row r="304" spans="1:10" s="14" customFormat="1" ht="20.100000000000001" hidden="1" customHeight="1" x14ac:dyDescent="0.2">
      <c r="A304" s="840" t="s">
        <v>3218</v>
      </c>
      <c r="B304" s="946" t="s">
        <v>2229</v>
      </c>
      <c r="C304" s="946" t="s">
        <v>3223</v>
      </c>
      <c r="D304" s="944">
        <v>45523</v>
      </c>
      <c r="E304" s="944"/>
      <c r="F304" s="873" t="s">
        <v>409</v>
      </c>
      <c r="G304" s="873"/>
      <c r="H304" s="873"/>
      <c r="I304" s="758">
        <f t="shared" si="114"/>
        <v>45514</v>
      </c>
      <c r="J304" s="1058"/>
    </row>
    <row r="305" spans="1:12" s="14" customFormat="1" ht="20.100000000000001" hidden="1" customHeight="1" x14ac:dyDescent="0.2">
      <c r="A305" s="867" t="s">
        <v>2294</v>
      </c>
      <c r="B305" s="946" t="s">
        <v>2286</v>
      </c>
      <c r="C305" s="946" t="s">
        <v>3224</v>
      </c>
      <c r="D305" s="873" t="s">
        <v>409</v>
      </c>
      <c r="E305" s="873"/>
      <c r="F305" s="851" t="e">
        <f>D305+2</f>
        <v>#VALUE!</v>
      </c>
      <c r="G305" s="851"/>
      <c r="H305" s="851"/>
      <c r="I305" s="758">
        <f t="shared" si="114"/>
        <v>45521</v>
      </c>
      <c r="J305" s="1058"/>
    </row>
    <row r="306" spans="1:12" s="14" customFormat="1" ht="20.100000000000001" hidden="1" customHeight="1" x14ac:dyDescent="0.2">
      <c r="A306" s="867"/>
      <c r="B306" s="1015" t="s">
        <v>433</v>
      </c>
      <c r="C306" s="946" t="s">
        <v>3494</v>
      </c>
      <c r="D306" s="851">
        <v>45541</v>
      </c>
      <c r="E306" s="851"/>
      <c r="F306" s="851">
        <f t="shared" ref="F306:F312" si="115">D306+8</f>
        <v>45549</v>
      </c>
      <c r="G306" s="851"/>
      <c r="H306" s="851"/>
      <c r="I306" s="758">
        <v>45537</v>
      </c>
      <c r="J306" s="1058"/>
      <c r="K306" s="407"/>
      <c r="L306" s="155"/>
    </row>
    <row r="307" spans="1:12" s="14" customFormat="1" ht="20.100000000000001" hidden="1" customHeight="1" x14ac:dyDescent="0.2">
      <c r="A307" s="867"/>
      <c r="B307" s="946" t="s">
        <v>2229</v>
      </c>
      <c r="C307" s="946" t="s">
        <v>3495</v>
      </c>
      <c r="D307" s="944">
        <v>45545</v>
      </c>
      <c r="E307" s="944">
        <f>D307+2</f>
        <v>45547</v>
      </c>
      <c r="F307" s="802">
        <f t="shared" si="115"/>
        <v>45553</v>
      </c>
      <c r="G307" s="802"/>
      <c r="H307" s="802"/>
      <c r="I307" s="758">
        <f>I306+7</f>
        <v>45544</v>
      </c>
      <c r="J307" s="1058"/>
      <c r="K307" s="407"/>
      <c r="L307" s="155"/>
    </row>
    <row r="308" spans="1:12" s="14" customFormat="1" ht="20.100000000000001" hidden="1" customHeight="1" x14ac:dyDescent="0.2">
      <c r="A308" s="867"/>
      <c r="B308" s="1015" t="s">
        <v>433</v>
      </c>
      <c r="C308" s="946" t="s">
        <v>3496</v>
      </c>
      <c r="D308" s="851">
        <v>45551</v>
      </c>
      <c r="E308" s="851">
        <f>D308+3</f>
        <v>45554</v>
      </c>
      <c r="F308" s="851">
        <f t="shared" si="115"/>
        <v>45559</v>
      </c>
      <c r="G308" s="851"/>
      <c r="H308" s="851"/>
      <c r="I308" s="758">
        <f t="shared" ref="I308:I311" si="116">I307+7</f>
        <v>45551</v>
      </c>
      <c r="J308" s="1058"/>
      <c r="K308" s="407"/>
      <c r="L308" s="155"/>
    </row>
    <row r="309" spans="1:12" s="14" customFormat="1" ht="20.100000000000001" hidden="1" customHeight="1" x14ac:dyDescent="0.2">
      <c r="A309" s="840"/>
      <c r="B309" s="946" t="s">
        <v>1972</v>
      </c>
      <c r="C309" s="946" t="s">
        <v>3497</v>
      </c>
      <c r="D309" s="946">
        <v>45559</v>
      </c>
      <c r="E309" s="944">
        <f>D309+3</f>
        <v>45562</v>
      </c>
      <c r="F309" s="802">
        <f t="shared" si="115"/>
        <v>45567</v>
      </c>
      <c r="G309" s="802"/>
      <c r="H309" s="802"/>
      <c r="I309" s="758">
        <f t="shared" si="116"/>
        <v>45558</v>
      </c>
      <c r="J309" s="332">
        <f t="shared" ref="J309:J325" si="117">WEEKNUM(I309)</f>
        <v>39</v>
      </c>
      <c r="K309" s="407"/>
      <c r="L309" s="155"/>
    </row>
    <row r="310" spans="1:12" s="14" customFormat="1" ht="20.100000000000001" hidden="1" customHeight="1" x14ac:dyDescent="0.2">
      <c r="A310" s="867" t="s">
        <v>3381</v>
      </c>
      <c r="B310" s="1015" t="s">
        <v>433</v>
      </c>
      <c r="C310" s="946" t="s">
        <v>3498</v>
      </c>
      <c r="D310" s="800">
        <v>45565</v>
      </c>
      <c r="E310" s="851">
        <f>D310+3</f>
        <v>45568</v>
      </c>
      <c r="F310" s="851">
        <f t="shared" si="115"/>
        <v>45573</v>
      </c>
      <c r="G310" s="851"/>
      <c r="H310" s="851"/>
      <c r="I310" s="758">
        <f t="shared" si="116"/>
        <v>45565</v>
      </c>
      <c r="J310" s="332">
        <f t="shared" si="117"/>
        <v>40</v>
      </c>
      <c r="K310" s="407"/>
      <c r="L310" s="155"/>
    </row>
    <row r="311" spans="1:12" s="14" customFormat="1" ht="20.100000000000001" hidden="1" customHeight="1" x14ac:dyDescent="0.2">
      <c r="A311" s="867"/>
      <c r="B311" s="946" t="s">
        <v>3204</v>
      </c>
      <c r="C311" s="946" t="s">
        <v>3499</v>
      </c>
      <c r="D311" s="873" t="s">
        <v>409</v>
      </c>
      <c r="E311" s="851" t="e">
        <f>D311+3</f>
        <v>#VALUE!</v>
      </c>
      <c r="F311" s="851" t="e">
        <f t="shared" si="115"/>
        <v>#VALUE!</v>
      </c>
      <c r="G311" s="851"/>
      <c r="H311" s="851"/>
      <c r="I311" s="758">
        <f t="shared" si="116"/>
        <v>45572</v>
      </c>
      <c r="J311" s="332">
        <f t="shared" si="117"/>
        <v>41</v>
      </c>
      <c r="K311" s="407"/>
      <c r="L311" s="155"/>
    </row>
    <row r="312" spans="1:12" s="14" customFormat="1" ht="20.100000000000001" hidden="1" customHeight="1" x14ac:dyDescent="0.2">
      <c r="A312" s="867"/>
      <c r="B312" s="946" t="s">
        <v>3500</v>
      </c>
      <c r="C312" s="946" t="s">
        <v>3501</v>
      </c>
      <c r="D312" s="944">
        <v>45579</v>
      </c>
      <c r="E312" s="944">
        <f>D312+3</f>
        <v>45582</v>
      </c>
      <c r="F312" s="802">
        <f t="shared" si="115"/>
        <v>45587</v>
      </c>
      <c r="G312" s="802"/>
      <c r="H312" s="802"/>
      <c r="I312" s="758">
        <f t="shared" ref="I312" si="118">I311+7</f>
        <v>45579</v>
      </c>
      <c r="J312" s="332">
        <f t="shared" si="117"/>
        <v>42</v>
      </c>
      <c r="K312" s="407"/>
      <c r="L312" s="155"/>
    </row>
    <row r="313" spans="1:12" s="14" customFormat="1" ht="20.100000000000001" hidden="1" customHeight="1" x14ac:dyDescent="0.2">
      <c r="A313" s="867" t="s">
        <v>2229</v>
      </c>
      <c r="B313" s="1015" t="s">
        <v>433</v>
      </c>
      <c r="C313" s="946" t="s">
        <v>3502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7"/>
        <v>43</v>
      </c>
      <c r="K313" s="407"/>
      <c r="L313" s="155"/>
    </row>
    <row r="314" spans="1:12" s="14" customFormat="1" ht="20.100000000000001" hidden="1" customHeight="1" x14ac:dyDescent="0.2">
      <c r="A314" s="867"/>
      <c r="B314" s="946" t="s">
        <v>3503</v>
      </c>
      <c r="C314" s="946" t="s">
        <v>3504</v>
      </c>
      <c r="D314" s="944">
        <v>45593</v>
      </c>
      <c r="E314" s="802">
        <f t="shared" ref="E314:E316" si="119">D314+3</f>
        <v>45596</v>
      </c>
      <c r="F314" s="802">
        <f t="shared" ref="F314:F322" si="120">D314+8</f>
        <v>45601</v>
      </c>
      <c r="I314" s="758">
        <f t="shared" ref="I314:I324" si="121">I313+7</f>
        <v>45593</v>
      </c>
      <c r="J314" s="332">
        <f t="shared" si="117"/>
        <v>44</v>
      </c>
      <c r="K314" s="407"/>
      <c r="L314" s="155"/>
    </row>
    <row r="315" spans="1:12" s="14" customFormat="1" ht="20.100000000000001" hidden="1" customHeight="1" x14ac:dyDescent="0.2">
      <c r="A315" s="867" t="s">
        <v>3505</v>
      </c>
      <c r="B315" s="946" t="s">
        <v>733</v>
      </c>
      <c r="C315" s="946" t="s">
        <v>3506</v>
      </c>
      <c r="D315" s="944">
        <v>45601</v>
      </c>
      <c r="E315" s="802">
        <f t="shared" si="119"/>
        <v>45604</v>
      </c>
      <c r="F315" s="802">
        <f t="shared" si="120"/>
        <v>45609</v>
      </c>
      <c r="G315" s="801"/>
      <c r="H315" s="801"/>
      <c r="I315" s="758">
        <f t="shared" si="121"/>
        <v>45600</v>
      </c>
      <c r="J315" s="332">
        <f t="shared" si="117"/>
        <v>45</v>
      </c>
      <c r="K315" s="407"/>
      <c r="L315" s="155"/>
    </row>
    <row r="316" spans="1:12" s="14" customFormat="1" ht="20.100000000000001" hidden="1" customHeight="1" x14ac:dyDescent="0.2">
      <c r="A316" s="867" t="s">
        <v>1972</v>
      </c>
      <c r="B316" s="946" t="s">
        <v>735</v>
      </c>
      <c r="C316" s="946" t="s">
        <v>3507</v>
      </c>
      <c r="D316" s="944">
        <v>45608</v>
      </c>
      <c r="E316" s="802">
        <f t="shared" si="119"/>
        <v>45611</v>
      </c>
      <c r="F316" s="802">
        <f t="shared" si="120"/>
        <v>45616</v>
      </c>
      <c r="G316" s="678"/>
      <c r="H316" s="678"/>
      <c r="I316" s="758">
        <f t="shared" si="121"/>
        <v>45607</v>
      </c>
      <c r="J316" s="332">
        <f t="shared" si="117"/>
        <v>46</v>
      </c>
      <c r="K316" s="407"/>
      <c r="L316" s="155"/>
    </row>
    <row r="317" spans="1:12" s="14" customFormat="1" ht="20.100000000000001" hidden="1" customHeight="1" x14ac:dyDescent="0.2">
      <c r="A317" s="867" t="s">
        <v>3508</v>
      </c>
      <c r="B317" s="946" t="s">
        <v>2615</v>
      </c>
      <c r="C317" s="946" t="s">
        <v>3509</v>
      </c>
      <c r="D317" s="946">
        <v>45617</v>
      </c>
      <c r="E317" s="802">
        <f>D317+2</f>
        <v>45619</v>
      </c>
      <c r="F317" s="873" t="s">
        <v>409</v>
      </c>
      <c r="G317" s="11"/>
      <c r="H317" s="11"/>
      <c r="I317" s="758">
        <f>I316+7</f>
        <v>45614</v>
      </c>
      <c r="J317" s="332">
        <f t="shared" si="117"/>
        <v>47</v>
      </c>
      <c r="K317" s="407"/>
      <c r="L317" s="155"/>
    </row>
    <row r="318" spans="1:12" s="14" customFormat="1" ht="20.100000000000001" hidden="1" customHeight="1" x14ac:dyDescent="0.2">
      <c r="A318" s="867"/>
      <c r="B318" s="946" t="s">
        <v>2880</v>
      </c>
      <c r="C318" s="946" t="s">
        <v>3510</v>
      </c>
      <c r="D318" s="944">
        <v>45621</v>
      </c>
      <c r="E318" s="802">
        <f t="shared" ref="E318:E322" si="122">D318+2</f>
        <v>45623</v>
      </c>
      <c r="F318" s="873" t="s">
        <v>409</v>
      </c>
      <c r="G318" s="11"/>
      <c r="H318" s="11"/>
      <c r="I318" s="758">
        <f t="shared" si="121"/>
        <v>45621</v>
      </c>
      <c r="J318" s="332">
        <f t="shared" si="117"/>
        <v>48</v>
      </c>
      <c r="K318" s="407"/>
      <c r="L318" s="155"/>
    </row>
    <row r="319" spans="1:12" s="14" customFormat="1" ht="20.100000000000001" hidden="1" customHeight="1" x14ac:dyDescent="0.2">
      <c r="A319" s="867"/>
      <c r="B319" s="1015" t="s">
        <v>433</v>
      </c>
      <c r="C319" s="946" t="s">
        <v>3511</v>
      </c>
      <c r="D319" s="851">
        <v>45627</v>
      </c>
      <c r="E319" s="851">
        <f t="shared" si="122"/>
        <v>45629</v>
      </c>
      <c r="F319" s="851">
        <f t="shared" si="120"/>
        <v>45635</v>
      </c>
      <c r="G319" s="11"/>
      <c r="H319" s="11"/>
      <c r="I319" s="758">
        <f>I318+7</f>
        <v>45628</v>
      </c>
      <c r="J319" s="332">
        <f t="shared" si="117"/>
        <v>49</v>
      </c>
      <c r="K319" s="407"/>
      <c r="L319" s="155"/>
    </row>
    <row r="320" spans="1:12" s="14" customFormat="1" ht="20.100000000000001" hidden="1" customHeight="1" x14ac:dyDescent="0.2">
      <c r="A320" s="867" t="s">
        <v>3503</v>
      </c>
      <c r="B320" s="946" t="s">
        <v>2841</v>
      </c>
      <c r="C320" s="946" t="s">
        <v>3512</v>
      </c>
      <c r="D320" s="873" t="s">
        <v>409</v>
      </c>
      <c r="E320" s="851"/>
      <c r="F320" s="851"/>
      <c r="G320" s="11"/>
      <c r="H320" s="11"/>
      <c r="I320" s="758">
        <f t="shared" si="121"/>
        <v>45635</v>
      </c>
      <c r="J320" s="332">
        <f t="shared" si="117"/>
        <v>50</v>
      </c>
      <c r="K320" s="407"/>
      <c r="L320" s="155"/>
    </row>
    <row r="321" spans="1:13" s="14" customFormat="1" ht="20.100000000000001" hidden="1" customHeight="1" x14ac:dyDescent="0.2">
      <c r="A321" s="867" t="s">
        <v>733</v>
      </c>
      <c r="B321" s="1015" t="s">
        <v>433</v>
      </c>
      <c r="C321" s="946" t="s">
        <v>3513</v>
      </c>
      <c r="D321" s="851">
        <v>45642</v>
      </c>
      <c r="E321" s="851">
        <f t="shared" si="122"/>
        <v>45644</v>
      </c>
      <c r="F321" s="851">
        <f t="shared" si="120"/>
        <v>45650</v>
      </c>
      <c r="G321" s="801"/>
      <c r="H321" s="801"/>
      <c r="I321" s="758">
        <f t="shared" si="121"/>
        <v>45642</v>
      </c>
      <c r="J321" s="332">
        <f t="shared" si="117"/>
        <v>51</v>
      </c>
      <c r="K321" s="407"/>
      <c r="L321" s="155"/>
    </row>
    <row r="322" spans="1:13" s="14" customFormat="1" ht="20.100000000000001" hidden="1" customHeight="1" x14ac:dyDescent="0.2">
      <c r="A322" s="867" t="s">
        <v>735</v>
      </c>
      <c r="B322" s="946" t="s">
        <v>733</v>
      </c>
      <c r="C322" s="946" t="s">
        <v>3514</v>
      </c>
      <c r="D322" s="944">
        <v>45651</v>
      </c>
      <c r="E322" s="802">
        <f t="shared" si="122"/>
        <v>45653</v>
      </c>
      <c r="F322" s="802">
        <f t="shared" si="120"/>
        <v>45659</v>
      </c>
      <c r="G322" s="678"/>
      <c r="H322" s="678"/>
      <c r="I322" s="758">
        <f t="shared" si="121"/>
        <v>45649</v>
      </c>
      <c r="J322" s="332">
        <f t="shared" si="117"/>
        <v>52</v>
      </c>
      <c r="K322" s="407"/>
      <c r="L322" s="155"/>
    </row>
    <row r="323" spans="1:13" s="14" customFormat="1" ht="20.100000000000001" hidden="1" customHeight="1" x14ac:dyDescent="0.2">
      <c r="A323" s="867" t="s">
        <v>3385</v>
      </c>
      <c r="B323" s="946" t="s">
        <v>3246</v>
      </c>
      <c r="C323" s="946" t="s">
        <v>3515</v>
      </c>
      <c r="D323" s="873" t="s">
        <v>409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7"/>
        <v>53</v>
      </c>
      <c r="K323" s="407"/>
      <c r="L323" s="155"/>
    </row>
    <row r="324" spans="1:13" s="14" customFormat="1" ht="20.100000000000001" hidden="1" customHeight="1" x14ac:dyDescent="0.2">
      <c r="A324" s="867"/>
      <c r="B324" s="946" t="s">
        <v>2880</v>
      </c>
      <c r="C324" s="946" t="s">
        <v>3516</v>
      </c>
      <c r="D324" s="873" t="s">
        <v>409</v>
      </c>
      <c r="E324" s="802">
        <v>45299</v>
      </c>
      <c r="F324" s="802">
        <v>45305</v>
      </c>
      <c r="G324" s="11"/>
      <c r="H324" s="11"/>
      <c r="I324" s="758">
        <f t="shared" si="121"/>
        <v>45663</v>
      </c>
      <c r="J324" s="332">
        <f t="shared" si="117"/>
        <v>2</v>
      </c>
      <c r="K324" s="407"/>
      <c r="L324" s="155"/>
    </row>
    <row r="325" spans="1:13" s="14" customFormat="1" ht="20.100000000000001" hidden="1" customHeight="1" x14ac:dyDescent="0.2">
      <c r="A325" s="867" t="s">
        <v>2841</v>
      </c>
      <c r="B325" s="946" t="s">
        <v>2841</v>
      </c>
      <c r="C325" s="946" t="s">
        <v>3517</v>
      </c>
      <c r="D325" s="873" t="s">
        <v>409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7"/>
        <v>3</v>
      </c>
      <c r="K325" s="407"/>
      <c r="L325" s="155"/>
    </row>
    <row r="326" spans="1:13" s="14" customFormat="1" ht="20.100000000000001" hidden="1" customHeight="1" x14ac:dyDescent="0.2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customHeight="1" x14ac:dyDescent="0.2">
      <c r="A327" s="806"/>
      <c r="B327" s="1504" t="s">
        <v>3192</v>
      </c>
      <c r="C327" s="1514"/>
      <c r="D327" s="1496" t="s">
        <v>373</v>
      </c>
      <c r="E327" s="1157" t="s">
        <v>459</v>
      </c>
      <c r="F327" s="1157" t="s">
        <v>3518</v>
      </c>
      <c r="G327" s="1157" t="s">
        <v>3402</v>
      </c>
      <c r="H327" s="1157" t="s">
        <v>235</v>
      </c>
      <c r="I327" s="1365"/>
      <c r="J327" s="1190"/>
      <c r="K327" s="1365"/>
      <c r="L327" s="1365"/>
    </row>
    <row r="328" spans="1:13" s="14" customFormat="1" ht="26.25" customHeight="1" x14ac:dyDescent="0.2">
      <c r="A328" s="806"/>
      <c r="B328" s="1158" t="s">
        <v>375</v>
      </c>
      <c r="C328" s="1158" t="s">
        <v>376</v>
      </c>
      <c r="D328" s="1497"/>
      <c r="E328" s="1373" t="s">
        <v>244</v>
      </c>
      <c r="F328" s="1373" t="s">
        <v>177</v>
      </c>
      <c r="G328" s="1373" t="s">
        <v>266</v>
      </c>
      <c r="H328" s="1373" t="s">
        <v>265</v>
      </c>
      <c r="I328" s="1365"/>
      <c r="K328" s="1284" t="s">
        <v>513</v>
      </c>
      <c r="L328" s="1284" t="s">
        <v>377</v>
      </c>
      <c r="M328" s="1367" t="s">
        <v>378</v>
      </c>
    </row>
    <row r="329" spans="1:13" s="14" customFormat="1" ht="20.100000000000001" hidden="1" customHeight="1" x14ac:dyDescent="0.2">
      <c r="A329" s="806"/>
      <c r="B329" s="1164" t="s">
        <v>2880</v>
      </c>
      <c r="C329" s="1164" t="s">
        <v>3519</v>
      </c>
      <c r="D329" s="1164">
        <v>45731</v>
      </c>
      <c r="E329" s="1194">
        <f>D329+6</f>
        <v>45737</v>
      </c>
      <c r="F329" s="1194">
        <f>E329+3</f>
        <v>45740</v>
      </c>
      <c r="G329" s="1194">
        <f>F329+12</f>
        <v>45752</v>
      </c>
      <c r="H329" s="1194">
        <f>G329+12</f>
        <v>45764</v>
      </c>
      <c r="I329" s="1365"/>
      <c r="K329" s="1161">
        <v>45729</v>
      </c>
      <c r="L329" s="1161">
        <v>45729</v>
      </c>
      <c r="M329" s="1370">
        <f t="shared" ref="M329:M330" si="123">WEEKNUM(L329)</f>
        <v>11</v>
      </c>
    </row>
    <row r="330" spans="1:13" s="14" customFormat="1" ht="20.100000000000001" hidden="1" customHeight="1" x14ac:dyDescent="0.2">
      <c r="A330" s="806"/>
      <c r="B330" s="1164" t="s">
        <v>735</v>
      </c>
      <c r="C330" s="1164" t="s">
        <v>3520</v>
      </c>
      <c r="D330" s="1164">
        <v>45740</v>
      </c>
      <c r="E330" s="1194">
        <f t="shared" ref="E330:E333" si="124">D330+6</f>
        <v>45746</v>
      </c>
      <c r="F330" s="1194">
        <f t="shared" ref="F330:F333" si="125">E330+3</f>
        <v>45749</v>
      </c>
      <c r="G330" s="1194">
        <f t="shared" ref="G330:H333" si="126">F330+12</f>
        <v>45761</v>
      </c>
      <c r="H330" s="1194">
        <f t="shared" si="126"/>
        <v>45773</v>
      </c>
      <c r="I330" s="1365"/>
      <c r="K330" s="1161">
        <f t="shared" ref="K330:L332" si="127">K329+7</f>
        <v>45736</v>
      </c>
      <c r="L330" s="1161">
        <f t="shared" si="127"/>
        <v>45736</v>
      </c>
      <c r="M330" s="1370">
        <f t="shared" si="123"/>
        <v>12</v>
      </c>
    </row>
    <row r="331" spans="1:13" s="14" customFormat="1" ht="20.100000000000001" hidden="1" customHeight="1" x14ac:dyDescent="0.2">
      <c r="A331" s="806"/>
      <c r="B331" s="1164" t="s">
        <v>2229</v>
      </c>
      <c r="C331" s="1164" t="s">
        <v>3521</v>
      </c>
      <c r="D331" s="1164">
        <v>45745</v>
      </c>
      <c r="E331" s="1194">
        <f t="shared" si="124"/>
        <v>45751</v>
      </c>
      <c r="F331" s="1194">
        <f t="shared" si="125"/>
        <v>45754</v>
      </c>
      <c r="G331" s="1194">
        <f t="shared" si="126"/>
        <v>45766</v>
      </c>
      <c r="H331" s="1194">
        <f t="shared" si="126"/>
        <v>45778</v>
      </c>
      <c r="I331" s="1365"/>
      <c r="K331" s="1161">
        <f t="shared" si="127"/>
        <v>45743</v>
      </c>
      <c r="L331" s="1161">
        <f t="shared" si="127"/>
        <v>45743</v>
      </c>
      <c r="M331" s="1370">
        <f>WEEKNUM(L331)</f>
        <v>13</v>
      </c>
    </row>
    <row r="332" spans="1:13" s="14" customFormat="1" ht="20.100000000000001" hidden="1" customHeight="1" x14ac:dyDescent="0.2">
      <c r="A332" s="806" t="s">
        <v>733</v>
      </c>
      <c r="B332" s="1164" t="s">
        <v>1857</v>
      </c>
      <c r="C332" s="1164" t="s">
        <v>3522</v>
      </c>
      <c r="D332" s="1164">
        <v>45748</v>
      </c>
      <c r="E332" s="1194">
        <f>D332+6</f>
        <v>45754</v>
      </c>
      <c r="F332" s="1194">
        <f>E332+3</f>
        <v>45757</v>
      </c>
      <c r="G332" s="1194">
        <f>F332+12</f>
        <v>45769</v>
      </c>
      <c r="H332" s="1194">
        <f>G332+12</f>
        <v>45781</v>
      </c>
      <c r="I332" s="1365"/>
      <c r="K332" s="1161">
        <f t="shared" si="127"/>
        <v>45750</v>
      </c>
      <c r="L332" s="1161">
        <f t="shared" si="127"/>
        <v>45750</v>
      </c>
      <c r="M332" s="1370">
        <f t="shared" ref="M332:M333" si="128">WEEKNUM(L332)</f>
        <v>14</v>
      </c>
    </row>
    <row r="333" spans="1:13" s="14" customFormat="1" ht="20.100000000000001" hidden="1" customHeight="1" x14ac:dyDescent="0.2">
      <c r="A333" s="806"/>
      <c r="B333" s="1164" t="s">
        <v>3246</v>
      </c>
      <c r="C333" s="1164" t="s">
        <v>3523</v>
      </c>
      <c r="D333" s="1164">
        <v>45762</v>
      </c>
      <c r="E333" s="1194">
        <f t="shared" si="124"/>
        <v>45768</v>
      </c>
      <c r="F333" s="1194">
        <f t="shared" si="125"/>
        <v>45771</v>
      </c>
      <c r="G333" s="1194">
        <f t="shared" si="126"/>
        <v>45783</v>
      </c>
      <c r="H333" s="1194">
        <f t="shared" si="126"/>
        <v>45795</v>
      </c>
      <c r="I333" s="1365"/>
      <c r="K333" s="1161">
        <f t="shared" ref="K333:L336" si="129">K332+7</f>
        <v>45757</v>
      </c>
      <c r="L333" s="1161">
        <f t="shared" si="129"/>
        <v>45757</v>
      </c>
      <c r="M333" s="1370">
        <f t="shared" si="128"/>
        <v>15</v>
      </c>
    </row>
    <row r="334" spans="1:13" s="14" customFormat="1" ht="20.100000000000001" hidden="1" customHeight="1" x14ac:dyDescent="0.2">
      <c r="A334" s="806"/>
      <c r="B334" s="1164" t="s">
        <v>2512</v>
      </c>
      <c r="C334" s="1164" t="s">
        <v>3524</v>
      </c>
      <c r="D334" s="1187" t="s">
        <v>409</v>
      </c>
      <c r="E334" s="1203"/>
      <c r="F334" s="1203"/>
      <c r="G334" s="1203"/>
      <c r="H334" s="1203"/>
      <c r="I334" s="1365"/>
      <c r="K334" s="1161">
        <f t="shared" si="129"/>
        <v>45764</v>
      </c>
      <c r="L334" s="1161">
        <f t="shared" si="129"/>
        <v>45764</v>
      </c>
      <c r="M334" s="1370">
        <f>WEEKNUM(L334)</f>
        <v>16</v>
      </c>
    </row>
    <row r="335" spans="1:13" s="14" customFormat="1" ht="20.100000000000001" hidden="1" customHeight="1" x14ac:dyDescent="0.2">
      <c r="A335" s="806" t="s">
        <v>2880</v>
      </c>
      <c r="B335" s="1164" t="s">
        <v>2565</v>
      </c>
      <c r="C335" s="1164" t="s">
        <v>3525</v>
      </c>
      <c r="D335" s="1164">
        <v>45771</v>
      </c>
      <c r="E335" s="1194">
        <f>D335+6</f>
        <v>45777</v>
      </c>
      <c r="F335" s="1194">
        <f>E335+3</f>
        <v>45780</v>
      </c>
      <c r="G335" s="1194">
        <f>F335+12</f>
        <v>45792</v>
      </c>
      <c r="H335" s="1194">
        <f>G335+12</f>
        <v>45804</v>
      </c>
      <c r="I335" s="1365"/>
      <c r="K335" s="1161">
        <f t="shared" si="129"/>
        <v>45771</v>
      </c>
      <c r="L335" s="1161">
        <f t="shared" si="129"/>
        <v>45771</v>
      </c>
      <c r="M335" s="1370">
        <f t="shared" ref="M335:M336" si="130">WEEKNUM(L335)</f>
        <v>17</v>
      </c>
    </row>
    <row r="336" spans="1:13" s="14" customFormat="1" ht="20.100000000000001" hidden="1" customHeight="1" x14ac:dyDescent="0.2">
      <c r="A336" s="806"/>
      <c r="B336" s="1164" t="s">
        <v>735</v>
      </c>
      <c r="C336" s="1164" t="s">
        <v>3526</v>
      </c>
      <c r="D336" s="1164">
        <v>45782</v>
      </c>
      <c r="E336" s="1194">
        <f>D336+9</f>
        <v>45791</v>
      </c>
      <c r="F336" s="1194">
        <f>E336+4</f>
        <v>45795</v>
      </c>
      <c r="G336" s="1194">
        <f>F336+8</f>
        <v>45803</v>
      </c>
      <c r="H336" s="1194">
        <f>G336+8</f>
        <v>45811</v>
      </c>
      <c r="I336" s="1365"/>
      <c r="K336" s="1161">
        <f t="shared" si="129"/>
        <v>45778</v>
      </c>
      <c r="L336" s="1161">
        <f t="shared" si="129"/>
        <v>45778</v>
      </c>
      <c r="M336" s="1370">
        <f t="shared" si="130"/>
        <v>18</v>
      </c>
    </row>
    <row r="337" spans="1:13" s="14" customFormat="1" ht="20.100000000000001" hidden="1" customHeight="1" x14ac:dyDescent="0.2">
      <c r="A337" s="806"/>
      <c r="B337" s="1164" t="s">
        <v>2229</v>
      </c>
      <c r="C337" s="1164" t="s">
        <v>3527</v>
      </c>
      <c r="D337" s="1164">
        <v>45794</v>
      </c>
      <c r="E337" s="1194">
        <f t="shared" ref="E337:E343" si="131">D337+9</f>
        <v>45803</v>
      </c>
      <c r="F337" s="1194">
        <f t="shared" ref="F337:F343" si="132">E337+4</f>
        <v>45807</v>
      </c>
      <c r="G337" s="1194">
        <f t="shared" ref="G337:H343" si="133">F337+8</f>
        <v>45815</v>
      </c>
      <c r="H337" s="1194">
        <f t="shared" si="133"/>
        <v>45823</v>
      </c>
      <c r="I337" s="1365"/>
      <c r="K337" s="1161">
        <f>K336+7</f>
        <v>45785</v>
      </c>
      <c r="L337" s="1161">
        <f>L336+7</f>
        <v>45785</v>
      </c>
      <c r="M337" s="1370">
        <f>WEEKNUM(L337)</f>
        <v>19</v>
      </c>
    </row>
    <row r="338" spans="1:13" s="14" customFormat="1" ht="20.100000000000001" hidden="1" customHeight="1" x14ac:dyDescent="0.2">
      <c r="A338" s="806"/>
      <c r="B338" s="1164" t="s">
        <v>1857</v>
      </c>
      <c r="C338" s="1164" t="s">
        <v>3528</v>
      </c>
      <c r="D338" s="1164">
        <v>45801</v>
      </c>
      <c r="E338" s="1194">
        <f t="shared" si="131"/>
        <v>45810</v>
      </c>
      <c r="F338" s="1194">
        <f t="shared" si="132"/>
        <v>45814</v>
      </c>
      <c r="G338" s="1194">
        <f t="shared" si="133"/>
        <v>45822</v>
      </c>
      <c r="H338" s="1194">
        <f>G338+2</f>
        <v>45824</v>
      </c>
      <c r="I338" s="1365"/>
      <c r="K338" s="1161">
        <f>K337+7</f>
        <v>45792</v>
      </c>
      <c r="L338" s="1161">
        <f>L337+7</f>
        <v>45792</v>
      </c>
      <c r="M338" s="1370">
        <f t="shared" ref="M338:M339" si="134">WEEKNUM(L338)</f>
        <v>20</v>
      </c>
    </row>
    <row r="339" spans="1:13" s="14" customFormat="1" ht="20.100000000000001" hidden="1" customHeight="1" x14ac:dyDescent="0.2">
      <c r="A339" s="806"/>
      <c r="B339" s="1164" t="s">
        <v>3246</v>
      </c>
      <c r="C339" s="1164" t="s">
        <v>3529</v>
      </c>
      <c r="D339" s="1164">
        <v>45805</v>
      </c>
      <c r="E339" s="1194">
        <f t="shared" si="131"/>
        <v>45814</v>
      </c>
      <c r="F339" s="1194">
        <f t="shared" si="132"/>
        <v>45818</v>
      </c>
      <c r="G339" s="1194">
        <f t="shared" si="133"/>
        <v>45826</v>
      </c>
      <c r="H339" s="1194">
        <f t="shared" ref="H339:H340" si="135">G339+2</f>
        <v>45828</v>
      </c>
      <c r="I339" s="1365"/>
      <c r="K339" s="1161">
        <f t="shared" ref="K339:L342" si="136">K338+7</f>
        <v>45799</v>
      </c>
      <c r="L339" s="1161">
        <f t="shared" si="136"/>
        <v>45799</v>
      </c>
      <c r="M339" s="1370">
        <f t="shared" si="134"/>
        <v>21</v>
      </c>
    </row>
    <row r="340" spans="1:13" s="14" customFormat="1" ht="20.100000000000001" hidden="1" customHeight="1" x14ac:dyDescent="0.2">
      <c r="A340" s="1104"/>
      <c r="B340" s="1164" t="s">
        <v>2565</v>
      </c>
      <c r="C340" s="1164" t="s">
        <v>3530</v>
      </c>
      <c r="D340" s="1164">
        <v>45818</v>
      </c>
      <c r="E340" s="1194">
        <f t="shared" si="131"/>
        <v>45827</v>
      </c>
      <c r="F340" s="1194">
        <f t="shared" si="132"/>
        <v>45831</v>
      </c>
      <c r="G340" s="1194">
        <f t="shared" si="133"/>
        <v>45839</v>
      </c>
      <c r="H340" s="1194">
        <f t="shared" si="135"/>
        <v>45841</v>
      </c>
      <c r="I340" s="1365"/>
      <c r="K340" s="1161">
        <f t="shared" si="136"/>
        <v>45806</v>
      </c>
      <c r="L340" s="1161">
        <f t="shared" si="136"/>
        <v>45806</v>
      </c>
      <c r="M340" s="1370">
        <f>WEEKNUM(L340)</f>
        <v>22</v>
      </c>
    </row>
    <row r="341" spans="1:13" s="14" customFormat="1" ht="20.100000000000001" hidden="1" customHeight="1" x14ac:dyDescent="0.2">
      <c r="A341" s="806"/>
      <c r="B341" s="1168" t="s">
        <v>433</v>
      </c>
      <c r="C341" s="1164" t="s">
        <v>3531</v>
      </c>
      <c r="D341" s="1166"/>
      <c r="E341" s="1203"/>
      <c r="F341" s="1203"/>
      <c r="G341" s="1203"/>
      <c r="H341" s="1203"/>
      <c r="I341" s="1365"/>
      <c r="K341" s="1161">
        <f t="shared" si="136"/>
        <v>45813</v>
      </c>
      <c r="L341" s="1161">
        <f t="shared" si="136"/>
        <v>45813</v>
      </c>
      <c r="M341" s="1370">
        <f t="shared" ref="M341:M342" si="137">WEEKNUM(L341)</f>
        <v>23</v>
      </c>
    </row>
    <row r="342" spans="1:13" s="14" customFormat="1" ht="20.100000000000001" hidden="1" customHeight="1" x14ac:dyDescent="0.2">
      <c r="A342" s="806"/>
      <c r="B342" s="1164" t="s">
        <v>2512</v>
      </c>
      <c r="C342" s="1164" t="s">
        <v>3532</v>
      </c>
      <c r="D342" s="1164">
        <v>45823</v>
      </c>
      <c r="E342" s="1194">
        <f t="shared" ref="E342" si="138">D342+9</f>
        <v>45832</v>
      </c>
      <c r="F342" s="1194">
        <f t="shared" ref="F342" si="139">E342+4</f>
        <v>45836</v>
      </c>
      <c r="G342" s="1194">
        <f t="shared" ref="G342" si="140">F342+8</f>
        <v>45844</v>
      </c>
      <c r="H342" s="1194">
        <f t="shared" ref="H342" si="141">G342+2</f>
        <v>45846</v>
      </c>
      <c r="I342" s="1365"/>
      <c r="K342" s="1161">
        <f t="shared" si="136"/>
        <v>45820</v>
      </c>
      <c r="L342" s="1161">
        <f t="shared" si="136"/>
        <v>45820</v>
      </c>
      <c r="M342" s="1370">
        <f t="shared" si="137"/>
        <v>24</v>
      </c>
    </row>
    <row r="343" spans="1:13" s="14" customFormat="1" ht="20.100000000000001" hidden="1" customHeight="1" x14ac:dyDescent="0.2">
      <c r="A343" s="806" t="s">
        <v>735</v>
      </c>
      <c r="B343" s="1164" t="s">
        <v>3276</v>
      </c>
      <c r="C343" s="1164" t="s">
        <v>3533</v>
      </c>
      <c r="D343" s="1164">
        <v>45832</v>
      </c>
      <c r="E343" s="1194">
        <f t="shared" si="131"/>
        <v>45841</v>
      </c>
      <c r="F343" s="1194">
        <f t="shared" si="132"/>
        <v>45845</v>
      </c>
      <c r="G343" s="1194">
        <f t="shared" si="133"/>
        <v>45853</v>
      </c>
      <c r="H343" s="1194">
        <f>G343+2</f>
        <v>45855</v>
      </c>
      <c r="I343" s="1365"/>
      <c r="K343" s="1161">
        <f>K342+7</f>
        <v>45827</v>
      </c>
      <c r="L343" s="1161">
        <f>L342+7</f>
        <v>45827</v>
      </c>
      <c r="M343" s="1370">
        <f>WEEKNUM(L343)</f>
        <v>25</v>
      </c>
    </row>
    <row r="344" spans="1:13" s="14" customFormat="1" ht="20.100000000000001" hidden="1" customHeight="1" x14ac:dyDescent="0.2">
      <c r="A344" s="806" t="s">
        <v>2229</v>
      </c>
      <c r="B344" s="1168" t="s">
        <v>433</v>
      </c>
      <c r="C344" s="1164" t="s">
        <v>3534</v>
      </c>
      <c r="D344" s="1166"/>
      <c r="E344" s="1203"/>
      <c r="F344" s="1203"/>
      <c r="G344" s="1203"/>
      <c r="H344" s="1203"/>
      <c r="I344" s="1365"/>
      <c r="K344" s="1161">
        <f>K343+7</f>
        <v>45834</v>
      </c>
      <c r="L344" s="1161">
        <f>L343+7</f>
        <v>45834</v>
      </c>
      <c r="M344" s="1370">
        <f t="shared" ref="M344:M345" si="142">WEEKNUM(L344)</f>
        <v>26</v>
      </c>
    </row>
    <row r="345" spans="1:13" s="14" customFormat="1" ht="20.100000000000001" hidden="1" customHeight="1" x14ac:dyDescent="0.2">
      <c r="A345" s="806"/>
      <c r="B345" s="1168" t="s">
        <v>433</v>
      </c>
      <c r="C345" s="1164" t="s">
        <v>3535</v>
      </c>
      <c r="D345" s="1166"/>
      <c r="E345" s="1203"/>
      <c r="F345" s="1203"/>
      <c r="G345" s="1203"/>
      <c r="H345" s="1203"/>
      <c r="I345" s="1365"/>
      <c r="K345" s="1161">
        <f t="shared" ref="K345:L348" si="143">K344+7</f>
        <v>45841</v>
      </c>
      <c r="L345" s="1161">
        <f t="shared" si="143"/>
        <v>45841</v>
      </c>
      <c r="M345" s="1370">
        <f t="shared" si="142"/>
        <v>27</v>
      </c>
    </row>
    <row r="346" spans="1:13" s="14" customFormat="1" ht="20.100000000000001" hidden="1" customHeight="1" x14ac:dyDescent="0.2">
      <c r="A346" s="1104"/>
      <c r="B346" s="1164" t="s">
        <v>3246</v>
      </c>
      <c r="C346" s="1164" t="s">
        <v>3536</v>
      </c>
      <c r="D346" s="1164">
        <v>45849</v>
      </c>
      <c r="E346" s="1194">
        <f t="shared" ref="E346" si="144">D346+9</f>
        <v>45858</v>
      </c>
      <c r="F346" s="1194">
        <f t="shared" ref="F346" si="145">E346+4</f>
        <v>45862</v>
      </c>
      <c r="G346" s="1194">
        <f t="shared" ref="G346" si="146">F346+8</f>
        <v>45870</v>
      </c>
      <c r="H346" s="1194">
        <f t="shared" ref="H346:H349" si="147">G346+2</f>
        <v>45872</v>
      </c>
      <c r="I346" s="1365"/>
      <c r="K346" s="1161">
        <f t="shared" si="143"/>
        <v>45848</v>
      </c>
      <c r="L346" s="1161">
        <f t="shared" si="143"/>
        <v>45848</v>
      </c>
      <c r="M346" s="1370">
        <f t="shared" ref="M346:M353" si="148">WEEKNUM(L346)</f>
        <v>28</v>
      </c>
    </row>
    <row r="347" spans="1:13" s="14" customFormat="1" ht="20.100000000000001" hidden="1" customHeight="1" x14ac:dyDescent="0.2">
      <c r="A347" s="806" t="s">
        <v>535</v>
      </c>
      <c r="B347" s="1164" t="s">
        <v>2565</v>
      </c>
      <c r="C347" s="1164" t="s">
        <v>3537</v>
      </c>
      <c r="D347" s="1164">
        <v>45861</v>
      </c>
      <c r="E347" s="1194">
        <f t="shared" ref="E347" si="149">D347+9</f>
        <v>45870</v>
      </c>
      <c r="F347" s="1194">
        <f t="shared" ref="F347" si="150">E347+4</f>
        <v>45874</v>
      </c>
      <c r="G347" s="1194">
        <f t="shared" ref="G347" si="151">F347+8</f>
        <v>45882</v>
      </c>
      <c r="H347" s="1194">
        <f t="shared" si="147"/>
        <v>45884</v>
      </c>
      <c r="I347" s="1365"/>
      <c r="K347" s="1161">
        <f t="shared" si="143"/>
        <v>45855</v>
      </c>
      <c r="L347" s="1161">
        <f t="shared" si="143"/>
        <v>45855</v>
      </c>
      <c r="M347" s="1370">
        <f t="shared" si="148"/>
        <v>29</v>
      </c>
    </row>
    <row r="348" spans="1:13" s="14" customFormat="1" ht="20.100000000000001" hidden="1" customHeight="1" x14ac:dyDescent="0.2">
      <c r="A348" s="1104"/>
      <c r="B348" s="1164" t="s">
        <v>2512</v>
      </c>
      <c r="C348" s="1164" t="s">
        <v>3538</v>
      </c>
      <c r="D348" s="1164">
        <v>45870</v>
      </c>
      <c r="E348" s="1187" t="s">
        <v>409</v>
      </c>
      <c r="F348" s="1187" t="s">
        <v>409</v>
      </c>
      <c r="G348" s="1194">
        <v>45881</v>
      </c>
      <c r="H348" s="1194">
        <f t="shared" si="147"/>
        <v>45883</v>
      </c>
      <c r="I348" s="1365"/>
      <c r="K348" s="1161">
        <f t="shared" si="143"/>
        <v>45862</v>
      </c>
      <c r="L348" s="1161">
        <f t="shared" si="143"/>
        <v>45862</v>
      </c>
      <c r="M348" s="1370">
        <f t="shared" si="148"/>
        <v>30</v>
      </c>
    </row>
    <row r="349" spans="1:13" s="14" customFormat="1" ht="20.100000000000001" hidden="1" customHeight="1" x14ac:dyDescent="0.2">
      <c r="A349" s="806" t="s">
        <v>3276</v>
      </c>
      <c r="B349" s="1164" t="s">
        <v>3276</v>
      </c>
      <c r="C349" s="1164" t="s">
        <v>3539</v>
      </c>
      <c r="D349" s="1164">
        <v>45876</v>
      </c>
      <c r="E349" s="1194">
        <f t="shared" ref="E349" si="152">D349+9</f>
        <v>45885</v>
      </c>
      <c r="F349" s="1194">
        <f t="shared" ref="F349" si="153">E349+4</f>
        <v>45889</v>
      </c>
      <c r="G349" s="1194">
        <f t="shared" ref="G349" si="154">F349+8</f>
        <v>45897</v>
      </c>
      <c r="H349" s="1194">
        <f t="shared" si="147"/>
        <v>45899</v>
      </c>
      <c r="I349" s="1365"/>
      <c r="K349" s="1161">
        <f t="shared" ref="K349:L351" si="155">K348+7</f>
        <v>45869</v>
      </c>
      <c r="L349" s="1161">
        <f t="shared" si="155"/>
        <v>45869</v>
      </c>
      <c r="M349" s="1370">
        <f t="shared" si="148"/>
        <v>31</v>
      </c>
    </row>
    <row r="350" spans="1:13" s="14" customFormat="1" ht="20.100000000000001" hidden="1" customHeight="1" x14ac:dyDescent="0.2">
      <c r="A350" s="806" t="s">
        <v>1868</v>
      </c>
      <c r="B350" s="1164" t="s">
        <v>437</v>
      </c>
      <c r="C350" s="1164" t="s">
        <v>3540</v>
      </c>
      <c r="D350" s="1164">
        <v>45886</v>
      </c>
      <c r="E350" s="1187" t="s">
        <v>409</v>
      </c>
      <c r="F350" s="1187" t="s">
        <v>409</v>
      </c>
      <c r="G350" s="1194">
        <v>45895</v>
      </c>
      <c r="H350" s="1194">
        <f>G350+2</f>
        <v>45897</v>
      </c>
      <c r="I350" s="1365"/>
      <c r="K350" s="1161">
        <f t="shared" si="155"/>
        <v>45876</v>
      </c>
      <c r="L350" s="1161">
        <f t="shared" si="155"/>
        <v>45876</v>
      </c>
      <c r="M350" s="1370">
        <f t="shared" si="148"/>
        <v>32</v>
      </c>
    </row>
    <row r="351" spans="1:13" s="14" customFormat="1" ht="20.100000000000001" hidden="1" customHeight="1" x14ac:dyDescent="0.2">
      <c r="A351" s="806" t="s">
        <v>3285</v>
      </c>
      <c r="B351" s="1164" t="s">
        <v>1868</v>
      </c>
      <c r="C351" s="1164" t="s">
        <v>3541</v>
      </c>
      <c r="D351" s="1164">
        <v>45892</v>
      </c>
      <c r="E351" s="1194">
        <f t="shared" ref="E351" si="156">D351+9</f>
        <v>45901</v>
      </c>
      <c r="F351" s="1194">
        <f t="shared" ref="F351" si="157">E351+4</f>
        <v>45905</v>
      </c>
      <c r="G351" s="1194">
        <v>45902</v>
      </c>
      <c r="H351" s="1194">
        <f>G351+2</f>
        <v>45904</v>
      </c>
      <c r="I351" s="1365"/>
      <c r="K351" s="1161">
        <f t="shared" si="155"/>
        <v>45883</v>
      </c>
      <c r="L351" s="1161">
        <f t="shared" si="155"/>
        <v>45883</v>
      </c>
      <c r="M351" s="1370">
        <f t="shared" si="148"/>
        <v>33</v>
      </c>
    </row>
    <row r="352" spans="1:13" s="14" customFormat="1" ht="20.100000000000001" hidden="1" customHeight="1" x14ac:dyDescent="0.2">
      <c r="A352" s="806" t="s">
        <v>3246</v>
      </c>
      <c r="B352" s="1164" t="s">
        <v>3246</v>
      </c>
      <c r="C352" s="1164" t="s">
        <v>3542</v>
      </c>
      <c r="D352" s="1164">
        <v>45892</v>
      </c>
      <c r="E352" s="1187" t="s">
        <v>409</v>
      </c>
      <c r="F352" s="1187" t="s">
        <v>409</v>
      </c>
      <c r="G352" s="1187" t="s">
        <v>409</v>
      </c>
      <c r="H352" s="1187" t="s">
        <v>409</v>
      </c>
      <c r="I352" s="1365"/>
      <c r="K352" s="1161">
        <f t="shared" ref="K352:L354" si="158">K351+7</f>
        <v>45890</v>
      </c>
      <c r="L352" s="1161">
        <f t="shared" si="158"/>
        <v>45890</v>
      </c>
      <c r="M352" s="1370">
        <f t="shared" si="148"/>
        <v>34</v>
      </c>
    </row>
    <row r="353" spans="1:13" s="14" customFormat="1" ht="20.100000000000001" hidden="1" customHeight="1" x14ac:dyDescent="0.2">
      <c r="A353" s="806"/>
      <c r="B353" s="1164" t="s">
        <v>2565</v>
      </c>
      <c r="C353" s="1164" t="s">
        <v>3543</v>
      </c>
      <c r="D353" s="1164">
        <v>45901</v>
      </c>
      <c r="E353" s="1194">
        <f t="shared" ref="E353:E356" si="159">D353+9</f>
        <v>45910</v>
      </c>
      <c r="F353" s="1194">
        <f t="shared" ref="F353:F356" si="160">E353+4</f>
        <v>45914</v>
      </c>
      <c r="G353" s="1194">
        <f t="shared" ref="G353:G356" si="161">F353+8</f>
        <v>45922</v>
      </c>
      <c r="H353" s="1194">
        <f t="shared" ref="H353:H355" si="162">G353+2</f>
        <v>45924</v>
      </c>
      <c r="I353" s="1365"/>
      <c r="K353" s="1161">
        <f t="shared" si="158"/>
        <v>45897</v>
      </c>
      <c r="L353" s="1161">
        <f t="shared" si="158"/>
        <v>45897</v>
      </c>
      <c r="M353" s="1370">
        <f t="shared" si="148"/>
        <v>35</v>
      </c>
    </row>
    <row r="354" spans="1:13" s="14" customFormat="1" ht="20.100000000000001" hidden="1" customHeight="1" x14ac:dyDescent="0.2">
      <c r="A354" s="1104"/>
      <c r="B354" s="1164" t="s">
        <v>2512</v>
      </c>
      <c r="C354" s="1164" t="s">
        <v>3544</v>
      </c>
      <c r="D354" s="1164">
        <v>45911</v>
      </c>
      <c r="E354" s="1194">
        <f t="shared" si="159"/>
        <v>45920</v>
      </c>
      <c r="F354" s="1194">
        <f t="shared" si="160"/>
        <v>45924</v>
      </c>
      <c r="G354" s="1194">
        <f t="shared" si="161"/>
        <v>45932</v>
      </c>
      <c r="H354" s="1194">
        <f t="shared" si="162"/>
        <v>45934</v>
      </c>
      <c r="I354" s="1365"/>
      <c r="K354" s="1161">
        <f t="shared" si="158"/>
        <v>45904</v>
      </c>
      <c r="L354" s="1161">
        <f t="shared" si="158"/>
        <v>45904</v>
      </c>
      <c r="M354" s="1370">
        <f t="shared" ref="M354:M359" si="163">WEEKNUM(L354)</f>
        <v>36</v>
      </c>
    </row>
    <row r="355" spans="1:13" s="14" customFormat="1" ht="20.100000000000001" hidden="1" customHeight="1" x14ac:dyDescent="0.2">
      <c r="A355" s="806"/>
      <c r="B355" s="1164" t="s">
        <v>3276</v>
      </c>
      <c r="C355" s="1164" t="s">
        <v>3545</v>
      </c>
      <c r="D355" s="1164">
        <v>45922</v>
      </c>
      <c r="E355" s="1187" t="s">
        <v>409</v>
      </c>
      <c r="F355" s="1187" t="s">
        <v>409</v>
      </c>
      <c r="G355" s="1194">
        <v>45930</v>
      </c>
      <c r="H355" s="1194">
        <f t="shared" si="162"/>
        <v>45932</v>
      </c>
      <c r="I355" s="1365"/>
      <c r="K355" s="1161">
        <f t="shared" ref="K355:L357" si="164">K354+7</f>
        <v>45911</v>
      </c>
      <c r="L355" s="1161">
        <f t="shared" si="164"/>
        <v>45911</v>
      </c>
      <c r="M355" s="1370">
        <f t="shared" si="163"/>
        <v>37</v>
      </c>
    </row>
    <row r="356" spans="1:13" s="14" customFormat="1" ht="20.100000000000001" hidden="1" customHeight="1" x14ac:dyDescent="0.2">
      <c r="A356" s="806"/>
      <c r="B356" s="1164" t="s">
        <v>437</v>
      </c>
      <c r="C356" s="1164" t="s">
        <v>3546</v>
      </c>
      <c r="D356" s="1164">
        <v>45916</v>
      </c>
      <c r="E356" s="1194">
        <f t="shared" si="159"/>
        <v>45925</v>
      </c>
      <c r="F356" s="1194">
        <f t="shared" si="160"/>
        <v>45929</v>
      </c>
      <c r="G356" s="1194">
        <f t="shared" si="161"/>
        <v>45937</v>
      </c>
      <c r="H356" s="1194">
        <f>G356+2</f>
        <v>45939</v>
      </c>
      <c r="I356" s="1365"/>
      <c r="K356" s="1161">
        <f t="shared" si="164"/>
        <v>45918</v>
      </c>
      <c r="L356" s="1161">
        <f t="shared" si="164"/>
        <v>45918</v>
      </c>
      <c r="M356" s="1370">
        <f t="shared" si="163"/>
        <v>38</v>
      </c>
    </row>
    <row r="357" spans="1:13" s="14" customFormat="1" ht="20.100000000000001" hidden="1" customHeight="1" x14ac:dyDescent="0.2">
      <c r="A357" s="806" t="s">
        <v>1868</v>
      </c>
      <c r="B357" s="1164" t="s">
        <v>3293</v>
      </c>
      <c r="C357" s="1164" t="s">
        <v>3547</v>
      </c>
      <c r="D357" s="1164">
        <v>45929</v>
      </c>
      <c r="E357" s="1194">
        <f t="shared" ref="E357:E362" si="165">D357+9</f>
        <v>45938</v>
      </c>
      <c r="F357" s="1194">
        <f t="shared" ref="F357:F362" si="166">E357+4</f>
        <v>45942</v>
      </c>
      <c r="G357" s="1194">
        <f t="shared" ref="G357:G362" si="167">F357+8</f>
        <v>45950</v>
      </c>
      <c r="H357" s="1194">
        <f>G357+2</f>
        <v>45952</v>
      </c>
      <c r="I357" s="1365"/>
      <c r="K357" s="1161">
        <f t="shared" si="164"/>
        <v>45925</v>
      </c>
      <c r="L357" s="1161">
        <f t="shared" si="164"/>
        <v>45925</v>
      </c>
      <c r="M357" s="1370">
        <f t="shared" si="163"/>
        <v>39</v>
      </c>
    </row>
    <row r="358" spans="1:13" s="14" customFormat="1" ht="7.5" hidden="1" customHeight="1" x14ac:dyDescent="0.2">
      <c r="A358" s="806" t="s">
        <v>3548</v>
      </c>
      <c r="B358" s="1168" t="s">
        <v>584</v>
      </c>
      <c r="C358" s="1164" t="s">
        <v>3549</v>
      </c>
      <c r="D358" s="1164">
        <v>45930</v>
      </c>
      <c r="E358" s="1194">
        <f t="shared" si="165"/>
        <v>45939</v>
      </c>
      <c r="F358" s="1194">
        <f t="shared" si="166"/>
        <v>45943</v>
      </c>
      <c r="G358" s="1194">
        <f t="shared" si="167"/>
        <v>45951</v>
      </c>
      <c r="H358" s="1194">
        <f t="shared" ref="H358:H361" si="168">G358+2</f>
        <v>45953</v>
      </c>
      <c r="I358" s="1365"/>
      <c r="K358" s="1161">
        <f t="shared" ref="K358:L360" si="169">K357+7</f>
        <v>45932</v>
      </c>
      <c r="L358" s="1161">
        <f t="shared" si="169"/>
        <v>45932</v>
      </c>
      <c r="M358" s="1370">
        <f t="shared" si="163"/>
        <v>40</v>
      </c>
    </row>
    <row r="359" spans="1:13" s="14" customFormat="1" ht="20.100000000000001" hidden="1" customHeight="1" x14ac:dyDescent="0.2">
      <c r="A359" s="806" t="s">
        <v>3550</v>
      </c>
      <c r="B359" s="1169" t="s">
        <v>584</v>
      </c>
      <c r="C359" s="1177" t="s">
        <v>3551</v>
      </c>
      <c r="D359" s="1164">
        <v>45942</v>
      </c>
      <c r="E359" s="1194">
        <f t="shared" si="165"/>
        <v>45951</v>
      </c>
      <c r="F359" s="1194">
        <f t="shared" si="166"/>
        <v>45955</v>
      </c>
      <c r="G359" s="1194">
        <f t="shared" si="167"/>
        <v>45963</v>
      </c>
      <c r="H359" s="1194">
        <f t="shared" si="168"/>
        <v>45965</v>
      </c>
      <c r="I359" s="1365"/>
      <c r="K359" s="1161">
        <v>45937</v>
      </c>
      <c r="L359" s="1161">
        <f t="shared" si="169"/>
        <v>45939</v>
      </c>
      <c r="M359" s="1370">
        <f t="shared" si="163"/>
        <v>41</v>
      </c>
    </row>
    <row r="360" spans="1:13" s="14" customFormat="1" ht="20.100000000000001" hidden="1" customHeight="1" x14ac:dyDescent="0.2">
      <c r="A360" s="1104"/>
      <c r="B360" s="1164" t="s">
        <v>2512</v>
      </c>
      <c r="C360" s="1177" t="s">
        <v>3552</v>
      </c>
      <c r="D360" s="1164">
        <v>45957</v>
      </c>
      <c r="E360" s="1194">
        <f t="shared" si="165"/>
        <v>45966</v>
      </c>
      <c r="F360" s="1194">
        <f t="shared" si="166"/>
        <v>45970</v>
      </c>
      <c r="G360" s="1194">
        <f t="shared" si="167"/>
        <v>45978</v>
      </c>
      <c r="H360" s="1187" t="s">
        <v>409</v>
      </c>
      <c r="I360" s="1365"/>
      <c r="K360" s="1161">
        <f t="shared" si="169"/>
        <v>45944</v>
      </c>
      <c r="L360" s="1161">
        <f t="shared" si="169"/>
        <v>45946</v>
      </c>
      <c r="M360" s="1370">
        <f t="shared" ref="M360:M365" si="170">WEEKNUM(L360)</f>
        <v>42</v>
      </c>
    </row>
    <row r="361" spans="1:13" s="14" customFormat="1" ht="20.100000000000001" hidden="1" customHeight="1" x14ac:dyDescent="0.2">
      <c r="A361" s="806" t="s">
        <v>3298</v>
      </c>
      <c r="B361" s="1169" t="s">
        <v>433</v>
      </c>
      <c r="C361" s="1177" t="s">
        <v>3553</v>
      </c>
      <c r="D361" s="1166">
        <v>45951</v>
      </c>
      <c r="E361" s="1203">
        <f t="shared" si="165"/>
        <v>45960</v>
      </c>
      <c r="F361" s="1203">
        <f t="shared" si="166"/>
        <v>45964</v>
      </c>
      <c r="G361" s="1203">
        <f t="shared" si="167"/>
        <v>45972</v>
      </c>
      <c r="H361" s="1203">
        <f t="shared" si="168"/>
        <v>45974</v>
      </c>
      <c r="I361" s="1365"/>
      <c r="K361" s="1161">
        <f t="shared" ref="K361:L363" si="171">K360+7</f>
        <v>45951</v>
      </c>
      <c r="L361" s="1161">
        <f t="shared" si="171"/>
        <v>45953</v>
      </c>
      <c r="M361" s="1370">
        <f t="shared" si="170"/>
        <v>43</v>
      </c>
    </row>
    <row r="362" spans="1:13" s="14" customFormat="1" ht="20.100000000000001" hidden="1" customHeight="1" x14ac:dyDescent="0.2">
      <c r="A362" s="806" t="s">
        <v>437</v>
      </c>
      <c r="B362" s="1164" t="s">
        <v>3276</v>
      </c>
      <c r="C362" s="1164" t="s">
        <v>3554</v>
      </c>
      <c r="D362" s="1164">
        <v>45957</v>
      </c>
      <c r="E362" s="1194">
        <f t="shared" si="165"/>
        <v>45966</v>
      </c>
      <c r="F362" s="1194">
        <f t="shared" si="166"/>
        <v>45970</v>
      </c>
      <c r="G362" s="1194">
        <f t="shared" si="167"/>
        <v>45978</v>
      </c>
      <c r="H362" s="1194">
        <f>G362+2</f>
        <v>45980</v>
      </c>
      <c r="I362" s="1365"/>
      <c r="K362" s="1161">
        <f t="shared" si="171"/>
        <v>45958</v>
      </c>
      <c r="L362" s="1161">
        <f t="shared" si="171"/>
        <v>45960</v>
      </c>
      <c r="M362" s="1370">
        <f t="shared" si="170"/>
        <v>44</v>
      </c>
    </row>
    <row r="363" spans="1:13" s="14" customFormat="1" ht="20.100000000000001" hidden="1" customHeight="1" x14ac:dyDescent="0.2">
      <c r="A363" s="806" t="s">
        <v>3301</v>
      </c>
      <c r="B363" s="1164" t="s">
        <v>437</v>
      </c>
      <c r="C363" s="1164" t="s">
        <v>3555</v>
      </c>
      <c r="D363" s="1164">
        <v>45970</v>
      </c>
      <c r="E363" s="1194">
        <f t="shared" ref="E363" si="172">D363+9</f>
        <v>45979</v>
      </c>
      <c r="F363" s="1194">
        <f t="shared" ref="F363:F366" si="173">E363+4</f>
        <v>45983</v>
      </c>
      <c r="G363" s="1194">
        <f t="shared" ref="G363:G366" si="174">F363+8</f>
        <v>45991</v>
      </c>
      <c r="H363" s="1194">
        <f>G363+2</f>
        <v>45993</v>
      </c>
      <c r="I363" s="1365"/>
      <c r="K363" s="1161">
        <f t="shared" si="171"/>
        <v>45965</v>
      </c>
      <c r="L363" s="1161">
        <f t="shared" si="171"/>
        <v>45967</v>
      </c>
      <c r="M363" s="1370">
        <f t="shared" si="170"/>
        <v>45</v>
      </c>
    </row>
    <row r="364" spans="1:13" s="14" customFormat="1" ht="20.100000000000001" hidden="1" customHeight="1" x14ac:dyDescent="0.2">
      <c r="A364" s="806" t="s">
        <v>3301</v>
      </c>
      <c r="B364" s="1169" t="s">
        <v>584</v>
      </c>
      <c r="C364" s="1164" t="s">
        <v>3556</v>
      </c>
      <c r="D364" s="1164">
        <v>45972</v>
      </c>
      <c r="E364" s="1194">
        <v>45981</v>
      </c>
      <c r="F364" s="1194">
        <f t="shared" si="173"/>
        <v>45985</v>
      </c>
      <c r="G364" s="1194">
        <f t="shared" si="174"/>
        <v>45993</v>
      </c>
      <c r="H364" s="1194">
        <f t="shared" ref="H364:H365" si="175">G364+2</f>
        <v>45995</v>
      </c>
      <c r="I364" s="1365"/>
      <c r="K364" s="1161">
        <f t="shared" ref="K364:L371" si="176">K363+7</f>
        <v>45972</v>
      </c>
      <c r="L364" s="1161">
        <f t="shared" si="176"/>
        <v>45974</v>
      </c>
      <c r="M364" s="1370">
        <f t="shared" si="170"/>
        <v>46</v>
      </c>
    </row>
    <row r="365" spans="1:13" s="14" customFormat="1" ht="20.100000000000001" hidden="1" customHeight="1" x14ac:dyDescent="0.2">
      <c r="A365" s="806" t="s">
        <v>3557</v>
      </c>
      <c r="B365" s="1374" t="s">
        <v>584</v>
      </c>
      <c r="C365" s="1164" t="s">
        <v>3558</v>
      </c>
      <c r="D365" s="1187" t="s">
        <v>409</v>
      </c>
      <c r="E365" s="1203">
        <v>45988</v>
      </c>
      <c r="F365" s="1203">
        <f t="shared" si="173"/>
        <v>45992</v>
      </c>
      <c r="G365" s="1203">
        <f t="shared" si="174"/>
        <v>46000</v>
      </c>
      <c r="H365" s="1203">
        <f t="shared" si="175"/>
        <v>46002</v>
      </c>
      <c r="I365" s="1365"/>
      <c r="K365" s="1161">
        <f t="shared" si="176"/>
        <v>45979</v>
      </c>
      <c r="L365" s="1161">
        <f t="shared" si="176"/>
        <v>45981</v>
      </c>
      <c r="M365" s="1370">
        <f t="shared" si="170"/>
        <v>47</v>
      </c>
    </row>
    <row r="366" spans="1:13" s="14" customFormat="1" ht="20.100000000000001" hidden="1" customHeight="1" x14ac:dyDescent="0.2">
      <c r="A366" s="806" t="s">
        <v>3559</v>
      </c>
      <c r="B366" s="1375" t="s">
        <v>433</v>
      </c>
      <c r="C366" s="1376" t="s">
        <v>3560</v>
      </c>
      <c r="D366" s="1377" t="s">
        <v>409</v>
      </c>
      <c r="E366" s="1197">
        <v>45995</v>
      </c>
      <c r="F366" s="1197">
        <f t="shared" si="173"/>
        <v>45999</v>
      </c>
      <c r="G366" s="1197">
        <f t="shared" si="174"/>
        <v>46007</v>
      </c>
      <c r="H366" s="1197">
        <f>G366+2</f>
        <v>46009</v>
      </c>
      <c r="I366" s="1365"/>
      <c r="K366" s="1161">
        <f t="shared" si="176"/>
        <v>45986</v>
      </c>
      <c r="L366" s="1161">
        <f t="shared" si="176"/>
        <v>45988</v>
      </c>
      <c r="M366" s="1370">
        <f t="shared" ref="M366" si="177">WEEKNUM(L366)</f>
        <v>48</v>
      </c>
    </row>
    <row r="367" spans="1:13" s="14" customFormat="1" ht="20.100000000000001" hidden="1" customHeight="1" x14ac:dyDescent="0.2">
      <c r="A367" s="806" t="s">
        <v>3561</v>
      </c>
      <c r="B367" s="1378" t="s">
        <v>2713</v>
      </c>
      <c r="C367" s="1164" t="s">
        <v>3562</v>
      </c>
      <c r="D367" s="1164">
        <v>45997</v>
      </c>
      <c r="E367" s="1194">
        <v>46002</v>
      </c>
      <c r="F367" s="1194">
        <f t="shared" ref="F367:F368" si="178">E367+4</f>
        <v>46006</v>
      </c>
      <c r="G367" s="1194">
        <f t="shared" ref="G367:G368" si="179">F367+8</f>
        <v>46014</v>
      </c>
      <c r="H367" s="1194">
        <f t="shared" ref="H367:H368" si="180">G367+2</f>
        <v>46016</v>
      </c>
      <c r="I367" s="1365"/>
      <c r="K367" s="1161">
        <f t="shared" si="176"/>
        <v>45993</v>
      </c>
      <c r="L367" s="1161">
        <f t="shared" si="176"/>
        <v>45995</v>
      </c>
      <c r="M367" s="1370">
        <f t="shared" ref="M367:M369" si="181">WEEKNUM(L367)</f>
        <v>49</v>
      </c>
    </row>
    <row r="368" spans="1:13" s="14" customFormat="1" ht="20.100000000000001" hidden="1" customHeight="1" x14ac:dyDescent="0.2">
      <c r="A368" s="806" t="s">
        <v>3563</v>
      </c>
      <c r="B368" s="1177" t="s">
        <v>3564</v>
      </c>
      <c r="C368" s="1164" t="s">
        <v>3565</v>
      </c>
      <c r="D368" s="1164">
        <v>46000</v>
      </c>
      <c r="E368" s="1194">
        <f t="shared" ref="E368" si="182">D368+9</f>
        <v>46009</v>
      </c>
      <c r="F368" s="1194">
        <f t="shared" si="178"/>
        <v>46013</v>
      </c>
      <c r="G368" s="1194">
        <f t="shared" si="179"/>
        <v>46021</v>
      </c>
      <c r="H368" s="1194">
        <f t="shared" si="180"/>
        <v>46023</v>
      </c>
      <c r="I368" s="1365"/>
      <c r="K368" s="1161">
        <f t="shared" si="176"/>
        <v>46000</v>
      </c>
      <c r="L368" s="1161">
        <f t="shared" si="176"/>
        <v>46002</v>
      </c>
      <c r="M368" s="1370">
        <f t="shared" si="181"/>
        <v>50</v>
      </c>
    </row>
    <row r="369" spans="1:13" s="14" customFormat="1" ht="20.100000000000001" hidden="1" customHeight="1" x14ac:dyDescent="0.2">
      <c r="A369" s="806" t="s">
        <v>3566</v>
      </c>
      <c r="B369" s="1177" t="s">
        <v>3325</v>
      </c>
      <c r="C369" s="1164" t="s">
        <v>3567</v>
      </c>
      <c r="D369" s="1164">
        <v>46014</v>
      </c>
      <c r="E369" s="1194">
        <f>D369+9</f>
        <v>46023</v>
      </c>
      <c r="F369" s="1194">
        <f>E369+4</f>
        <v>46027</v>
      </c>
      <c r="G369" s="1194">
        <f>F369+8</f>
        <v>46035</v>
      </c>
      <c r="H369" s="1194">
        <f>G369+2</f>
        <v>46037</v>
      </c>
      <c r="I369" s="1365"/>
      <c r="K369" s="1161">
        <f t="shared" si="176"/>
        <v>46007</v>
      </c>
      <c r="L369" s="1161">
        <f t="shared" si="176"/>
        <v>46009</v>
      </c>
      <c r="M369" s="1370">
        <f t="shared" si="181"/>
        <v>51</v>
      </c>
    </row>
    <row r="370" spans="1:13" s="14" customFormat="1" ht="20.100000000000001" hidden="1" customHeight="1" x14ac:dyDescent="0.2">
      <c r="A370" s="806" t="s">
        <v>3568</v>
      </c>
      <c r="B370" s="1169" t="s">
        <v>433</v>
      </c>
      <c r="C370" s="1164" t="s">
        <v>3569</v>
      </c>
      <c r="D370" s="1170">
        <v>46016</v>
      </c>
      <c r="E370" s="1197">
        <f t="shared" ref="E370" si="183">D370+9</f>
        <v>46025</v>
      </c>
      <c r="F370" s="1197">
        <f t="shared" ref="F370:F371" si="184">E370+4</f>
        <v>46029</v>
      </c>
      <c r="G370" s="1197">
        <f t="shared" ref="G370" si="185">F370+8</f>
        <v>46037</v>
      </c>
      <c r="H370" s="1197">
        <f t="shared" ref="H370" si="186">G370+2</f>
        <v>46039</v>
      </c>
      <c r="I370" s="1365"/>
      <c r="K370" s="1161">
        <f t="shared" si="176"/>
        <v>46014</v>
      </c>
      <c r="L370" s="1161">
        <f t="shared" si="176"/>
        <v>46016</v>
      </c>
      <c r="M370" s="1370">
        <f t="shared" ref="M370:M371" si="187">WEEKNUM(L370)</f>
        <v>52</v>
      </c>
    </row>
    <row r="371" spans="1:13" s="14" customFormat="1" ht="20.100000000000001" hidden="1" customHeight="1" x14ac:dyDescent="0.2">
      <c r="A371" s="806" t="s">
        <v>3570</v>
      </c>
      <c r="B371" s="1177" t="s">
        <v>3571</v>
      </c>
      <c r="C371" s="1164" t="s">
        <v>3572</v>
      </c>
      <c r="D371" s="1164">
        <v>46028</v>
      </c>
      <c r="E371" s="1194">
        <f>D371+9</f>
        <v>46037</v>
      </c>
      <c r="F371" s="1194">
        <f t="shared" si="184"/>
        <v>46041</v>
      </c>
      <c r="G371" s="1187" t="s">
        <v>409</v>
      </c>
      <c r="H371" s="1187" t="s">
        <v>409</v>
      </c>
      <c r="I371" s="1365"/>
      <c r="K371" s="1161">
        <f t="shared" si="176"/>
        <v>46021</v>
      </c>
      <c r="L371" s="1161">
        <f t="shared" si="176"/>
        <v>46023</v>
      </c>
      <c r="M371" s="1370">
        <f t="shared" si="187"/>
        <v>1</v>
      </c>
    </row>
    <row r="372" spans="1:13" s="14" customFormat="1" ht="20.100000000000001" hidden="1" customHeight="1" x14ac:dyDescent="0.2">
      <c r="A372" s="806" t="s">
        <v>3573</v>
      </c>
      <c r="B372" s="1177" t="s">
        <v>2713</v>
      </c>
      <c r="C372" s="1164" t="s">
        <v>3574</v>
      </c>
      <c r="D372" s="1187" t="s">
        <v>409</v>
      </c>
      <c r="E372" s="1194">
        <v>46044</v>
      </c>
      <c r="F372" s="1194">
        <f t="shared" ref="F372:F373" si="188">E372+4</f>
        <v>46048</v>
      </c>
      <c r="G372" s="1194">
        <f t="shared" ref="G372:G373" si="189">F372+8</f>
        <v>46056</v>
      </c>
      <c r="H372" s="1194">
        <f t="shared" ref="H372:H373" si="190">G372+2</f>
        <v>46058</v>
      </c>
      <c r="I372" s="1365"/>
      <c r="K372" s="1161">
        <v>46028</v>
      </c>
      <c r="L372" s="1161">
        <v>46030</v>
      </c>
      <c r="M372" s="1370">
        <f t="shared" ref="M372:M373" si="191">WEEKNUM(L372)</f>
        <v>2</v>
      </c>
    </row>
    <row r="373" spans="1:13" s="14" customFormat="1" ht="20.100000000000001" hidden="1" customHeight="1" x14ac:dyDescent="0.2">
      <c r="A373" s="806" t="s">
        <v>3575</v>
      </c>
      <c r="B373" s="1177" t="s">
        <v>735</v>
      </c>
      <c r="C373" s="1164" t="s">
        <v>3576</v>
      </c>
      <c r="D373" s="1164">
        <v>46039</v>
      </c>
      <c r="E373" s="1194">
        <f t="shared" ref="E373" si="192">D373+9</f>
        <v>46048</v>
      </c>
      <c r="F373" s="1194">
        <f t="shared" si="188"/>
        <v>46052</v>
      </c>
      <c r="G373" s="1194">
        <f t="shared" si="189"/>
        <v>46060</v>
      </c>
      <c r="H373" s="1194">
        <f t="shared" si="190"/>
        <v>46062</v>
      </c>
      <c r="I373" s="1365"/>
      <c r="K373" s="1161">
        <f t="shared" ref="K373:K382" si="193">K372+7</f>
        <v>46035</v>
      </c>
      <c r="L373" s="1161">
        <f t="shared" ref="L373:L382" si="194">L372+7</f>
        <v>46037</v>
      </c>
      <c r="M373" s="1370">
        <f t="shared" si="191"/>
        <v>3</v>
      </c>
    </row>
    <row r="374" spans="1:13" s="14" customFormat="1" ht="20.100000000000001" hidden="1" customHeight="1" x14ac:dyDescent="0.2">
      <c r="A374" s="806" t="s">
        <v>3322</v>
      </c>
      <c r="B374" s="1177" t="s">
        <v>3276</v>
      </c>
      <c r="C374" s="1164" t="s">
        <v>3577</v>
      </c>
      <c r="D374" s="1164">
        <v>46049</v>
      </c>
      <c r="E374" s="1194">
        <f t="shared" ref="E374:E375" si="195">D374+9</f>
        <v>46058</v>
      </c>
      <c r="F374" s="1194">
        <f t="shared" ref="F374:F375" si="196">E374+4</f>
        <v>46062</v>
      </c>
      <c r="G374" s="1194">
        <f t="shared" ref="G374:G375" si="197">F374+8</f>
        <v>46070</v>
      </c>
      <c r="H374" s="1194">
        <f t="shared" ref="H374:H375" si="198">G374+2</f>
        <v>46072</v>
      </c>
      <c r="I374" s="1365"/>
      <c r="K374" s="1161">
        <f t="shared" si="193"/>
        <v>46042</v>
      </c>
      <c r="L374" s="1161">
        <f t="shared" si="194"/>
        <v>46044</v>
      </c>
      <c r="M374" s="1370">
        <f t="shared" ref="M374:M375" si="199">WEEKNUM(L374)</f>
        <v>4</v>
      </c>
    </row>
    <row r="375" spans="1:13" s="14" customFormat="1" ht="20.100000000000001" hidden="1" customHeight="1" x14ac:dyDescent="0.2">
      <c r="A375" s="806" t="s">
        <v>3324</v>
      </c>
      <c r="B375" s="1177" t="s">
        <v>3325</v>
      </c>
      <c r="C375" s="1164" t="s">
        <v>3578</v>
      </c>
      <c r="D375" s="1164">
        <v>46054</v>
      </c>
      <c r="E375" s="1194">
        <f t="shared" si="195"/>
        <v>46063</v>
      </c>
      <c r="F375" s="1194">
        <f t="shared" si="196"/>
        <v>46067</v>
      </c>
      <c r="G375" s="1194">
        <f t="shared" si="197"/>
        <v>46075</v>
      </c>
      <c r="H375" s="1194">
        <f t="shared" si="198"/>
        <v>46077</v>
      </c>
      <c r="I375" s="1365"/>
      <c r="K375" s="1161">
        <f t="shared" si="193"/>
        <v>46049</v>
      </c>
      <c r="L375" s="1161">
        <f t="shared" si="194"/>
        <v>46051</v>
      </c>
      <c r="M375" s="1370">
        <f t="shared" si="199"/>
        <v>5</v>
      </c>
    </row>
    <row r="376" spans="1:13" s="14" customFormat="1" ht="20.100000000000001" hidden="1" customHeight="1" x14ac:dyDescent="0.2">
      <c r="A376" s="806" t="s">
        <v>3579</v>
      </c>
      <c r="B376" s="1169" t="s">
        <v>584</v>
      </c>
      <c r="C376" s="1164" t="s">
        <v>3580</v>
      </c>
      <c r="D376" s="1164">
        <v>46064</v>
      </c>
      <c r="E376" s="1187" t="s">
        <v>409</v>
      </c>
      <c r="F376" s="1187" t="s">
        <v>409</v>
      </c>
      <c r="G376" s="1187" t="s">
        <v>409</v>
      </c>
      <c r="H376" s="1187" t="s">
        <v>409</v>
      </c>
      <c r="I376" s="1365"/>
      <c r="K376" s="1161">
        <f t="shared" si="193"/>
        <v>46056</v>
      </c>
      <c r="L376" s="1161">
        <f t="shared" si="194"/>
        <v>46058</v>
      </c>
      <c r="M376" s="1370">
        <f t="shared" ref="M376:M378" si="200">WEEKNUM(L376)</f>
        <v>6</v>
      </c>
    </row>
    <row r="377" spans="1:13" s="14" customFormat="1" ht="20.100000000000001" hidden="1" customHeight="1" x14ac:dyDescent="0.2">
      <c r="A377" s="806" t="s">
        <v>3581</v>
      </c>
      <c r="B377" s="1177" t="s">
        <v>3329</v>
      </c>
      <c r="C377" s="1164" t="s">
        <v>3582</v>
      </c>
      <c r="D377" s="1187" t="s">
        <v>409</v>
      </c>
      <c r="E377" s="1194">
        <v>46078</v>
      </c>
      <c r="F377" s="1194">
        <f t="shared" ref="F377:F378" si="201">E377+4</f>
        <v>46082</v>
      </c>
      <c r="G377" s="1194">
        <f t="shared" ref="G377:G378" si="202">F377+8</f>
        <v>46090</v>
      </c>
      <c r="H377" s="1194">
        <f t="shared" ref="H377:H379" si="203">G377+2</f>
        <v>46092</v>
      </c>
      <c r="I377" s="1365"/>
      <c r="K377" s="1161">
        <f t="shared" si="193"/>
        <v>46063</v>
      </c>
      <c r="L377" s="1161">
        <f t="shared" si="194"/>
        <v>46065</v>
      </c>
      <c r="M377" s="1370">
        <f t="shared" si="200"/>
        <v>7</v>
      </c>
    </row>
    <row r="378" spans="1:13" s="14" customFormat="1" ht="20.100000000000001" hidden="1" customHeight="1" x14ac:dyDescent="0.2">
      <c r="A378" s="806" t="s">
        <v>3331</v>
      </c>
      <c r="B378" s="1177" t="s">
        <v>2725</v>
      </c>
      <c r="C378" s="1164" t="s">
        <v>3583</v>
      </c>
      <c r="D378" s="1187" t="s">
        <v>409</v>
      </c>
      <c r="E378" s="1194">
        <v>46080</v>
      </c>
      <c r="F378" s="1194">
        <f t="shared" si="201"/>
        <v>46084</v>
      </c>
      <c r="G378" s="1194">
        <f t="shared" si="202"/>
        <v>46092</v>
      </c>
      <c r="H378" s="1194">
        <f t="shared" si="203"/>
        <v>46094</v>
      </c>
      <c r="I378" s="1365"/>
      <c r="K378" s="1161">
        <f t="shared" si="193"/>
        <v>46070</v>
      </c>
      <c r="L378" s="1161">
        <f t="shared" si="194"/>
        <v>46072</v>
      </c>
      <c r="M378" s="1370">
        <f t="shared" si="200"/>
        <v>8</v>
      </c>
    </row>
    <row r="379" spans="1:13" s="14" customFormat="1" ht="20.100000000000001" hidden="1" customHeight="1" x14ac:dyDescent="0.2">
      <c r="A379" s="806" t="s">
        <v>3584</v>
      </c>
      <c r="B379" s="1177" t="s">
        <v>735</v>
      </c>
      <c r="C379" s="1164" t="s">
        <v>3585</v>
      </c>
      <c r="D379" s="1164">
        <v>46083</v>
      </c>
      <c r="E379" s="1194">
        <f t="shared" ref="E379" si="204">D379+9</f>
        <v>46092</v>
      </c>
      <c r="F379" s="1194">
        <f t="shared" ref="F379" si="205">E379+4</f>
        <v>46096</v>
      </c>
      <c r="G379" s="1194">
        <f t="shared" ref="G379" si="206">F379+8</f>
        <v>46104</v>
      </c>
      <c r="H379" s="1194">
        <f t="shared" si="203"/>
        <v>46106</v>
      </c>
      <c r="I379" s="1365"/>
      <c r="K379" s="1161">
        <f t="shared" si="193"/>
        <v>46077</v>
      </c>
      <c r="L379" s="1161">
        <f t="shared" si="194"/>
        <v>46079</v>
      </c>
      <c r="M379" s="1370">
        <f t="shared" ref="M379" si="207">WEEKNUM(L379)</f>
        <v>9</v>
      </c>
    </row>
    <row r="380" spans="1:13" s="14" customFormat="1" ht="20.100000000000001" hidden="1" customHeight="1" x14ac:dyDescent="0.2">
      <c r="A380" s="806" t="s">
        <v>3586</v>
      </c>
      <c r="B380" s="1423" t="s">
        <v>2917</v>
      </c>
      <c r="C380" s="1164" t="s">
        <v>3587</v>
      </c>
      <c r="D380" s="1164">
        <v>46084</v>
      </c>
      <c r="E380" s="1187" t="s">
        <v>409</v>
      </c>
      <c r="F380" s="1187" t="s">
        <v>409</v>
      </c>
      <c r="G380" s="1194">
        <f>D380+21</f>
        <v>46105</v>
      </c>
      <c r="H380" s="1194">
        <f t="shared" ref="H380" si="208">G380+2</f>
        <v>46107</v>
      </c>
      <c r="I380" s="1365"/>
      <c r="K380" s="1161">
        <f t="shared" si="193"/>
        <v>46084</v>
      </c>
      <c r="L380" s="1161">
        <f t="shared" si="194"/>
        <v>46086</v>
      </c>
      <c r="M380" s="1370">
        <f t="shared" ref="M380" si="209">WEEKNUM(L380)</f>
        <v>10</v>
      </c>
    </row>
    <row r="381" spans="1:13" s="14" customFormat="1" ht="20.100000000000001" customHeight="1" x14ac:dyDescent="0.2">
      <c r="A381" s="806" t="s">
        <v>3335</v>
      </c>
      <c r="B381" s="1467" t="s">
        <v>2949</v>
      </c>
      <c r="C381" s="1468" t="s">
        <v>3588</v>
      </c>
      <c r="D381" s="1388">
        <v>46091</v>
      </c>
      <c r="E381" s="1268">
        <f t="shared" ref="E381" si="210">D381+9</f>
        <v>46100</v>
      </c>
      <c r="F381" s="1268">
        <f t="shared" ref="F381" si="211">E381+4</f>
        <v>46104</v>
      </c>
      <c r="G381" s="1268">
        <f t="shared" ref="G381" si="212">F381+8</f>
        <v>46112</v>
      </c>
      <c r="H381" s="1268">
        <f t="shared" ref="H381" si="213">G381+2</f>
        <v>46114</v>
      </c>
      <c r="I381" s="1365"/>
      <c r="K381" s="1339">
        <f t="shared" si="193"/>
        <v>46091</v>
      </c>
      <c r="L381" s="1339">
        <f t="shared" si="194"/>
        <v>46093</v>
      </c>
      <c r="M381" s="1431">
        <f t="shared" ref="M381" si="214">WEEKNUM(L381)</f>
        <v>11</v>
      </c>
    </row>
    <row r="382" spans="1:13" s="14" customFormat="1" ht="20.100000000000001" customHeight="1" x14ac:dyDescent="0.2">
      <c r="A382" s="806" t="s">
        <v>2036</v>
      </c>
      <c r="B382" s="1469" t="s">
        <v>433</v>
      </c>
      <c r="C382" s="1425" t="s">
        <v>3589</v>
      </c>
      <c r="D382" s="1361">
        <v>46098</v>
      </c>
      <c r="E382" s="1453">
        <f t="shared" ref="E382" si="215">D382+9</f>
        <v>46107</v>
      </c>
      <c r="F382" s="1453">
        <f t="shared" ref="F382" si="216">E382+4</f>
        <v>46111</v>
      </c>
      <c r="G382" s="1453">
        <f t="shared" ref="G382" si="217">F382+8</f>
        <v>46119</v>
      </c>
      <c r="H382" s="1454">
        <f t="shared" ref="H382" si="218">G382+2</f>
        <v>46121</v>
      </c>
      <c r="I382" s="1365"/>
      <c r="K382" s="1356">
        <f t="shared" si="193"/>
        <v>46098</v>
      </c>
      <c r="L382" s="1346">
        <f t="shared" si="194"/>
        <v>46100</v>
      </c>
      <c r="M382" s="1432">
        <f t="shared" ref="M382" si="219">WEEKNUM(L382)</f>
        <v>12</v>
      </c>
    </row>
    <row r="383" spans="1:13" s="14" customFormat="1" ht="20.100000000000001" customHeight="1" x14ac:dyDescent="0.2">
      <c r="A383" s="806"/>
      <c r="B383" s="1424"/>
      <c r="C383" s="1212"/>
      <c r="D383" s="1212"/>
      <c r="E383" s="1249"/>
      <c r="F383" s="1249"/>
      <c r="G383" s="1249"/>
      <c r="H383" s="1249"/>
      <c r="I383" s="1365"/>
      <c r="J383" s="1212"/>
      <c r="K383" s="1212"/>
      <c r="L383" s="1430"/>
    </row>
    <row r="384" spans="1:13" s="14" customFormat="1" ht="31.5" customHeight="1" x14ac:dyDescent="0.2">
      <c r="A384" s="806"/>
      <c r="B384" s="1504" t="s">
        <v>3192</v>
      </c>
      <c r="C384" s="1560"/>
      <c r="D384" s="1582" t="s">
        <v>373</v>
      </c>
      <c r="E384" s="1437" t="s">
        <v>359</v>
      </c>
      <c r="F384" s="1437" t="s">
        <v>459</v>
      </c>
      <c r="G384" s="1426" t="s">
        <v>3518</v>
      </c>
      <c r="H384" s="1426" t="s">
        <v>3402</v>
      </c>
      <c r="I384" s="1427" t="s">
        <v>235</v>
      </c>
      <c r="J384" s="1212"/>
      <c r="K384" s="1212"/>
      <c r="L384" s="1430"/>
    </row>
    <row r="385" spans="1:18" s="14" customFormat="1" ht="20.100000000000001" customHeight="1" x14ac:dyDescent="0.2">
      <c r="A385" s="806"/>
      <c r="B385" s="1158" t="s">
        <v>375</v>
      </c>
      <c r="C385" s="1270" t="s">
        <v>376</v>
      </c>
      <c r="D385" s="1583"/>
      <c r="E385" s="1438" t="s">
        <v>256</v>
      </c>
      <c r="F385" s="1438" t="s">
        <v>185</v>
      </c>
      <c r="G385" s="1428" t="s">
        <v>164</v>
      </c>
      <c r="H385" s="1428" t="s">
        <v>285</v>
      </c>
      <c r="I385" s="1429" t="s">
        <v>266</v>
      </c>
      <c r="K385" s="1433" t="s">
        <v>513</v>
      </c>
      <c r="L385" s="1434" t="s">
        <v>377</v>
      </c>
      <c r="M385" s="1435" t="s">
        <v>378</v>
      </c>
    </row>
    <row r="386" spans="1:18" s="14" customFormat="1" ht="20.100000000000001" customHeight="1" x14ac:dyDescent="0.2">
      <c r="A386" s="806" t="s">
        <v>3590</v>
      </c>
      <c r="B386" s="1177" t="s">
        <v>3591</v>
      </c>
      <c r="C386" s="1164" t="s">
        <v>3338</v>
      </c>
      <c r="D386" s="1391">
        <v>46096</v>
      </c>
      <c r="E386" s="1255">
        <f>D386+5</f>
        <v>46101</v>
      </c>
      <c r="F386" s="1255">
        <f>E386+2</f>
        <v>46103</v>
      </c>
      <c r="G386" s="1255">
        <f>F386+4</f>
        <v>46107</v>
      </c>
      <c r="H386" s="1255">
        <f>G386+8</f>
        <v>46115</v>
      </c>
      <c r="I386" s="1255">
        <f>H386+2</f>
        <v>46117</v>
      </c>
      <c r="K386" s="1266">
        <v>46100</v>
      </c>
      <c r="L386" s="1266">
        <v>46101</v>
      </c>
      <c r="M386" s="1436">
        <f t="shared" ref="M386" si="220">WEEKNUM(L386)</f>
        <v>12</v>
      </c>
    </row>
    <row r="387" spans="1:18" s="14" customFormat="1" ht="20.100000000000001" customHeight="1" x14ac:dyDescent="0.2">
      <c r="A387" s="806" t="s">
        <v>2725</v>
      </c>
      <c r="B387" s="1177" t="s">
        <v>2027</v>
      </c>
      <c r="C387" s="1164" t="s">
        <v>3592</v>
      </c>
      <c r="D387" s="1164">
        <v>46108</v>
      </c>
      <c r="E387" s="1255">
        <f>D387+5</f>
        <v>46113</v>
      </c>
      <c r="F387" s="1255">
        <f>E387+2</f>
        <v>46115</v>
      </c>
      <c r="G387" s="1255">
        <f>F387+4</f>
        <v>46119</v>
      </c>
      <c r="H387" s="1255">
        <f>G387+8</f>
        <v>46127</v>
      </c>
      <c r="I387" s="1255">
        <f>H387+2</f>
        <v>46129</v>
      </c>
      <c r="K387" s="1161">
        <f t="shared" ref="K387:L396" si="221">K386+7</f>
        <v>46107</v>
      </c>
      <c r="L387" s="1161">
        <f t="shared" si="221"/>
        <v>46108</v>
      </c>
      <c r="M387" s="1370">
        <f t="shared" ref="M387" si="222">WEEKNUM(L387)</f>
        <v>13</v>
      </c>
    </row>
    <row r="388" spans="1:18" s="14" customFormat="1" ht="20.100000000000001" customHeight="1" x14ac:dyDescent="0.2">
      <c r="A388" s="806" t="s">
        <v>3593</v>
      </c>
      <c r="B388" s="1177" t="s">
        <v>3594</v>
      </c>
      <c r="C388" s="1164" t="s">
        <v>3595</v>
      </c>
      <c r="D388" s="1164">
        <v>46116</v>
      </c>
      <c r="E388" s="1255">
        <f t="shared" ref="E388:E391" si="223">D388+5</f>
        <v>46121</v>
      </c>
      <c r="F388" s="1255">
        <f t="shared" ref="F388:F391" si="224">E388+2</f>
        <v>46123</v>
      </c>
      <c r="G388" s="1255">
        <f t="shared" ref="G388:G391" si="225">F388+4</f>
        <v>46127</v>
      </c>
      <c r="H388" s="1255">
        <f t="shared" ref="H388:H391" si="226">G388+8</f>
        <v>46135</v>
      </c>
      <c r="I388" s="1255">
        <f t="shared" ref="I388:I391" si="227">H388+2</f>
        <v>46137</v>
      </c>
      <c r="K388" s="1161">
        <f t="shared" si="221"/>
        <v>46114</v>
      </c>
      <c r="L388" s="1161">
        <f t="shared" si="221"/>
        <v>46115</v>
      </c>
      <c r="M388" s="1370">
        <f t="shared" ref="M388" si="228">WEEKNUM(L388)</f>
        <v>14</v>
      </c>
    </row>
    <row r="389" spans="1:18" s="14" customFormat="1" ht="20.100000000000001" customHeight="1" x14ac:dyDescent="0.2">
      <c r="A389" s="806" t="s">
        <v>3596</v>
      </c>
      <c r="B389" s="1177" t="s">
        <v>3597</v>
      </c>
      <c r="C389" s="1164" t="s">
        <v>3598</v>
      </c>
      <c r="D389" s="1164">
        <v>46121</v>
      </c>
      <c r="E389" s="1255">
        <f t="shared" si="223"/>
        <v>46126</v>
      </c>
      <c r="F389" s="1255">
        <f t="shared" si="224"/>
        <v>46128</v>
      </c>
      <c r="G389" s="1255">
        <f t="shared" si="225"/>
        <v>46132</v>
      </c>
      <c r="H389" s="1255">
        <f t="shared" si="226"/>
        <v>46140</v>
      </c>
      <c r="I389" s="1255">
        <f t="shared" si="227"/>
        <v>46142</v>
      </c>
      <c r="K389" s="1161">
        <f t="shared" si="221"/>
        <v>46121</v>
      </c>
      <c r="L389" s="1161">
        <f t="shared" si="221"/>
        <v>46122</v>
      </c>
      <c r="M389" s="1370">
        <f t="shared" ref="M389" si="229">WEEKNUM(L389)</f>
        <v>15</v>
      </c>
    </row>
    <row r="390" spans="1:18" s="14" customFormat="1" ht="20.100000000000001" customHeight="1" x14ac:dyDescent="0.2">
      <c r="A390" s="806" t="s">
        <v>3599</v>
      </c>
      <c r="B390" s="1423" t="s">
        <v>3600</v>
      </c>
      <c r="C390" s="1164" t="s">
        <v>3601</v>
      </c>
      <c r="D390" s="1164">
        <v>46128</v>
      </c>
      <c r="E390" s="1255">
        <f t="shared" si="223"/>
        <v>46133</v>
      </c>
      <c r="F390" s="1255">
        <f t="shared" si="224"/>
        <v>46135</v>
      </c>
      <c r="G390" s="1255">
        <f t="shared" si="225"/>
        <v>46139</v>
      </c>
      <c r="H390" s="1255">
        <f t="shared" si="226"/>
        <v>46147</v>
      </c>
      <c r="I390" s="1255">
        <f t="shared" si="227"/>
        <v>46149</v>
      </c>
      <c r="K390" s="1161">
        <f t="shared" si="221"/>
        <v>46128</v>
      </c>
      <c r="L390" s="1161">
        <f t="shared" si="221"/>
        <v>46129</v>
      </c>
      <c r="M390" s="1370">
        <f t="shared" ref="M390:M391" si="230">WEEKNUM(L390)</f>
        <v>16</v>
      </c>
    </row>
    <row r="391" spans="1:18" s="14" customFormat="1" ht="20.100000000000001" customHeight="1" x14ac:dyDescent="0.2">
      <c r="A391" s="806" t="s">
        <v>3602</v>
      </c>
      <c r="B391" s="1177" t="s">
        <v>3591</v>
      </c>
      <c r="C391" s="1164" t="s">
        <v>3603</v>
      </c>
      <c r="D391" s="1164">
        <v>46135</v>
      </c>
      <c r="E391" s="1255">
        <f t="shared" si="223"/>
        <v>46140</v>
      </c>
      <c r="F391" s="1255">
        <f t="shared" si="224"/>
        <v>46142</v>
      </c>
      <c r="G391" s="1255">
        <f t="shared" si="225"/>
        <v>46146</v>
      </c>
      <c r="H391" s="1255">
        <f t="shared" si="226"/>
        <v>46154</v>
      </c>
      <c r="I391" s="1255">
        <f t="shared" si="227"/>
        <v>46156</v>
      </c>
      <c r="K391" s="1161">
        <f t="shared" si="221"/>
        <v>46135</v>
      </c>
      <c r="L391" s="1161">
        <f t="shared" si="221"/>
        <v>46136</v>
      </c>
      <c r="M391" s="1370">
        <f t="shared" si="230"/>
        <v>17</v>
      </c>
    </row>
    <row r="392" spans="1:18" s="14" customFormat="1" ht="20.100000000000001" customHeight="1" x14ac:dyDescent="0.2">
      <c r="A392" s="806" t="s">
        <v>2725</v>
      </c>
      <c r="B392" s="1177" t="s">
        <v>2036</v>
      </c>
      <c r="C392" s="1164" t="s">
        <v>3604</v>
      </c>
      <c r="D392" s="1164">
        <v>46142</v>
      </c>
      <c r="E392" s="1255">
        <f t="shared" ref="E392:E394" si="231">D392+5</f>
        <v>46147</v>
      </c>
      <c r="F392" s="1255">
        <f t="shared" ref="F392:F394" si="232">E392+2</f>
        <v>46149</v>
      </c>
      <c r="G392" s="1255">
        <f t="shared" ref="G392:G394" si="233">F392+4</f>
        <v>46153</v>
      </c>
      <c r="H392" s="1255">
        <f t="shared" ref="H392:H394" si="234">G392+8</f>
        <v>46161</v>
      </c>
      <c r="I392" s="1255">
        <f t="shared" ref="I392:I394" si="235">H392+2</f>
        <v>46163</v>
      </c>
      <c r="K392" s="1161">
        <f t="shared" si="221"/>
        <v>46142</v>
      </c>
      <c r="L392" s="1161">
        <f t="shared" si="221"/>
        <v>46143</v>
      </c>
      <c r="M392" s="1370">
        <f t="shared" ref="M392:M394" si="236">WEEKNUM(L392)</f>
        <v>18</v>
      </c>
    </row>
    <row r="393" spans="1:18" s="14" customFormat="1" ht="20.100000000000001" customHeight="1" x14ac:dyDescent="0.2">
      <c r="A393" s="806" t="s">
        <v>3593</v>
      </c>
      <c r="B393" s="1177" t="s">
        <v>3594</v>
      </c>
      <c r="C393" s="1164" t="s">
        <v>3605</v>
      </c>
      <c r="D393" s="1164">
        <v>46149</v>
      </c>
      <c r="E393" s="1255">
        <f t="shared" si="231"/>
        <v>46154</v>
      </c>
      <c r="F393" s="1255">
        <f t="shared" si="232"/>
        <v>46156</v>
      </c>
      <c r="G393" s="1255">
        <f t="shared" si="233"/>
        <v>46160</v>
      </c>
      <c r="H393" s="1255">
        <f t="shared" si="234"/>
        <v>46168</v>
      </c>
      <c r="I393" s="1255">
        <f t="shared" si="235"/>
        <v>46170</v>
      </c>
      <c r="K393" s="1161">
        <f t="shared" si="221"/>
        <v>46149</v>
      </c>
      <c r="L393" s="1161">
        <f t="shared" si="221"/>
        <v>46150</v>
      </c>
      <c r="M393" s="1370">
        <f t="shared" si="236"/>
        <v>19</v>
      </c>
    </row>
    <row r="394" spans="1:18" s="14" customFormat="1" ht="20.100000000000001" customHeight="1" x14ac:dyDescent="0.2">
      <c r="A394" s="806" t="s">
        <v>1227</v>
      </c>
      <c r="B394" s="1423" t="s">
        <v>3597</v>
      </c>
      <c r="C394" s="1164" t="s">
        <v>3606</v>
      </c>
      <c r="D394" s="1164">
        <v>46156</v>
      </c>
      <c r="E394" s="1255">
        <f t="shared" si="231"/>
        <v>46161</v>
      </c>
      <c r="F394" s="1255">
        <f t="shared" si="232"/>
        <v>46163</v>
      </c>
      <c r="G394" s="1255">
        <f t="shared" si="233"/>
        <v>46167</v>
      </c>
      <c r="H394" s="1255">
        <f t="shared" si="234"/>
        <v>46175</v>
      </c>
      <c r="I394" s="1255">
        <f t="shared" si="235"/>
        <v>46177</v>
      </c>
      <c r="K394" s="1161">
        <f t="shared" si="221"/>
        <v>46156</v>
      </c>
      <c r="L394" s="1161">
        <f t="shared" si="221"/>
        <v>46157</v>
      </c>
      <c r="M394" s="1370">
        <f t="shared" si="236"/>
        <v>20</v>
      </c>
    </row>
    <row r="395" spans="1:18" s="14" customFormat="1" ht="20.100000000000001" customHeight="1" x14ac:dyDescent="0.2">
      <c r="A395" s="806" t="s">
        <v>3607</v>
      </c>
      <c r="B395" s="1467" t="s">
        <v>3600</v>
      </c>
      <c r="C395" s="1376" t="s">
        <v>3608</v>
      </c>
      <c r="D395" s="1164">
        <v>46163</v>
      </c>
      <c r="E395" s="1255">
        <f t="shared" ref="E395" si="237">D395+5</f>
        <v>46168</v>
      </c>
      <c r="F395" s="1255">
        <f t="shared" ref="F395" si="238">E395+2</f>
        <v>46170</v>
      </c>
      <c r="G395" s="1255">
        <f t="shared" ref="G395" si="239">F395+4</f>
        <v>46174</v>
      </c>
      <c r="H395" s="1255">
        <f t="shared" ref="H395" si="240">G395+8</f>
        <v>46182</v>
      </c>
      <c r="I395" s="1255">
        <f t="shared" ref="I395" si="241">H395+2</f>
        <v>46184</v>
      </c>
      <c r="K395" s="1161">
        <f t="shared" si="221"/>
        <v>46163</v>
      </c>
      <c r="L395" s="1161">
        <f t="shared" si="221"/>
        <v>46164</v>
      </c>
      <c r="M395" s="1370">
        <f t="shared" ref="M395" si="242">WEEKNUM(L395)</f>
        <v>21</v>
      </c>
    </row>
    <row r="396" spans="1:18" s="14" customFormat="1" ht="20.100000000000001" customHeight="1" x14ac:dyDescent="0.2">
      <c r="A396" s="806"/>
      <c r="B396" s="1467" t="s">
        <v>2040</v>
      </c>
      <c r="C396" s="1376" t="s">
        <v>3609</v>
      </c>
      <c r="D396" s="1164">
        <v>46170</v>
      </c>
      <c r="E396" s="1255">
        <f t="shared" ref="E396" si="243">D396+5</f>
        <v>46175</v>
      </c>
      <c r="F396" s="1255">
        <f t="shared" ref="F396" si="244">E396+2</f>
        <v>46177</v>
      </c>
      <c r="G396" s="1255">
        <f t="shared" ref="G396" si="245">F396+4</f>
        <v>46181</v>
      </c>
      <c r="H396" s="1255">
        <f t="shared" ref="H396" si="246">G396+8</f>
        <v>46189</v>
      </c>
      <c r="I396" s="1255">
        <f t="shared" ref="I396" si="247">H396+2</f>
        <v>46191</v>
      </c>
      <c r="K396" s="1161">
        <f t="shared" si="221"/>
        <v>46170</v>
      </c>
      <c r="L396" s="1161">
        <f t="shared" si="221"/>
        <v>46171</v>
      </c>
      <c r="M396" s="1370">
        <f t="shared" ref="M396" si="248">WEEKNUM(L396)</f>
        <v>22</v>
      </c>
    </row>
    <row r="397" spans="1:18" s="149" customFormat="1" ht="20.100000000000001" customHeight="1" x14ac:dyDescent="0.2">
      <c r="A397" s="1024"/>
      <c r="B397" s="147" t="s">
        <v>589</v>
      </c>
      <c r="C397" s="750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600"/>
      <c r="Q397" s="146"/>
      <c r="R397" s="146"/>
    </row>
    <row r="401" spans="1:15" ht="15" thickBot="1" x14ac:dyDescent="0.25"/>
    <row r="402" spans="1:15" s="147" customFormat="1" ht="18.75" customHeight="1" x14ac:dyDescent="0.2">
      <c r="B402" s="889"/>
      <c r="C402" s="890"/>
      <c r="D402" s="891"/>
      <c r="E402" s="892"/>
      <c r="F402" s="893"/>
      <c r="G402" s="894"/>
      <c r="H402" s="895"/>
    </row>
    <row r="403" spans="1:15" s="147" customFormat="1" ht="18.75" customHeight="1" x14ac:dyDescent="0.2">
      <c r="B403" s="778" t="s">
        <v>590</v>
      </c>
      <c r="C403" s="145"/>
      <c r="D403" s="147" t="s">
        <v>591</v>
      </c>
      <c r="G403" s="147" t="s">
        <v>592</v>
      </c>
      <c r="H403" s="779"/>
    </row>
    <row r="404" spans="1:15" s="147" customFormat="1" ht="18.75" customHeight="1" x14ac:dyDescent="0.2">
      <c r="B404" s="780" t="s">
        <v>593</v>
      </c>
      <c r="C404" s="1085" t="s">
        <v>594</v>
      </c>
      <c r="D404" s="133" t="s">
        <v>595</v>
      </c>
      <c r="F404" s="1085" t="s">
        <v>596</v>
      </c>
      <c r="G404" s="145" t="s">
        <v>597</v>
      </c>
      <c r="H404" s="1086" t="s">
        <v>598</v>
      </c>
    </row>
    <row r="405" spans="1:15" s="147" customFormat="1" ht="18.75" customHeight="1" x14ac:dyDescent="0.2">
      <c r="B405" s="780" t="s">
        <v>599</v>
      </c>
      <c r="C405" s="1085" t="s">
        <v>600</v>
      </c>
      <c r="D405" s="133" t="s">
        <v>601</v>
      </c>
      <c r="E405" s="148" t="s">
        <v>602</v>
      </c>
      <c r="F405" s="1087" t="s">
        <v>603</v>
      </c>
      <c r="G405" s="145" t="s">
        <v>604</v>
      </c>
      <c r="H405" s="1086" t="s">
        <v>605</v>
      </c>
    </row>
    <row r="406" spans="1:15" s="147" customFormat="1" ht="18.75" customHeight="1" x14ac:dyDescent="0.2">
      <c r="B406" s="783" t="s">
        <v>606</v>
      </c>
      <c r="C406" s="1088" t="s">
        <v>607</v>
      </c>
      <c r="D406" s="133" t="s">
        <v>608</v>
      </c>
      <c r="E406" s="148" t="s">
        <v>609</v>
      </c>
      <c r="F406" s="1087" t="s">
        <v>610</v>
      </c>
      <c r="G406" s="588" t="s">
        <v>611</v>
      </c>
      <c r="H406" s="1089" t="s">
        <v>612</v>
      </c>
    </row>
    <row r="407" spans="1:15" s="147" customFormat="1" ht="18.75" customHeight="1" x14ac:dyDescent="0.2">
      <c r="B407" s="783" t="s">
        <v>613</v>
      </c>
      <c r="C407" s="1088" t="s">
        <v>614</v>
      </c>
      <c r="D407" s="133" t="s">
        <v>615</v>
      </c>
      <c r="E407" s="148" t="s">
        <v>616</v>
      </c>
      <c r="F407" s="1087" t="s">
        <v>617</v>
      </c>
      <c r="G407" s="588" t="s">
        <v>618</v>
      </c>
      <c r="H407" s="1089" t="s">
        <v>619</v>
      </c>
      <c r="N407" s="149"/>
      <c r="O407" s="149"/>
    </row>
    <row r="408" spans="1:15" s="147" customFormat="1" ht="18.75" customHeight="1" x14ac:dyDescent="0.2">
      <c r="B408" s="783" t="s">
        <v>894</v>
      </c>
      <c r="C408" s="1088" t="s">
        <v>621</v>
      </c>
      <c r="D408" s="133" t="s">
        <v>622</v>
      </c>
      <c r="E408" s="148" t="s">
        <v>623</v>
      </c>
      <c r="F408" s="1087" t="s">
        <v>624</v>
      </c>
      <c r="G408" s="588" t="s">
        <v>625</v>
      </c>
      <c r="H408" s="1089" t="s">
        <v>626</v>
      </c>
      <c r="N408" s="149"/>
      <c r="O408" s="149"/>
    </row>
    <row r="409" spans="1:15" s="147" customFormat="1" ht="18.75" customHeight="1" x14ac:dyDescent="0.2">
      <c r="B409" s="783" t="s">
        <v>627</v>
      </c>
      <c r="C409" s="1088" t="s">
        <v>628</v>
      </c>
      <c r="D409" s="133" t="s">
        <v>629</v>
      </c>
      <c r="E409" s="148" t="s">
        <v>630</v>
      </c>
      <c r="F409" s="1087" t="s">
        <v>631</v>
      </c>
      <c r="G409" s="588" t="s">
        <v>632</v>
      </c>
      <c r="H409" s="1089" t="s">
        <v>633</v>
      </c>
      <c r="N409" s="149"/>
      <c r="O409" s="149"/>
    </row>
    <row r="410" spans="1:15" s="147" customFormat="1" ht="18.75" customHeight="1" x14ac:dyDescent="0.2">
      <c r="B410" s="783" t="s">
        <v>634</v>
      </c>
      <c r="C410" s="1088" t="s">
        <v>635</v>
      </c>
      <c r="D410" s="133" t="s">
        <v>636</v>
      </c>
      <c r="E410" s="148" t="s">
        <v>637</v>
      </c>
      <c r="F410" s="1085" t="s">
        <v>638</v>
      </c>
      <c r="G410" s="588" t="s">
        <v>639</v>
      </c>
      <c r="H410" s="787" t="s">
        <v>640</v>
      </c>
      <c r="N410" s="149"/>
      <c r="O410" s="149"/>
    </row>
    <row r="411" spans="1:15" s="149" customFormat="1" ht="18.75" customHeight="1" x14ac:dyDescent="0.2">
      <c r="A411" s="1022"/>
      <c r="B411" s="783" t="s">
        <v>641</v>
      </c>
      <c r="C411" s="1088" t="s">
        <v>642</v>
      </c>
      <c r="D411" s="133" t="s">
        <v>643</v>
      </c>
      <c r="E411" s="148" t="s">
        <v>644</v>
      </c>
      <c r="F411" s="739" t="s">
        <v>645</v>
      </c>
      <c r="G411" s="147"/>
      <c r="H411" s="788"/>
      <c r="I411" s="145"/>
      <c r="J411" s="145"/>
      <c r="K411" s="145"/>
    </row>
    <row r="412" spans="1:15" s="149" customFormat="1" ht="18.75" customHeight="1" thickBot="1" x14ac:dyDescent="0.25">
      <c r="A412" s="1022"/>
      <c r="B412" s="1090"/>
      <c r="C412" s="791"/>
      <c r="D412" s="791"/>
      <c r="E412" s="791"/>
      <c r="F412" s="791"/>
      <c r="G412" s="791"/>
      <c r="H412" s="1091"/>
      <c r="I412" s="145"/>
      <c r="J412" s="145"/>
      <c r="K412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2:F2"/>
    <mergeCell ref="B4:F4"/>
    <mergeCell ref="E129:F129"/>
    <mergeCell ref="D121:D122"/>
    <mergeCell ref="B121:C121"/>
    <mergeCell ref="B9:C9"/>
    <mergeCell ref="D9:D10"/>
    <mergeCell ref="B7:E7"/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</mergeCells>
  <phoneticPr fontId="81" type="noConversion"/>
  <hyperlinks>
    <hyperlink ref="H2" location="HOME!Print_Area" display="HOME" xr:uid="{232B94FA-4545-4586-BDE5-308C4F4E46BC}"/>
    <hyperlink ref="H404" r:id="rId14" xr:uid="{D3CD8FAD-DC56-416A-94D5-05FC6349D55F}"/>
    <hyperlink ref="C404" r:id="rId15" xr:uid="{4190CC0D-30D7-472B-818D-FB0BE07D4583}"/>
    <hyperlink ref="H409" r:id="rId16" xr:uid="{11D5213D-DE6B-4C81-AE25-22DDB882BC82}"/>
    <hyperlink ref="H408" r:id="rId17" xr:uid="{6B5B5E3D-1701-4DF9-8D0A-DC0CE61FC0CF}"/>
    <hyperlink ref="C407" r:id="rId18" xr:uid="{A016CE15-3504-46C9-839B-313BB871F2FE}"/>
    <hyperlink ref="C405" r:id="rId19" xr:uid="{A1492DD6-3287-4268-BECA-637088FA1911}"/>
    <hyperlink ref="C411" r:id="rId20" xr:uid="{944D4502-3A8F-48EF-93A6-13826111C406}"/>
    <hyperlink ref="H407" r:id="rId21" xr:uid="{A0E0BFC0-E67A-419E-A1E8-71CD93D716DA}"/>
    <hyperlink ref="H410" r:id="rId22" xr:uid="{DB09E8E2-A391-45FD-B130-3FED8F687CF3}"/>
    <hyperlink ref="F404" r:id="rId23" xr:uid="{A730A6A2-8CC2-4E47-BEEE-BD306277D7AE}"/>
    <hyperlink ref="F409" r:id="rId24" xr:uid="{7EEE61EB-174A-44DD-BA0B-1E04AA8FF79A}"/>
    <hyperlink ref="F405" r:id="rId25" xr:uid="{AD6CEDED-78C4-4E5F-AC68-CF1B6950C784}"/>
    <hyperlink ref="F406" r:id="rId26" xr:uid="{8A5BC5AA-4440-4478-81E0-93E2123BE5E7}"/>
    <hyperlink ref="F407" r:id="rId27" xr:uid="{DBD1EE0A-709C-4C88-A693-2A8BD8E001ED}"/>
    <hyperlink ref="F408" r:id="rId28" xr:uid="{FF89E283-A17E-44B8-9FE7-F6F5B2A42B4D}"/>
    <hyperlink ref="H405" r:id="rId29" xr:uid="{E74316A4-7436-4C9F-B810-BD5DA498B499}"/>
    <hyperlink ref="H406" r:id="rId30" xr:uid="{2A9F6233-3CD6-4C52-BF64-18428DBB1FDE}"/>
    <hyperlink ref="F410" r:id="rId31" xr:uid="{D9874E04-626C-4CC5-AF92-39FDA2EDD98A}"/>
    <hyperlink ref="C406" r:id="rId32" xr:uid="{E45C6217-FC66-4CA9-95A0-9D66B3EB723F}"/>
    <hyperlink ref="C408" r:id="rId33" xr:uid="{D5362A28-AB56-42E1-A607-3E88FEC43D64}"/>
    <hyperlink ref="C409" r:id="rId34" xr:uid="{E0399037-7E64-43AA-AC20-D2BB3BE5BA9E}"/>
    <hyperlink ref="C410" r:id="rId35" xr:uid="{C68F1AAB-D792-4ACB-A327-8BC97BCD587C}"/>
    <hyperlink ref="F411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 x14ac:dyDescent="0.2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 x14ac:dyDescent="0.2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 x14ac:dyDescent="0.2">
      <c r="A2" s="312"/>
      <c r="B2" s="8" t="s">
        <v>1612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 x14ac:dyDescent="0.2">
      <c r="A3" s="312"/>
      <c r="B3" s="123"/>
      <c r="C3" s="122"/>
      <c r="D3" s="122"/>
      <c r="E3" s="122"/>
      <c r="F3" s="122"/>
      <c r="G3" s="122"/>
      <c r="H3" s="122"/>
      <c r="I3" s="604" t="s">
        <v>368</v>
      </c>
    </row>
    <row r="4" spans="1:13" s="146" customFormat="1" ht="18" customHeight="1" x14ac:dyDescent="0.2">
      <c r="A4" s="346"/>
      <c r="B4" s="463" t="s">
        <v>3610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 x14ac:dyDescent="0.2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 x14ac:dyDescent="0.2">
      <c r="A6" s="346"/>
      <c r="B6" s="386" t="s">
        <v>2202</v>
      </c>
      <c r="C6" s="151" t="s">
        <v>3611</v>
      </c>
      <c r="D6" s="332" t="s">
        <v>1839</v>
      </c>
      <c r="E6" s="163" t="s">
        <v>3344</v>
      </c>
      <c r="F6" s="332" t="s">
        <v>281</v>
      </c>
      <c r="G6" s="438" t="s">
        <v>3612</v>
      </c>
      <c r="H6" s="434"/>
      <c r="I6" s="394"/>
      <c r="J6" s="169"/>
      <c r="K6" s="169"/>
      <c r="L6" s="394"/>
      <c r="M6" s="394"/>
    </row>
    <row r="7" spans="1:13" s="146" customFormat="1" ht="18" customHeight="1" x14ac:dyDescent="0.2">
      <c r="A7" s="346"/>
      <c r="B7" s="152" t="s">
        <v>375</v>
      </c>
      <c r="C7" s="152" t="s">
        <v>376</v>
      </c>
      <c r="D7" s="332"/>
      <c r="E7" s="332" t="s">
        <v>169</v>
      </c>
      <c r="F7" s="332" t="s">
        <v>147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 x14ac:dyDescent="0.2">
      <c r="A8" s="387"/>
      <c r="B8" s="356" t="s">
        <v>3613</v>
      </c>
      <c r="C8" s="353" t="s">
        <v>3614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 x14ac:dyDescent="0.2">
      <c r="A9" s="387"/>
      <c r="B9" s="356" t="s">
        <v>3613</v>
      </c>
      <c r="C9" s="353" t="s">
        <v>3615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 x14ac:dyDescent="0.2">
      <c r="A10" s="387"/>
      <c r="B10" s="356" t="s">
        <v>3616</v>
      </c>
      <c r="C10" s="353" t="s">
        <v>3617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 x14ac:dyDescent="0.2">
      <c r="A11" s="387"/>
      <c r="B11" s="356" t="s">
        <v>3613</v>
      </c>
      <c r="C11" s="353" t="s">
        <v>3618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 x14ac:dyDescent="0.2">
      <c r="A12" s="387"/>
      <c r="B12" s="356" t="s">
        <v>3619</v>
      </c>
      <c r="C12" s="353" t="s">
        <v>3620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 x14ac:dyDescent="0.2">
      <c r="A13" s="387"/>
      <c r="B13" s="356" t="s">
        <v>433</v>
      </c>
      <c r="C13" s="429" t="s">
        <v>3621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 x14ac:dyDescent="0.2">
      <c r="A14" s="387"/>
      <c r="B14" s="356" t="s">
        <v>3619</v>
      </c>
      <c r="C14" s="353" t="s">
        <v>3622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 x14ac:dyDescent="0.2">
      <c r="A15" s="387"/>
      <c r="B15" s="356" t="s">
        <v>3619</v>
      </c>
      <c r="C15" s="353" t="s">
        <v>3623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 x14ac:dyDescent="0.2">
      <c r="A16" s="387"/>
      <c r="B16" s="356" t="s">
        <v>3619</v>
      </c>
      <c r="C16" s="353" t="s">
        <v>3624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 x14ac:dyDescent="0.2">
      <c r="A17" s="387"/>
      <c r="B17" s="489" t="s">
        <v>433</v>
      </c>
      <c r="C17" s="353" t="s">
        <v>3625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 x14ac:dyDescent="0.2">
      <c r="A18" s="387" t="s">
        <v>1624</v>
      </c>
      <c r="B18" s="356" t="s">
        <v>3626</v>
      </c>
      <c r="C18" s="353" t="s">
        <v>3627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 x14ac:dyDescent="0.2">
      <c r="A19" s="387" t="s">
        <v>1624</v>
      </c>
      <c r="B19" s="356" t="s">
        <v>3626</v>
      </c>
      <c r="C19" s="353" t="s">
        <v>3628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 x14ac:dyDescent="0.2">
      <c r="A20" s="387" t="s">
        <v>1624</v>
      </c>
      <c r="B20" s="356" t="s">
        <v>3626</v>
      </c>
      <c r="C20" s="353" t="s">
        <v>3629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 x14ac:dyDescent="0.2">
      <c r="A21" s="387" t="s">
        <v>1624</v>
      </c>
      <c r="B21" s="356" t="s">
        <v>3626</v>
      </c>
      <c r="C21" s="353" t="s">
        <v>3630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 x14ac:dyDescent="0.2">
      <c r="A22" s="387"/>
      <c r="B22" s="356" t="s">
        <v>3626</v>
      </c>
      <c r="C22" s="353" t="s">
        <v>3631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 x14ac:dyDescent="0.2">
      <c r="A23" s="387"/>
      <c r="B23" s="356" t="s">
        <v>3626</v>
      </c>
      <c r="C23" s="353" t="s">
        <v>3632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 x14ac:dyDescent="0.2">
      <c r="A24" s="387"/>
      <c r="B24" s="356" t="s">
        <v>3626</v>
      </c>
      <c r="C24" s="353" t="s">
        <v>3633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 x14ac:dyDescent="0.2">
      <c r="A25" s="387"/>
      <c r="B25" s="356" t="s">
        <v>3626</v>
      </c>
      <c r="C25" s="353" t="s">
        <v>3634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 x14ac:dyDescent="0.2">
      <c r="A26" s="387"/>
      <c r="B26" s="356" t="s">
        <v>3626</v>
      </c>
      <c r="C26" s="353" t="s">
        <v>3635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 x14ac:dyDescent="0.2">
      <c r="A27" s="387"/>
      <c r="B27" s="356" t="s">
        <v>3626</v>
      </c>
      <c r="C27" s="353" t="s">
        <v>3636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 x14ac:dyDescent="0.2">
      <c r="A28" s="387"/>
      <c r="B28" s="356" t="s">
        <v>3626</v>
      </c>
      <c r="C28" s="353" t="s">
        <v>3637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 x14ac:dyDescent="0.2">
      <c r="A29" s="387"/>
      <c r="B29" s="356" t="s">
        <v>3626</v>
      </c>
      <c r="C29" s="353" t="s">
        <v>3638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 x14ac:dyDescent="0.2">
      <c r="A30" s="387"/>
      <c r="B30" s="356" t="s">
        <v>3639</v>
      </c>
      <c r="C30" s="353" t="s">
        <v>3640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 x14ac:dyDescent="0.2">
      <c r="A31" s="387"/>
      <c r="B31" s="356" t="s">
        <v>3639</v>
      </c>
      <c r="C31" s="353" t="s">
        <v>3641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 x14ac:dyDescent="0.2">
      <c r="A32" s="387"/>
      <c r="B32" s="356" t="s">
        <v>3639</v>
      </c>
      <c r="C32" s="353" t="s">
        <v>3642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 x14ac:dyDescent="0.2">
      <c r="A33" s="387"/>
      <c r="B33" s="356" t="s">
        <v>3639</v>
      </c>
      <c r="C33" s="353" t="s">
        <v>3643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 x14ac:dyDescent="0.2">
      <c r="A34" s="387"/>
      <c r="B34" s="356" t="s">
        <v>3639</v>
      </c>
      <c r="C34" s="353" t="s">
        <v>3644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 x14ac:dyDescent="0.2">
      <c r="A35" s="387"/>
      <c r="B35" s="356" t="s">
        <v>3639</v>
      </c>
      <c r="C35" s="353" t="s">
        <v>3645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 x14ac:dyDescent="0.2">
      <c r="A36" s="387"/>
      <c r="B36" s="356" t="s">
        <v>3639</v>
      </c>
      <c r="C36" s="353" t="s">
        <v>3646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 x14ac:dyDescent="0.2">
      <c r="A37" s="387" t="s">
        <v>3647</v>
      </c>
      <c r="B37" s="356" t="s">
        <v>958</v>
      </c>
      <c r="C37" s="353" t="s">
        <v>3648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 x14ac:dyDescent="0.2">
      <c r="A38" s="387"/>
      <c r="B38" s="356" t="s">
        <v>958</v>
      </c>
      <c r="C38" s="353" t="s">
        <v>3649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 x14ac:dyDescent="0.2">
      <c r="A39" s="387"/>
      <c r="B39" s="356" t="s">
        <v>958</v>
      </c>
      <c r="C39" s="353" t="s">
        <v>3650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 x14ac:dyDescent="0.2">
      <c r="A40" s="387"/>
      <c r="B40" s="356" t="s">
        <v>958</v>
      </c>
      <c r="C40" s="353" t="s">
        <v>3651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 x14ac:dyDescent="0.2">
      <c r="A41" s="387"/>
      <c r="B41" s="356" t="s">
        <v>958</v>
      </c>
      <c r="C41" s="353" t="s">
        <v>3652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 x14ac:dyDescent="0.2">
      <c r="A42" s="387"/>
      <c r="B42" s="356" t="s">
        <v>958</v>
      </c>
      <c r="C42" s="353" t="s">
        <v>3653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 x14ac:dyDescent="0.2">
      <c r="A43" s="387"/>
      <c r="B43" s="356" t="s">
        <v>958</v>
      </c>
      <c r="C43" s="353" t="s">
        <v>3654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 x14ac:dyDescent="0.2">
      <c r="A44" s="387"/>
      <c r="B44" s="356" t="s">
        <v>958</v>
      </c>
      <c r="C44" s="353" t="s">
        <v>3655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 x14ac:dyDescent="0.2">
      <c r="A45" s="387"/>
      <c r="B45" s="356" t="s">
        <v>958</v>
      </c>
      <c r="C45" s="353" t="s">
        <v>3656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 x14ac:dyDescent="0.2">
      <c r="A46" s="387"/>
      <c r="B46" s="356" t="s">
        <v>958</v>
      </c>
      <c r="C46" s="353" t="s">
        <v>3657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 x14ac:dyDescent="0.2">
      <c r="A47" s="387"/>
      <c r="B47" s="356" t="s">
        <v>958</v>
      </c>
      <c r="C47" s="353" t="s">
        <v>3658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 x14ac:dyDescent="0.2">
      <c r="A48" s="387"/>
      <c r="B48" s="356" t="s">
        <v>958</v>
      </c>
      <c r="C48" s="353" t="s">
        <v>3659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 x14ac:dyDescent="0.2">
      <c r="A49" s="387" t="s">
        <v>3660</v>
      </c>
      <c r="B49" s="356" t="s">
        <v>731</v>
      </c>
      <c r="C49" s="353" t="s">
        <v>3661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 x14ac:dyDescent="0.2">
      <c r="A50" s="387" t="s">
        <v>3662</v>
      </c>
      <c r="B50" s="153" t="s">
        <v>731</v>
      </c>
      <c r="C50" s="320" t="s">
        <v>3663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 x14ac:dyDescent="0.2">
      <c r="A51" s="387" t="s">
        <v>3664</v>
      </c>
      <c r="B51" s="577" t="s">
        <v>3665</v>
      </c>
      <c r="C51" s="320" t="s">
        <v>3666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 x14ac:dyDescent="0.2">
      <c r="A52" s="387" t="s">
        <v>3664</v>
      </c>
      <c r="B52" s="153" t="s">
        <v>648</v>
      </c>
      <c r="C52" s="320" t="s">
        <v>3667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 x14ac:dyDescent="0.2">
      <c r="A53" s="387" t="s">
        <v>3668</v>
      </c>
      <c r="B53" s="153" t="s">
        <v>383</v>
      </c>
      <c r="C53" s="320" t="s">
        <v>3669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 x14ac:dyDescent="0.2">
      <c r="A54" s="387" t="s">
        <v>3668</v>
      </c>
      <c r="B54" s="153" t="s">
        <v>383</v>
      </c>
      <c r="C54" s="320" t="s">
        <v>3670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 x14ac:dyDescent="0.2">
      <c r="A55" s="387" t="s">
        <v>3668</v>
      </c>
      <c r="B55" s="153" t="s">
        <v>383</v>
      </c>
      <c r="C55" s="320" t="s">
        <v>3671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 x14ac:dyDescent="0.2">
      <c r="A56" s="387" t="s">
        <v>3668</v>
      </c>
      <c r="B56" s="153" t="s">
        <v>383</v>
      </c>
      <c r="C56" s="320" t="s">
        <v>3672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 x14ac:dyDescent="0.2">
      <c r="A57" s="387" t="s">
        <v>3668</v>
      </c>
      <c r="B57" s="153" t="s">
        <v>383</v>
      </c>
      <c r="C57" s="320" t="s">
        <v>3673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 x14ac:dyDescent="0.2">
      <c r="A58" s="387" t="s">
        <v>3668</v>
      </c>
      <c r="B58" s="153" t="s">
        <v>383</v>
      </c>
      <c r="C58" s="320" t="s">
        <v>3674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 x14ac:dyDescent="0.2">
      <c r="A59" s="387" t="s">
        <v>3668</v>
      </c>
      <c r="B59" s="153" t="s">
        <v>383</v>
      </c>
      <c r="C59" s="320" t="s">
        <v>3675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 x14ac:dyDescent="0.2">
      <c r="A60" s="387" t="s">
        <v>3668</v>
      </c>
      <c r="B60" s="153" t="s">
        <v>383</v>
      </c>
      <c r="C60" s="320" t="s">
        <v>3676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 x14ac:dyDescent="0.2">
      <c r="A61" s="387"/>
      <c r="B61" s="153" t="s">
        <v>383</v>
      </c>
      <c r="C61" s="320" t="s">
        <v>3677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 x14ac:dyDescent="0.2">
      <c r="A62" s="387"/>
      <c r="B62" s="153" t="s">
        <v>383</v>
      </c>
      <c r="C62" s="320" t="s">
        <v>3678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 x14ac:dyDescent="0.2">
      <c r="A63" s="346"/>
      <c r="B63" s="153" t="s">
        <v>383</v>
      </c>
      <c r="C63" s="320" t="s">
        <v>3679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 x14ac:dyDescent="0.2">
      <c r="A64" s="346"/>
      <c r="B64" s="153" t="s">
        <v>383</v>
      </c>
      <c r="C64" s="320" t="s">
        <v>3680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 x14ac:dyDescent="0.2">
      <c r="A65" s="346"/>
      <c r="B65" s="153" t="s">
        <v>383</v>
      </c>
      <c r="C65" s="320" t="s">
        <v>3681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 x14ac:dyDescent="0.2">
      <c r="A66" s="346"/>
      <c r="B66" s="153" t="s">
        <v>383</v>
      </c>
      <c r="C66" s="320" t="s">
        <v>3682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 x14ac:dyDescent="0.2">
      <c r="A67" s="346" t="s">
        <v>3683</v>
      </c>
      <c r="B67" s="427" t="s">
        <v>1905</v>
      </c>
      <c r="C67" s="353" t="s">
        <v>3684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 x14ac:dyDescent="0.2">
      <c r="A68" s="346" t="s">
        <v>3683</v>
      </c>
      <c r="B68" s="153" t="s">
        <v>728</v>
      </c>
      <c r="C68" s="320" t="s">
        <v>3685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 x14ac:dyDescent="0.2">
      <c r="A69" s="346" t="s">
        <v>3683</v>
      </c>
      <c r="B69" s="153" t="s">
        <v>728</v>
      </c>
      <c r="C69" s="320" t="s">
        <v>3686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 x14ac:dyDescent="0.2">
      <c r="A70" s="346" t="s">
        <v>3683</v>
      </c>
      <c r="B70" s="153" t="s">
        <v>728</v>
      </c>
      <c r="C70" s="320" t="s">
        <v>3687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 x14ac:dyDescent="0.2">
      <c r="A71" s="346" t="s">
        <v>3683</v>
      </c>
      <c r="B71" s="153" t="s">
        <v>728</v>
      </c>
      <c r="C71" s="320" t="s">
        <v>3688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 x14ac:dyDescent="0.2">
      <c r="A72" s="346" t="s">
        <v>3683</v>
      </c>
      <c r="B72" s="153" t="s">
        <v>728</v>
      </c>
      <c r="C72" s="320" t="s">
        <v>3689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 x14ac:dyDescent="0.2">
      <c r="A73" s="346" t="s">
        <v>3690</v>
      </c>
      <c r="B73" s="153" t="s">
        <v>3691</v>
      </c>
      <c r="C73" s="320" t="s">
        <v>3692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 x14ac:dyDescent="0.2">
      <c r="A74" s="346" t="s">
        <v>3690</v>
      </c>
      <c r="B74" s="153" t="s">
        <v>3691</v>
      </c>
      <c r="C74" s="320" t="s">
        <v>3693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 x14ac:dyDescent="0.2">
      <c r="A75" s="346" t="s">
        <v>3690</v>
      </c>
      <c r="B75" s="153" t="s">
        <v>3691</v>
      </c>
      <c r="C75" s="320" t="s">
        <v>3694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 x14ac:dyDescent="0.2">
      <c r="A76" s="346" t="s">
        <v>3683</v>
      </c>
      <c r="B76" s="153" t="s">
        <v>728</v>
      </c>
      <c r="C76" s="320" t="s">
        <v>3695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 x14ac:dyDescent="0.2">
      <c r="A77" s="346" t="s">
        <v>3683</v>
      </c>
      <c r="B77" s="153" t="s">
        <v>728</v>
      </c>
      <c r="C77" s="320" t="s">
        <v>3696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 x14ac:dyDescent="0.2">
      <c r="A78" s="346"/>
      <c r="B78" s="153" t="s">
        <v>728</v>
      </c>
      <c r="C78" s="320" t="s">
        <v>3697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 x14ac:dyDescent="0.2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 x14ac:dyDescent="0.2">
      <c r="A80" s="622"/>
      <c r="B80" s="623" t="s">
        <v>3698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 x14ac:dyDescent="0.2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 x14ac:dyDescent="0.2">
      <c r="A82" s="346"/>
      <c r="B82" s="386" t="s">
        <v>2195</v>
      </c>
      <c r="C82" s="151" t="s">
        <v>1730</v>
      </c>
      <c r="D82" s="332" t="s">
        <v>1839</v>
      </c>
      <c r="E82" s="163" t="s">
        <v>3344</v>
      </c>
      <c r="F82" s="332" t="s">
        <v>3699</v>
      </c>
      <c r="G82" s="332" t="s">
        <v>269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 x14ac:dyDescent="0.2">
      <c r="A83" s="346"/>
      <c r="B83" s="152" t="s">
        <v>375</v>
      </c>
      <c r="C83" s="152" t="s">
        <v>376</v>
      </c>
      <c r="D83" s="332" t="s">
        <v>1620</v>
      </c>
      <c r="E83" s="332" t="s">
        <v>3700</v>
      </c>
      <c r="F83" s="332" t="s">
        <v>239</v>
      </c>
      <c r="G83" s="332" t="s">
        <v>147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 x14ac:dyDescent="0.2">
      <c r="A84" s="387" t="s">
        <v>3701</v>
      </c>
      <c r="B84" s="442" t="s">
        <v>3702</v>
      </c>
      <c r="C84" s="322" t="s">
        <v>3703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 x14ac:dyDescent="0.2">
      <c r="A85" s="387"/>
      <c r="B85" s="442" t="s">
        <v>1866</v>
      </c>
      <c r="C85" s="322" t="s">
        <v>3704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 x14ac:dyDescent="0.2">
      <c r="A86" s="387"/>
      <c r="B86" s="442" t="s">
        <v>3705</v>
      </c>
      <c r="C86" s="322" t="s">
        <v>3706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 x14ac:dyDescent="0.2">
      <c r="A87" s="387"/>
      <c r="B87" s="442" t="s">
        <v>1622</v>
      </c>
      <c r="C87" s="322" t="s">
        <v>3706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 x14ac:dyDescent="0.2">
      <c r="A88" s="387"/>
      <c r="B88" s="442" t="s">
        <v>1866</v>
      </c>
      <c r="C88" s="322" t="s">
        <v>3707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 x14ac:dyDescent="0.2">
      <c r="A89" s="387"/>
      <c r="B89" s="442" t="s">
        <v>3708</v>
      </c>
      <c r="C89" s="322" t="s">
        <v>3709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 x14ac:dyDescent="0.2">
      <c r="A90" s="387"/>
      <c r="B90" s="442" t="s">
        <v>1866</v>
      </c>
      <c r="C90" s="322" t="s">
        <v>3710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 x14ac:dyDescent="0.2">
      <c r="A91" s="387"/>
      <c r="B91" s="442" t="s">
        <v>3708</v>
      </c>
      <c r="C91" s="322" t="s">
        <v>3711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 x14ac:dyDescent="0.2">
      <c r="A92" s="387"/>
      <c r="B92" s="442" t="s">
        <v>3712</v>
      </c>
      <c r="C92" s="322" t="s">
        <v>3713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 x14ac:dyDescent="0.2">
      <c r="A93" s="387"/>
      <c r="B93" s="442" t="s">
        <v>3708</v>
      </c>
      <c r="C93" s="322" t="s">
        <v>3714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 x14ac:dyDescent="0.2">
      <c r="A94" s="387"/>
      <c r="B94" s="442" t="s">
        <v>3712</v>
      </c>
      <c r="C94" s="322" t="s">
        <v>3715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 x14ac:dyDescent="0.2">
      <c r="A95" s="387"/>
      <c r="B95" s="442" t="s">
        <v>3708</v>
      </c>
      <c r="C95" s="322" t="s">
        <v>3716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 x14ac:dyDescent="0.2">
      <c r="A96" s="387"/>
      <c r="B96" s="442" t="s">
        <v>3712</v>
      </c>
      <c r="C96" s="322" t="s">
        <v>3717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 x14ac:dyDescent="0.2">
      <c r="A97" s="387"/>
      <c r="B97" s="442" t="s">
        <v>3708</v>
      </c>
      <c r="C97" s="322" t="s">
        <v>3718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 x14ac:dyDescent="0.2">
      <c r="A98" s="387"/>
      <c r="B98" s="442" t="s">
        <v>3712</v>
      </c>
      <c r="C98" s="322" t="s">
        <v>3719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 x14ac:dyDescent="0.2">
      <c r="A99" s="387" t="s">
        <v>3701</v>
      </c>
      <c r="B99" s="442" t="s">
        <v>1655</v>
      </c>
      <c r="C99" s="322" t="s">
        <v>3720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 x14ac:dyDescent="0.2">
      <c r="A100" s="387"/>
      <c r="B100" s="442" t="s">
        <v>3708</v>
      </c>
      <c r="C100" s="322" t="s">
        <v>3720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 x14ac:dyDescent="0.2">
      <c r="A101" s="387"/>
      <c r="B101" s="442" t="s">
        <v>3712</v>
      </c>
      <c r="C101" s="322" t="s">
        <v>3721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 x14ac:dyDescent="0.2">
      <c r="A102" s="387" t="s">
        <v>3701</v>
      </c>
      <c r="B102" s="442" t="s">
        <v>1622</v>
      </c>
      <c r="C102" s="322" t="s">
        <v>3722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 x14ac:dyDescent="0.2">
      <c r="A103" s="387"/>
      <c r="B103" s="442" t="s">
        <v>3712</v>
      </c>
      <c r="C103" s="322" t="s">
        <v>3723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 x14ac:dyDescent="0.2">
      <c r="A104" s="387" t="s">
        <v>3701</v>
      </c>
      <c r="B104" s="442" t="s">
        <v>1622</v>
      </c>
      <c r="C104" s="322" t="s">
        <v>3724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 x14ac:dyDescent="0.2">
      <c r="A105" s="387"/>
      <c r="B105" s="442" t="s">
        <v>3712</v>
      </c>
      <c r="C105" s="322" t="s">
        <v>3725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 x14ac:dyDescent="0.2">
      <c r="A106" s="387"/>
      <c r="B106" s="442" t="s">
        <v>1622</v>
      </c>
      <c r="C106" s="322" t="s">
        <v>3726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 x14ac:dyDescent="0.2">
      <c r="A107" s="387"/>
      <c r="B107" s="442" t="s">
        <v>3708</v>
      </c>
      <c r="C107" s="322" t="s">
        <v>3726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 x14ac:dyDescent="0.2">
      <c r="A108" s="387"/>
      <c r="B108" s="442" t="s">
        <v>3712</v>
      </c>
      <c r="C108" s="322" t="s">
        <v>3727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 x14ac:dyDescent="0.2">
      <c r="A109" s="387"/>
      <c r="B109" s="442" t="s">
        <v>3708</v>
      </c>
      <c r="C109" s="322" t="s">
        <v>3727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 x14ac:dyDescent="0.2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 x14ac:dyDescent="0.2">
      <c r="A111" s="387"/>
      <c r="B111" s="442" t="s">
        <v>3626</v>
      </c>
      <c r="C111" s="322" t="s">
        <v>3728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 x14ac:dyDescent="0.2">
      <c r="A112" s="387"/>
      <c r="B112" s="442" t="s">
        <v>3712</v>
      </c>
      <c r="C112" s="322" t="s">
        <v>3729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 x14ac:dyDescent="0.2">
      <c r="A113" s="387" t="s">
        <v>3730</v>
      </c>
      <c r="B113" s="442" t="s">
        <v>1655</v>
      </c>
      <c r="C113" s="322" t="s">
        <v>3731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 x14ac:dyDescent="0.2">
      <c r="A114" s="387"/>
      <c r="B114" s="442" t="s">
        <v>3712</v>
      </c>
      <c r="C114" s="322" t="s">
        <v>3731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 x14ac:dyDescent="0.2">
      <c r="A115" s="387"/>
      <c r="B115" s="442" t="s">
        <v>3712</v>
      </c>
      <c r="C115" s="322" t="s">
        <v>3732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 x14ac:dyDescent="0.2">
      <c r="A116" s="387" t="s">
        <v>3733</v>
      </c>
      <c r="B116" s="442" t="s">
        <v>3712</v>
      </c>
      <c r="C116" s="322" t="s">
        <v>3734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 x14ac:dyDescent="0.2">
      <c r="A117" s="387"/>
      <c r="B117" s="442" t="s">
        <v>3712</v>
      </c>
      <c r="C117" s="322" t="s">
        <v>3735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 x14ac:dyDescent="0.2">
      <c r="A118" s="387"/>
      <c r="B118" s="442" t="s">
        <v>3712</v>
      </c>
      <c r="C118" s="322" t="s">
        <v>3736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 x14ac:dyDescent="0.2">
      <c r="A119" s="387"/>
      <c r="B119" s="442" t="s">
        <v>3467</v>
      </c>
      <c r="C119" s="322" t="s">
        <v>3736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 x14ac:dyDescent="0.2">
      <c r="A120" s="387"/>
      <c r="B120" s="442" t="s">
        <v>3712</v>
      </c>
      <c r="C120" s="322" t="s">
        <v>3737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 x14ac:dyDescent="0.2">
      <c r="A121" s="387"/>
      <c r="B121" s="442" t="s">
        <v>3712</v>
      </c>
      <c r="C121" s="322" t="s">
        <v>3738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 x14ac:dyDescent="0.2">
      <c r="A122" s="387"/>
      <c r="B122" s="442" t="s">
        <v>3712</v>
      </c>
      <c r="C122" s="322" t="s">
        <v>3739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 x14ac:dyDescent="0.2">
      <c r="A123" s="387"/>
      <c r="B123" s="442" t="s">
        <v>3712</v>
      </c>
      <c r="C123" s="322" t="s">
        <v>3740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 x14ac:dyDescent="0.2">
      <c r="A124" s="387" t="s">
        <v>3741</v>
      </c>
      <c r="B124" s="442" t="s">
        <v>2615</v>
      </c>
      <c r="C124" s="322" t="s">
        <v>3742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 x14ac:dyDescent="0.2">
      <c r="A125" s="387"/>
      <c r="B125" s="442" t="s">
        <v>3712</v>
      </c>
      <c r="C125" s="322" t="s">
        <v>3743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 x14ac:dyDescent="0.2">
      <c r="A126" s="387" t="s">
        <v>3744</v>
      </c>
      <c r="B126" s="153" t="s">
        <v>3712</v>
      </c>
      <c r="C126" s="320" t="s">
        <v>3745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 x14ac:dyDescent="0.2">
      <c r="A127" s="387"/>
      <c r="B127" s="153" t="s">
        <v>3712</v>
      </c>
      <c r="C127" s="320" t="s">
        <v>3746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 x14ac:dyDescent="0.2">
      <c r="A128" s="387"/>
      <c r="B128" s="426" t="s">
        <v>3747</v>
      </c>
      <c r="C128" s="328" t="s">
        <v>3746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 x14ac:dyDescent="0.2">
      <c r="A129" s="387"/>
      <c r="B129" s="426" t="s">
        <v>3748</v>
      </c>
      <c r="C129" s="328" t="s">
        <v>3746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 x14ac:dyDescent="0.2">
      <c r="A130" s="387"/>
      <c r="B130" s="153" t="s">
        <v>3749</v>
      </c>
      <c r="C130" s="320" t="s">
        <v>3750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 x14ac:dyDescent="0.2">
      <c r="A131" s="387" t="s">
        <v>3751</v>
      </c>
      <c r="B131" s="589" t="s">
        <v>1902</v>
      </c>
      <c r="C131" s="320" t="s">
        <v>3752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 x14ac:dyDescent="0.2">
      <c r="A132" s="387"/>
      <c r="B132" s="588" t="s">
        <v>3712</v>
      </c>
      <c r="C132" s="320" t="s">
        <v>3753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 x14ac:dyDescent="0.2">
      <c r="A133" s="387" t="s">
        <v>3751</v>
      </c>
      <c r="B133" s="216" t="s">
        <v>662</v>
      </c>
      <c r="C133" s="320" t="s">
        <v>3754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 x14ac:dyDescent="0.2">
      <c r="A134" s="387"/>
      <c r="B134" s="153" t="s">
        <v>3712</v>
      </c>
      <c r="C134" s="320" t="s">
        <v>3755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 x14ac:dyDescent="0.2">
      <c r="A135" s="387"/>
      <c r="B135" s="153" t="s">
        <v>3712</v>
      </c>
      <c r="C135" s="320" t="s">
        <v>3756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 x14ac:dyDescent="0.2">
      <c r="A136" s="387" t="s">
        <v>3751</v>
      </c>
      <c r="B136" s="153" t="s">
        <v>446</v>
      </c>
      <c r="C136" s="320" t="s">
        <v>3757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 x14ac:dyDescent="0.2">
      <c r="A137" s="387"/>
      <c r="B137" s="426" t="s">
        <v>433</v>
      </c>
      <c r="C137" s="320" t="s">
        <v>3758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 x14ac:dyDescent="0.2">
      <c r="A138" s="387"/>
      <c r="B138" s="123" t="s">
        <v>3759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 x14ac:dyDescent="0.2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 x14ac:dyDescent="0.2">
      <c r="A140" s="387"/>
      <c r="B140" s="386" t="s">
        <v>3760</v>
      </c>
      <c r="C140" s="169" t="s">
        <v>3761</v>
      </c>
      <c r="D140" s="332" t="s">
        <v>1839</v>
      </c>
      <c r="E140" s="163" t="s">
        <v>3344</v>
      </c>
      <c r="F140" s="163" t="s">
        <v>201</v>
      </c>
      <c r="G140" s="596" t="s">
        <v>3762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 x14ac:dyDescent="0.2">
      <c r="A141" s="387"/>
      <c r="B141" s="152" t="s">
        <v>375</v>
      </c>
      <c r="C141" s="152" t="s">
        <v>376</v>
      </c>
      <c r="D141" s="332" t="s">
        <v>1620</v>
      </c>
      <c r="E141" s="332" t="s">
        <v>3700</v>
      </c>
      <c r="F141" s="332" t="s">
        <v>239</v>
      </c>
      <c r="G141" s="597" t="s">
        <v>256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 x14ac:dyDescent="0.2">
      <c r="A142" s="387"/>
      <c r="B142" s="153" t="s">
        <v>1866</v>
      </c>
      <c r="C142" s="320" t="s">
        <v>3703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 x14ac:dyDescent="0.2">
      <c r="A143" s="387"/>
      <c r="B143" s="153" t="s">
        <v>3708</v>
      </c>
      <c r="C143" s="320" t="s">
        <v>3704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 x14ac:dyDescent="0.2">
      <c r="A144" s="387"/>
      <c r="B144" s="153" t="s">
        <v>1866</v>
      </c>
      <c r="C144" s="320" t="s">
        <v>3706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 x14ac:dyDescent="0.2">
      <c r="A145" s="387"/>
      <c r="B145" s="153" t="s">
        <v>3705</v>
      </c>
      <c r="C145" s="320" t="s">
        <v>3707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 x14ac:dyDescent="0.2">
      <c r="A146" s="387"/>
      <c r="B146" s="153" t="s">
        <v>1866</v>
      </c>
      <c r="C146" s="320" t="s">
        <v>3709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 x14ac:dyDescent="0.2">
      <c r="A147" s="387"/>
      <c r="B147" s="153" t="s">
        <v>3708</v>
      </c>
      <c r="C147" s="320" t="s">
        <v>3710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 x14ac:dyDescent="0.2">
      <c r="A148" s="387"/>
      <c r="B148" s="153" t="s">
        <v>1866</v>
      </c>
      <c r="C148" s="320" t="s">
        <v>3711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 x14ac:dyDescent="0.2">
      <c r="A149" s="387"/>
      <c r="B149" s="153" t="s">
        <v>3708</v>
      </c>
      <c r="C149" s="320" t="s">
        <v>3713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 x14ac:dyDescent="0.2">
      <c r="A150" s="387" t="s">
        <v>3751</v>
      </c>
      <c r="B150" s="153" t="s">
        <v>3763</v>
      </c>
      <c r="C150" s="320" t="s">
        <v>3714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 x14ac:dyDescent="0.2">
      <c r="A151" s="387"/>
      <c r="B151" s="153" t="s">
        <v>3708</v>
      </c>
      <c r="C151" s="320" t="s">
        <v>3715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 x14ac:dyDescent="0.2">
      <c r="A152" s="387"/>
      <c r="B152" s="153" t="s">
        <v>1866</v>
      </c>
      <c r="C152" s="320" t="s">
        <v>3716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 x14ac:dyDescent="0.2">
      <c r="A153" s="387"/>
      <c r="B153" s="153" t="s">
        <v>3764</v>
      </c>
      <c r="C153" s="320" t="s">
        <v>3716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 x14ac:dyDescent="0.2">
      <c r="A154" s="387" t="s">
        <v>3701</v>
      </c>
      <c r="B154" s="153" t="s">
        <v>3764</v>
      </c>
      <c r="C154" s="320" t="s">
        <v>3717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 x14ac:dyDescent="0.2">
      <c r="A155" s="387"/>
      <c r="B155" s="153" t="s">
        <v>3764</v>
      </c>
      <c r="C155" s="320" t="s">
        <v>3718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 x14ac:dyDescent="0.2">
      <c r="A156" s="387" t="s">
        <v>3765</v>
      </c>
      <c r="B156" s="153" t="s">
        <v>3763</v>
      </c>
      <c r="C156" s="320" t="s">
        <v>3718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 x14ac:dyDescent="0.2">
      <c r="A157" s="387" t="s">
        <v>3766</v>
      </c>
      <c r="B157" s="153" t="s">
        <v>3763</v>
      </c>
      <c r="C157" s="320" t="s">
        <v>3719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 x14ac:dyDescent="0.2">
      <c r="A158" s="387"/>
      <c r="B158" s="153" t="s">
        <v>3708</v>
      </c>
      <c r="C158" s="320" t="s">
        <v>3719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 x14ac:dyDescent="0.2">
      <c r="A159" s="387"/>
      <c r="B159" s="153" t="s">
        <v>1866</v>
      </c>
      <c r="C159" s="320" t="s">
        <v>3720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 x14ac:dyDescent="0.2">
      <c r="A160" s="387"/>
      <c r="B160" s="153" t="s">
        <v>3708</v>
      </c>
      <c r="C160" s="320" t="s">
        <v>3721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 x14ac:dyDescent="0.2">
      <c r="A161" s="387"/>
      <c r="B161" s="153" t="s">
        <v>1866</v>
      </c>
      <c r="C161" s="320" t="s">
        <v>3722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 x14ac:dyDescent="0.2">
      <c r="A162" s="387" t="s">
        <v>3701</v>
      </c>
      <c r="B162" s="153" t="s">
        <v>1622</v>
      </c>
      <c r="C162" s="320" t="s">
        <v>3723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 x14ac:dyDescent="0.2">
      <c r="A163" s="387"/>
      <c r="B163" s="153" t="s">
        <v>1866</v>
      </c>
      <c r="C163" s="320" t="s">
        <v>3724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 x14ac:dyDescent="0.2">
      <c r="A164" s="387"/>
      <c r="B164" s="153" t="s">
        <v>1622</v>
      </c>
      <c r="C164" s="320" t="s">
        <v>3725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 x14ac:dyDescent="0.2">
      <c r="A165" s="387"/>
      <c r="B165" s="153" t="s">
        <v>1866</v>
      </c>
      <c r="C165" s="320" t="s">
        <v>3726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 x14ac:dyDescent="0.2">
      <c r="A166" s="387" t="s">
        <v>1631</v>
      </c>
      <c r="B166" s="547" t="s">
        <v>433</v>
      </c>
      <c r="C166" s="320" t="s">
        <v>3727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 x14ac:dyDescent="0.2">
      <c r="A167" s="387"/>
      <c r="B167" s="153" t="s">
        <v>1866</v>
      </c>
      <c r="C167" s="320" t="s">
        <v>3728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 x14ac:dyDescent="0.2">
      <c r="A168" s="387" t="s">
        <v>1631</v>
      </c>
      <c r="B168" s="153" t="s">
        <v>3767</v>
      </c>
      <c r="C168" s="320" t="s">
        <v>3729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 x14ac:dyDescent="0.2">
      <c r="A169" s="387" t="s">
        <v>3751</v>
      </c>
      <c r="B169" s="153" t="s">
        <v>3639</v>
      </c>
      <c r="C169" s="320" t="s">
        <v>3768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 x14ac:dyDescent="0.2">
      <c r="A170" s="387"/>
      <c r="B170" s="153" t="s">
        <v>3712</v>
      </c>
      <c r="C170" s="320" t="s">
        <v>3769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 x14ac:dyDescent="0.2">
      <c r="A171" s="387"/>
      <c r="B171" s="153" t="s">
        <v>3712</v>
      </c>
      <c r="C171" s="320" t="s">
        <v>3770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 x14ac:dyDescent="0.2">
      <c r="A172" s="387"/>
      <c r="B172" s="153" t="s">
        <v>3712</v>
      </c>
      <c r="C172" s="320" t="s">
        <v>3771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 x14ac:dyDescent="0.2">
      <c r="A173" s="387"/>
      <c r="B173" s="153" t="s">
        <v>3712</v>
      </c>
      <c r="C173" s="320" t="s">
        <v>3772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 x14ac:dyDescent="0.2">
      <c r="A174" s="387"/>
      <c r="B174" s="153" t="s">
        <v>3712</v>
      </c>
      <c r="C174" s="320" t="s">
        <v>3773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 x14ac:dyDescent="0.2">
      <c r="A175" s="387"/>
      <c r="B175" s="153" t="s">
        <v>3712</v>
      </c>
      <c r="C175" s="320" t="s">
        <v>3774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 x14ac:dyDescent="0.2">
      <c r="A176" s="387" t="s">
        <v>3751</v>
      </c>
      <c r="B176" s="550" t="s">
        <v>648</v>
      </c>
      <c r="C176" s="320" t="s">
        <v>3775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 x14ac:dyDescent="0.2">
      <c r="A177" s="387" t="s">
        <v>3751</v>
      </c>
      <c r="B177" s="550" t="s">
        <v>648</v>
      </c>
      <c r="C177" s="320" t="s">
        <v>3776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 x14ac:dyDescent="0.2">
      <c r="A178" s="387"/>
      <c r="B178" s="422" t="s">
        <v>589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 x14ac:dyDescent="0.2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 x14ac:dyDescent="0.2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 x14ac:dyDescent="0.2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 x14ac:dyDescent="0.2">
      <c r="A182" s="387"/>
      <c r="B182" s="464" t="s">
        <v>3777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 x14ac:dyDescent="0.2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 x14ac:dyDescent="0.2">
      <c r="A184" s="387"/>
      <c r="B184" s="386" t="s">
        <v>3778</v>
      </c>
      <c r="C184" s="151" t="s">
        <v>1614</v>
      </c>
      <c r="D184" s="332" t="s">
        <v>1839</v>
      </c>
      <c r="E184" s="163" t="s">
        <v>3344</v>
      </c>
      <c r="F184" s="332" t="s">
        <v>297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 x14ac:dyDescent="0.2">
      <c r="A185" s="387"/>
      <c r="B185" s="152" t="s">
        <v>375</v>
      </c>
      <c r="C185" s="152" t="s">
        <v>376</v>
      </c>
      <c r="D185" s="332"/>
      <c r="E185" s="332" t="s">
        <v>3700</v>
      </c>
      <c r="F185" s="332" t="s">
        <v>147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 x14ac:dyDescent="0.2">
      <c r="A186" s="387"/>
      <c r="B186" s="320" t="s">
        <v>1949</v>
      </c>
      <c r="C186" s="320" t="s">
        <v>3779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 x14ac:dyDescent="0.2">
      <c r="A187" s="387"/>
      <c r="B187" s="320" t="s">
        <v>1949</v>
      </c>
      <c r="C187" s="320" t="s">
        <v>3780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 x14ac:dyDescent="0.2">
      <c r="A188" s="387"/>
      <c r="B188" s="320" t="s">
        <v>1949</v>
      </c>
      <c r="C188" s="320" t="s">
        <v>3781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 x14ac:dyDescent="0.2">
      <c r="A189" s="387"/>
      <c r="B189" s="320" t="s">
        <v>1949</v>
      </c>
      <c r="C189" s="320" t="s">
        <v>3782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 x14ac:dyDescent="0.2">
      <c r="A190" s="387"/>
      <c r="B190" s="482" t="s">
        <v>433</v>
      </c>
      <c r="C190" s="320" t="s">
        <v>3783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 x14ac:dyDescent="0.2">
      <c r="A191" s="387"/>
      <c r="B191" s="482" t="s">
        <v>3784</v>
      </c>
      <c r="C191" s="320" t="s">
        <v>3785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 x14ac:dyDescent="0.2">
      <c r="A192" s="387"/>
      <c r="B192" s="320" t="s">
        <v>1949</v>
      </c>
      <c r="C192" s="320" t="s">
        <v>3786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 x14ac:dyDescent="0.2">
      <c r="A193" s="387"/>
      <c r="B193" s="482" t="s">
        <v>433</v>
      </c>
      <c r="C193" s="479" t="s">
        <v>3787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 x14ac:dyDescent="0.2">
      <c r="A194" s="387"/>
      <c r="B194" s="320" t="s">
        <v>1949</v>
      </c>
      <c r="C194" s="320" t="s">
        <v>3788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 x14ac:dyDescent="0.2">
      <c r="A195" s="387"/>
      <c r="B195" s="320" t="s">
        <v>1949</v>
      </c>
      <c r="C195" s="320" t="s">
        <v>3789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 x14ac:dyDescent="0.2">
      <c r="A196" s="387"/>
      <c r="B196" s="320" t="s">
        <v>1949</v>
      </c>
      <c r="C196" s="320" t="s">
        <v>3790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 x14ac:dyDescent="0.2">
      <c r="A197" s="387"/>
      <c r="B197" s="320" t="s">
        <v>1949</v>
      </c>
      <c r="C197" s="320" t="s">
        <v>3791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 x14ac:dyDescent="0.2">
      <c r="A198" s="387"/>
      <c r="B198" s="320" t="s">
        <v>1949</v>
      </c>
      <c r="C198" s="320" t="s">
        <v>3792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 x14ac:dyDescent="0.2">
      <c r="A199" s="387" t="s">
        <v>3463</v>
      </c>
      <c r="B199" s="532" t="s">
        <v>3793</v>
      </c>
      <c r="C199" s="320" t="s">
        <v>3794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 x14ac:dyDescent="0.2">
      <c r="A200" s="387"/>
      <c r="B200" s="320" t="s">
        <v>1949</v>
      </c>
      <c r="C200" s="320" t="s">
        <v>3795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 x14ac:dyDescent="0.2">
      <c r="A201" s="387"/>
      <c r="B201" s="320" t="s">
        <v>1949</v>
      </c>
      <c r="C201" s="320" t="s">
        <v>3796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 x14ac:dyDescent="0.2">
      <c r="A202" s="387"/>
      <c r="B202" s="320" t="s">
        <v>1949</v>
      </c>
      <c r="C202" s="320" t="s">
        <v>3797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 x14ac:dyDescent="0.2">
      <c r="A203" s="387"/>
      <c r="B203" s="320" t="s">
        <v>1949</v>
      </c>
      <c r="C203" s="320" t="s">
        <v>3798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 x14ac:dyDescent="0.2">
      <c r="A204" s="387"/>
      <c r="B204" s="320" t="s">
        <v>1949</v>
      </c>
      <c r="C204" s="320" t="s">
        <v>3799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 x14ac:dyDescent="0.2">
      <c r="A205" s="387"/>
      <c r="B205" s="320" t="s">
        <v>1949</v>
      </c>
      <c r="C205" s="320" t="s">
        <v>3800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 x14ac:dyDescent="0.2">
      <c r="A206" s="387"/>
      <c r="B206" s="320" t="s">
        <v>1949</v>
      </c>
      <c r="C206" s="320" t="s">
        <v>3801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 x14ac:dyDescent="0.2">
      <c r="A207" s="387"/>
      <c r="B207" s="320" t="s">
        <v>1949</v>
      </c>
      <c r="C207" s="320" t="s">
        <v>3802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 x14ac:dyDescent="0.2">
      <c r="A208" s="387"/>
      <c r="B208" s="320" t="s">
        <v>1655</v>
      </c>
      <c r="C208" s="320" t="s">
        <v>3803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 x14ac:dyDescent="0.2">
      <c r="A209" s="387"/>
      <c r="B209" s="320" t="s">
        <v>1949</v>
      </c>
      <c r="C209" s="320" t="s">
        <v>3804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 x14ac:dyDescent="0.2">
      <c r="A210" s="387"/>
      <c r="B210" s="320" t="s">
        <v>1949</v>
      </c>
      <c r="C210" s="320" t="s">
        <v>3805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 x14ac:dyDescent="0.2">
      <c r="A211" s="387"/>
      <c r="B211" s="328" t="s">
        <v>2507</v>
      </c>
      <c r="C211" s="320" t="s">
        <v>3806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 x14ac:dyDescent="0.2">
      <c r="A212" s="387"/>
      <c r="B212" s="320" t="s">
        <v>1949</v>
      </c>
      <c r="C212" s="320" t="s">
        <v>3807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 x14ac:dyDescent="0.2">
      <c r="A213" s="387"/>
      <c r="B213" s="320" t="s">
        <v>1949</v>
      </c>
      <c r="C213" s="320" t="s">
        <v>3808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 x14ac:dyDescent="0.2">
      <c r="A214" s="387"/>
      <c r="B214" s="320" t="s">
        <v>1949</v>
      </c>
      <c r="C214" s="320" t="s">
        <v>3809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 x14ac:dyDescent="0.2">
      <c r="A215" s="387" t="s">
        <v>3463</v>
      </c>
      <c r="B215" s="320" t="s">
        <v>446</v>
      </c>
      <c r="C215" s="320" t="s">
        <v>3810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 x14ac:dyDescent="0.2">
      <c r="A216" s="387"/>
      <c r="B216" s="320" t="s">
        <v>446</v>
      </c>
      <c r="C216" s="320" t="s">
        <v>3811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 x14ac:dyDescent="0.2">
      <c r="A217" s="387"/>
      <c r="B217" s="320" t="s">
        <v>446</v>
      </c>
      <c r="C217" s="320" t="s">
        <v>3812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 x14ac:dyDescent="0.2">
      <c r="A218" s="387"/>
      <c r="B218" s="320" t="s">
        <v>446</v>
      </c>
      <c r="C218" s="320" t="s">
        <v>3813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 x14ac:dyDescent="0.2">
      <c r="A219" s="387"/>
      <c r="B219" s="320" t="s">
        <v>446</v>
      </c>
      <c r="C219" s="320" t="s">
        <v>3814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 x14ac:dyDescent="0.2">
      <c r="A220" s="387"/>
      <c r="B220" s="320" t="s">
        <v>446</v>
      </c>
      <c r="C220" s="320" t="s">
        <v>3815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 x14ac:dyDescent="0.2">
      <c r="A221" s="387"/>
      <c r="B221" s="320" t="s">
        <v>446</v>
      </c>
      <c r="C221" s="320" t="s">
        <v>3816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 x14ac:dyDescent="0.2">
      <c r="A222" s="387"/>
      <c r="B222" s="320" t="s">
        <v>446</v>
      </c>
      <c r="C222" s="320" t="s">
        <v>3817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 x14ac:dyDescent="0.2">
      <c r="A223" s="387"/>
      <c r="B223" s="320" t="s">
        <v>446</v>
      </c>
      <c r="C223" s="320" t="s">
        <v>3818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 x14ac:dyDescent="0.2">
      <c r="A224" s="387"/>
      <c r="B224" s="320" t="s">
        <v>446</v>
      </c>
      <c r="C224" s="320" t="s">
        <v>3819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 x14ac:dyDescent="0.2">
      <c r="A225" s="387" t="s">
        <v>2373</v>
      </c>
      <c r="B225" s="320" t="s">
        <v>648</v>
      </c>
      <c r="C225" s="320" t="s">
        <v>3820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 x14ac:dyDescent="0.2">
      <c r="A226" s="387" t="s">
        <v>2373</v>
      </c>
      <c r="B226" s="320" t="s">
        <v>648</v>
      </c>
      <c r="C226" s="320" t="s">
        <v>3821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 x14ac:dyDescent="0.2">
      <c r="A227" s="387" t="s">
        <v>2373</v>
      </c>
      <c r="B227" s="320" t="s">
        <v>648</v>
      </c>
      <c r="C227" s="320" t="s">
        <v>3822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 x14ac:dyDescent="0.2">
      <c r="A228" s="387" t="s">
        <v>3823</v>
      </c>
      <c r="B228" s="320" t="s">
        <v>648</v>
      </c>
      <c r="C228" s="320" t="s">
        <v>3824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 x14ac:dyDescent="0.2">
      <c r="A229" s="387" t="s">
        <v>3823</v>
      </c>
      <c r="B229" s="320" t="s">
        <v>648</v>
      </c>
      <c r="C229" s="320" t="s">
        <v>3825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 x14ac:dyDescent="0.2">
      <c r="A230" s="387" t="s">
        <v>3823</v>
      </c>
      <c r="B230" s="320" t="s">
        <v>648</v>
      </c>
      <c r="C230" s="320" t="s">
        <v>3826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 x14ac:dyDescent="0.2">
      <c r="A231" s="387" t="s">
        <v>3823</v>
      </c>
      <c r="B231" s="320" t="s">
        <v>648</v>
      </c>
      <c r="C231" s="320" t="s">
        <v>3827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 x14ac:dyDescent="0.2">
      <c r="A232" s="387" t="s">
        <v>3823</v>
      </c>
      <c r="B232" s="320" t="s">
        <v>381</v>
      </c>
      <c r="C232" s="320" t="s">
        <v>3828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 x14ac:dyDescent="0.2">
      <c r="A233" s="387" t="s">
        <v>3823</v>
      </c>
      <c r="B233" s="320" t="s">
        <v>381</v>
      </c>
      <c r="C233" s="320" t="s">
        <v>3829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 x14ac:dyDescent="0.2">
      <c r="A234" s="387" t="s">
        <v>3823</v>
      </c>
      <c r="B234" s="320" t="s">
        <v>381</v>
      </c>
      <c r="C234" s="320" t="s">
        <v>3830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 x14ac:dyDescent="0.2">
      <c r="A235" s="387"/>
      <c r="B235" s="320" t="s">
        <v>381</v>
      </c>
      <c r="C235" s="320" t="s">
        <v>3831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 x14ac:dyDescent="0.2">
      <c r="A236" s="387"/>
      <c r="B236" s="320" t="s">
        <v>381</v>
      </c>
      <c r="C236" s="320" t="s">
        <v>3832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 x14ac:dyDescent="0.2">
      <c r="A237" s="387"/>
      <c r="B237" s="320" t="s">
        <v>381</v>
      </c>
      <c r="C237" s="320" t="s">
        <v>3833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 x14ac:dyDescent="0.2">
      <c r="A238" s="387"/>
      <c r="B238" s="320" t="s">
        <v>381</v>
      </c>
      <c r="C238" s="320" t="s">
        <v>3834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 x14ac:dyDescent="0.2">
      <c r="A239" s="387" t="s">
        <v>3835</v>
      </c>
      <c r="B239" s="320" t="s">
        <v>1949</v>
      </c>
      <c r="C239" s="320" t="s">
        <v>3836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 x14ac:dyDescent="0.2">
      <c r="A240" s="387" t="s">
        <v>3835</v>
      </c>
      <c r="B240" s="320" t="s">
        <v>1949</v>
      </c>
      <c r="C240" s="320" t="s">
        <v>3837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 x14ac:dyDescent="0.2">
      <c r="A241" s="387" t="s">
        <v>3835</v>
      </c>
      <c r="B241" s="320" t="s">
        <v>1949</v>
      </c>
      <c r="C241" s="320" t="s">
        <v>3838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 x14ac:dyDescent="0.2">
      <c r="A242" s="387" t="s">
        <v>3835</v>
      </c>
      <c r="B242" s="320" t="s">
        <v>1949</v>
      </c>
      <c r="C242" s="320" t="s">
        <v>3839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 x14ac:dyDescent="0.2">
      <c r="A243" s="387" t="s">
        <v>3835</v>
      </c>
      <c r="B243" s="320" t="s">
        <v>1949</v>
      </c>
      <c r="C243" s="320" t="s">
        <v>3840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 x14ac:dyDescent="0.2">
      <c r="A244" s="387" t="s">
        <v>3835</v>
      </c>
      <c r="B244" s="320" t="s">
        <v>1949</v>
      </c>
      <c r="C244" s="320" t="s">
        <v>3841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 x14ac:dyDescent="0.2">
      <c r="A245" s="387" t="s">
        <v>3835</v>
      </c>
      <c r="B245" s="320" t="s">
        <v>1949</v>
      </c>
      <c r="C245" s="320" t="s">
        <v>3842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 x14ac:dyDescent="0.2">
      <c r="A246" s="387" t="s">
        <v>3843</v>
      </c>
      <c r="B246" s="482" t="s">
        <v>433</v>
      </c>
      <c r="C246" s="320" t="s">
        <v>3844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 x14ac:dyDescent="0.2">
      <c r="A247" s="387" t="s">
        <v>3835</v>
      </c>
      <c r="B247" s="320" t="s">
        <v>1949</v>
      </c>
      <c r="C247" s="320" t="s">
        <v>3845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 x14ac:dyDescent="0.2">
      <c r="A248" s="387"/>
      <c r="B248" s="320" t="s">
        <v>1949</v>
      </c>
      <c r="C248" s="320" t="s">
        <v>3846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 x14ac:dyDescent="0.2">
      <c r="A249" s="387"/>
      <c r="B249" s="320" t="s">
        <v>1949</v>
      </c>
      <c r="C249" s="320" t="s">
        <v>3847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 x14ac:dyDescent="0.2">
      <c r="A250" s="387"/>
      <c r="B250" s="320" t="s">
        <v>1949</v>
      </c>
      <c r="C250" s="320" t="s">
        <v>3848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 x14ac:dyDescent="0.2">
      <c r="A251" s="387"/>
      <c r="B251" s="320" t="s">
        <v>1949</v>
      </c>
      <c r="C251" s="320" t="s">
        <v>3849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 x14ac:dyDescent="0.2">
      <c r="A252" s="387" t="s">
        <v>3463</v>
      </c>
      <c r="B252" s="709" t="s">
        <v>433</v>
      </c>
      <c r="C252" s="320" t="s">
        <v>3850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 x14ac:dyDescent="0.2">
      <c r="A253" s="387"/>
      <c r="B253" s="320" t="s">
        <v>1949</v>
      </c>
      <c r="C253" s="320" t="s">
        <v>3851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 x14ac:dyDescent="0.2">
      <c r="A254" s="387"/>
      <c r="B254" s="320" t="s">
        <v>1949</v>
      </c>
      <c r="C254" s="320" t="s">
        <v>3852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 x14ac:dyDescent="0.2">
      <c r="A255" s="387"/>
      <c r="B255" s="320" t="s">
        <v>1949</v>
      </c>
      <c r="C255" s="320" t="s">
        <v>3853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 x14ac:dyDescent="0.2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 x14ac:dyDescent="0.2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 x14ac:dyDescent="0.2">
      <c r="A258" s="387"/>
      <c r="B258" s="526"/>
      <c r="C258" s="328"/>
      <c r="D258" s="332" t="s">
        <v>1839</v>
      </c>
      <c r="E258" s="163" t="s">
        <v>221</v>
      </c>
      <c r="F258" s="332" t="s">
        <v>235</v>
      </c>
      <c r="G258" s="332" t="s">
        <v>320</v>
      </c>
      <c r="H258" s="417"/>
      <c r="I258" s="164"/>
      <c r="J258" s="155"/>
      <c r="K258" s="155"/>
      <c r="L258" s="155"/>
      <c r="M258" s="155"/>
    </row>
    <row r="259" spans="1:13" s="146" customFormat="1" ht="18" customHeight="1" x14ac:dyDescent="0.2">
      <c r="A259" s="387"/>
      <c r="B259" s="152" t="s">
        <v>375</v>
      </c>
      <c r="C259" s="152" t="s">
        <v>376</v>
      </c>
      <c r="D259" s="332" t="s">
        <v>1620</v>
      </c>
      <c r="E259" s="332" t="s">
        <v>185</v>
      </c>
      <c r="F259" s="332" t="s">
        <v>244</v>
      </c>
      <c r="G259" s="332" t="s">
        <v>263</v>
      </c>
      <c r="H259" s="417"/>
      <c r="I259" s="164"/>
      <c r="J259" s="155"/>
      <c r="K259" s="155"/>
      <c r="L259" s="155"/>
      <c r="M259" s="155"/>
    </row>
    <row r="260" spans="1:13" s="146" customFormat="1" ht="18" customHeight="1" x14ac:dyDescent="0.2">
      <c r="A260" s="387"/>
      <c r="B260" s="320" t="s">
        <v>1949</v>
      </c>
      <c r="C260" s="320" t="s">
        <v>3854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 x14ac:dyDescent="0.2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 x14ac:dyDescent="0.2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 x14ac:dyDescent="0.2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 x14ac:dyDescent="0.2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 x14ac:dyDescent="0.2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 x14ac:dyDescent="0.2">
      <c r="A266" s="387"/>
      <c r="B266" s="422" t="s">
        <v>589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 x14ac:dyDescent="0.2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 x14ac:dyDescent="0.2">
      <c r="A268" s="346"/>
      <c r="C268" s="145"/>
      <c r="D268" s="145"/>
      <c r="E268" s="145"/>
    </row>
    <row r="269" spans="1:13" s="196" customFormat="1" ht="18" customHeight="1" x14ac:dyDescent="0.2">
      <c r="A269" s="346"/>
      <c r="B269" s="192" t="s">
        <v>590</v>
      </c>
      <c r="C269" s="193"/>
      <c r="D269" s="193"/>
      <c r="E269" s="194"/>
      <c r="F269" s="195" t="s">
        <v>1748</v>
      </c>
      <c r="G269" s="195"/>
      <c r="H269" s="193"/>
      <c r="I269" s="195" t="s">
        <v>592</v>
      </c>
      <c r="J269" s="195"/>
      <c r="K269" s="195"/>
      <c r="L269" s="193"/>
    </row>
    <row r="270" spans="1:13" s="196" customFormat="1" ht="18" customHeight="1" x14ac:dyDescent="0.2">
      <c r="A270" s="346"/>
      <c r="B270" s="197" t="s">
        <v>593</v>
      </c>
      <c r="C270" s="193"/>
      <c r="D270" s="198" t="s">
        <v>594</v>
      </c>
      <c r="E270" s="199"/>
      <c r="F270" s="197" t="s">
        <v>595</v>
      </c>
      <c r="G270" s="193"/>
      <c r="H270" s="198" t="s">
        <v>596</v>
      </c>
      <c r="I270" s="197" t="s">
        <v>597</v>
      </c>
      <c r="J270" s="193"/>
      <c r="K270" s="198" t="s">
        <v>598</v>
      </c>
      <c r="L270" s="193"/>
    </row>
    <row r="271" spans="1:13" s="196" customFormat="1" ht="18" customHeight="1" x14ac:dyDescent="0.2">
      <c r="A271" s="347"/>
      <c r="B271" s="414" t="s">
        <v>599</v>
      </c>
      <c r="C271" s="202"/>
      <c r="D271" s="570" t="s">
        <v>600</v>
      </c>
      <c r="E271" s="197"/>
      <c r="F271" s="707" t="s">
        <v>601</v>
      </c>
      <c r="G271" s="707" t="s">
        <v>602</v>
      </c>
      <c r="H271" s="252" t="s">
        <v>603</v>
      </c>
      <c r="I271" s="201" t="s">
        <v>604</v>
      </c>
      <c r="J271" s="202" t="s">
        <v>1749</v>
      </c>
      <c r="K271" s="203" t="s">
        <v>605</v>
      </c>
      <c r="L271" s="193"/>
    </row>
    <row r="272" spans="1:13" s="196" customFormat="1" ht="18" customHeight="1" x14ac:dyDescent="0.2">
      <c r="A272" s="346"/>
      <c r="B272" s="414" t="s">
        <v>613</v>
      </c>
      <c r="C272" s="202"/>
      <c r="D272" s="570" t="s">
        <v>614</v>
      </c>
      <c r="E272" s="197"/>
      <c r="F272" s="707" t="s">
        <v>608</v>
      </c>
      <c r="G272" s="707" t="s">
        <v>609</v>
      </c>
      <c r="H272" s="252" t="s">
        <v>610</v>
      </c>
      <c r="I272" s="201" t="s">
        <v>611</v>
      </c>
      <c r="J272" s="202" t="s">
        <v>1750</v>
      </c>
      <c r="K272" s="203" t="s">
        <v>612</v>
      </c>
      <c r="L272" s="193"/>
    </row>
    <row r="273" spans="1:13" s="196" customFormat="1" ht="18" customHeight="1" x14ac:dyDescent="0.2">
      <c r="A273" s="346"/>
      <c r="B273" s="201" t="s">
        <v>3855</v>
      </c>
      <c r="C273" s="202"/>
      <c r="D273" s="203" t="s">
        <v>1912</v>
      </c>
      <c r="E273" s="197"/>
      <c r="F273" s="707" t="s">
        <v>615</v>
      </c>
      <c r="G273" s="707" t="s">
        <v>616</v>
      </c>
      <c r="H273" s="252" t="s">
        <v>617</v>
      </c>
      <c r="I273" s="201" t="s">
        <v>1753</v>
      </c>
      <c r="J273" s="202" t="s">
        <v>1754</v>
      </c>
      <c r="K273" s="203" t="s">
        <v>1755</v>
      </c>
      <c r="L273" s="193"/>
    </row>
    <row r="274" spans="1:13" s="196" customFormat="1" ht="18" customHeight="1" x14ac:dyDescent="0.2">
      <c r="A274" s="346"/>
      <c r="B274" s="201" t="s">
        <v>606</v>
      </c>
      <c r="C274" s="202"/>
      <c r="D274" s="203" t="s">
        <v>607</v>
      </c>
      <c r="E274" s="197"/>
      <c r="F274" s="707" t="s">
        <v>622</v>
      </c>
      <c r="G274" s="707" t="s">
        <v>623</v>
      </c>
      <c r="H274" s="252" t="s">
        <v>624</v>
      </c>
      <c r="I274" s="201" t="s">
        <v>625</v>
      </c>
      <c r="J274" s="202" t="s">
        <v>1756</v>
      </c>
      <c r="K274" s="203" t="s">
        <v>626</v>
      </c>
      <c r="L274" s="193"/>
    </row>
    <row r="275" spans="1:13" s="196" customFormat="1" ht="18" customHeight="1" x14ac:dyDescent="0.2">
      <c r="A275" s="346"/>
      <c r="B275" s="414" t="s">
        <v>894</v>
      </c>
      <c r="C275" s="202"/>
      <c r="D275" s="570" t="s">
        <v>621</v>
      </c>
      <c r="E275" s="197"/>
      <c r="F275" s="707" t="s">
        <v>3856</v>
      </c>
      <c r="G275" s="707" t="s">
        <v>630</v>
      </c>
      <c r="H275" s="252" t="s">
        <v>3857</v>
      </c>
      <c r="I275" s="201" t="s">
        <v>632</v>
      </c>
      <c r="J275" s="202" t="s">
        <v>1757</v>
      </c>
      <c r="K275" s="203" t="s">
        <v>633</v>
      </c>
      <c r="L275" s="193"/>
    </row>
    <row r="276" spans="1:13" s="196" customFormat="1" ht="18" customHeight="1" x14ac:dyDescent="0.2">
      <c r="A276" s="346"/>
      <c r="B276" s="414" t="s">
        <v>1758</v>
      </c>
      <c r="C276" s="202"/>
      <c r="D276" s="570" t="s">
        <v>1759</v>
      </c>
      <c r="E276" s="197"/>
      <c r="F276" s="707" t="s">
        <v>3858</v>
      </c>
      <c r="G276" s="707" t="s">
        <v>637</v>
      </c>
      <c r="H276" s="252" t="s">
        <v>3859</v>
      </c>
      <c r="I276" s="201" t="s">
        <v>1760</v>
      </c>
      <c r="J276" s="202" t="s">
        <v>1761</v>
      </c>
      <c r="K276" s="203" t="s">
        <v>1762</v>
      </c>
      <c r="L276" s="193"/>
    </row>
    <row r="277" spans="1:13" s="196" customFormat="1" ht="18" customHeight="1" x14ac:dyDescent="0.2">
      <c r="A277" s="346"/>
      <c r="B277" s="414" t="s">
        <v>1763</v>
      </c>
      <c r="C277" s="202"/>
      <c r="D277" s="570" t="s">
        <v>1764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 x14ac:dyDescent="0.2">
      <c r="A278" s="346"/>
      <c r="B278" s="414" t="s">
        <v>627</v>
      </c>
      <c r="C278" s="202"/>
      <c r="D278" s="570" t="s">
        <v>628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 x14ac:dyDescent="0.2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 x14ac:dyDescent="0.2">
      <c r="B280" s="193" t="s">
        <v>1765</v>
      </c>
      <c r="C280" s="193" t="s">
        <v>1766</v>
      </c>
      <c r="D280" s="205"/>
      <c r="E280" s="193"/>
      <c r="F280" s="193" t="s">
        <v>1767</v>
      </c>
      <c r="G280" s="206" t="s">
        <v>1768</v>
      </c>
      <c r="H280" s="196"/>
      <c r="I280" s="193" t="s">
        <v>1767</v>
      </c>
      <c r="J280" s="193" t="s">
        <v>1769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zoomScaleNormal="100" zoomScaleSheetLayoutView="75" workbookViewId="0">
      <selection activeCell="H2" sqref="H2"/>
    </sheetView>
  </sheetViews>
  <sheetFormatPr defaultColWidth="9.140625" defaultRowHeight="18.75" customHeight="1" x14ac:dyDescent="0.2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 x14ac:dyDescent="0.25">
      <c r="A2" s="1027"/>
      <c r="B2" s="1528" t="s">
        <v>116</v>
      </c>
      <c r="C2" s="1528"/>
      <c r="D2" s="1528"/>
      <c r="E2" s="1528"/>
      <c r="F2" s="1528"/>
      <c r="G2" s="121"/>
      <c r="H2" s="947" t="s">
        <v>368</v>
      </c>
    </row>
    <row r="3" spans="1:10" ht="18.75" customHeight="1" x14ac:dyDescent="0.2">
      <c r="A3" s="1027"/>
      <c r="B3" s="123"/>
      <c r="C3" s="122"/>
      <c r="D3" s="122"/>
      <c r="E3" s="122"/>
      <c r="F3" s="122"/>
      <c r="H3" s="1470" t="s">
        <v>3860</v>
      </c>
    </row>
    <row r="4" spans="1:10" s="149" customFormat="1" ht="30" customHeight="1" x14ac:dyDescent="0.2">
      <c r="A4" s="325"/>
      <c r="B4" s="1522" t="s">
        <v>261</v>
      </c>
      <c r="C4" s="1523"/>
      <c r="D4" s="1523"/>
      <c r="E4" s="1523"/>
      <c r="F4" s="1524"/>
      <c r="G4" s="147"/>
      <c r="H4" s="1471" t="s">
        <v>3861</v>
      </c>
    </row>
    <row r="5" spans="1:10" s="149" customFormat="1" ht="30" customHeight="1" x14ac:dyDescent="0.2">
      <c r="A5" s="325"/>
      <c r="B5" s="1084"/>
      <c r="C5" s="1084"/>
      <c r="D5" s="1084"/>
      <c r="E5" s="1084"/>
      <c r="F5" s="1084"/>
      <c r="G5" s="147"/>
      <c r="H5" s="379" t="s">
        <v>3862</v>
      </c>
    </row>
    <row r="6" spans="1:10" s="149" customFormat="1" ht="20.100000000000001" hidden="1" customHeight="1" x14ac:dyDescent="0.2">
      <c r="A6" s="1022"/>
      <c r="B6" s="1512" t="s">
        <v>371</v>
      </c>
      <c r="C6" s="1512"/>
      <c r="D6" s="1512"/>
      <c r="E6" s="1512"/>
      <c r="F6" s="1026"/>
      <c r="G6" s="145"/>
    </row>
    <row r="7" spans="1:10" ht="18" hidden="1" x14ac:dyDescent="0.2">
      <c r="A7" s="327"/>
      <c r="B7" s="748"/>
      <c r="C7" s="533"/>
      <c r="D7" s="9"/>
      <c r="E7" s="9"/>
      <c r="F7" s="9"/>
      <c r="G7" s="9"/>
      <c r="H7" s="9"/>
    </row>
    <row r="8" spans="1:10" ht="34.5" hidden="1" customHeight="1" x14ac:dyDescent="0.2">
      <c r="A8" s="805"/>
      <c r="B8" s="1504" t="s">
        <v>261</v>
      </c>
      <c r="C8" s="1514"/>
      <c r="D8" s="1496" t="s">
        <v>373</v>
      </c>
      <c r="E8" s="1157" t="s">
        <v>297</v>
      </c>
      <c r="F8" s="1157" t="s">
        <v>225</v>
      </c>
      <c r="G8" s="1249"/>
      <c r="H8" s="1379"/>
      <c r="I8" s="1380"/>
      <c r="J8" s="1381"/>
    </row>
    <row r="9" spans="1:10" ht="26.25" hidden="1" customHeight="1" x14ac:dyDescent="0.2">
      <c r="A9" s="805"/>
      <c r="B9" s="1158" t="s">
        <v>375</v>
      </c>
      <c r="C9" s="1270" t="s">
        <v>376</v>
      </c>
      <c r="D9" s="1497"/>
      <c r="E9" s="1159" t="s">
        <v>147</v>
      </c>
      <c r="F9" s="1159" t="s">
        <v>277</v>
      </c>
      <c r="G9" s="1249"/>
      <c r="H9" s="1284" t="s">
        <v>513</v>
      </c>
      <c r="I9" s="1284" t="s">
        <v>377</v>
      </c>
      <c r="J9" s="1367" t="s">
        <v>378</v>
      </c>
    </row>
    <row r="10" spans="1:10" s="14" customFormat="1" ht="19.5" hidden="1" customHeight="1" x14ac:dyDescent="0.2">
      <c r="A10" s="805"/>
      <c r="B10" s="1382" t="s">
        <v>1902</v>
      </c>
      <c r="C10" s="1382" t="s">
        <v>1903</v>
      </c>
      <c r="D10" s="1164">
        <v>45388</v>
      </c>
      <c r="E10" s="1194">
        <f t="shared" ref="E10:E11" si="0">D10+3</f>
        <v>45391</v>
      </c>
      <c r="F10" s="1165" t="s">
        <v>409</v>
      </c>
      <c r="G10" s="1249"/>
      <c r="H10" s="1161" t="e">
        <f>#REF!+7</f>
        <v>#REF!</v>
      </c>
      <c r="I10" s="1161" t="e">
        <f>#REF!+7</f>
        <v>#REF!</v>
      </c>
      <c r="J10" s="1365"/>
    </row>
    <row r="11" spans="1:10" s="14" customFormat="1" ht="19.5" hidden="1" customHeight="1" x14ac:dyDescent="0.2">
      <c r="A11" s="805" t="s">
        <v>1702</v>
      </c>
      <c r="B11" s="1165" t="s">
        <v>409</v>
      </c>
      <c r="C11" s="1382" t="s">
        <v>1904</v>
      </c>
      <c r="D11" s="1166">
        <v>45391</v>
      </c>
      <c r="E11" s="1166">
        <f t="shared" si="0"/>
        <v>45394</v>
      </c>
      <c r="F11" s="1166">
        <f t="shared" ref="F11" si="1">D11+7</f>
        <v>45398</v>
      </c>
      <c r="G11" s="1249"/>
      <c r="H11" s="1161" t="e">
        <f t="shared" ref="H11:I58" si="2">H10+7</f>
        <v>#REF!</v>
      </c>
      <c r="I11" s="1161" t="e">
        <f t="shared" si="2"/>
        <v>#REF!</v>
      </c>
      <c r="J11" s="1365"/>
    </row>
    <row r="12" spans="1:10" s="14" customFormat="1" ht="19.5" hidden="1" customHeight="1" x14ac:dyDescent="0.2">
      <c r="A12" s="805"/>
      <c r="B12" s="1382" t="s">
        <v>1905</v>
      </c>
      <c r="C12" s="1382" t="s">
        <v>1906</v>
      </c>
      <c r="D12" s="1164">
        <v>45402</v>
      </c>
      <c r="E12" s="1194">
        <f t="shared" ref="E12" si="3">D12+3</f>
        <v>45405</v>
      </c>
      <c r="F12" s="1165" t="s">
        <v>409</v>
      </c>
      <c r="G12" s="1249"/>
      <c r="H12" s="1161" t="e">
        <f t="shared" si="2"/>
        <v>#REF!</v>
      </c>
      <c r="I12" s="1161" t="e">
        <f t="shared" si="2"/>
        <v>#REF!</v>
      </c>
      <c r="J12" s="1365"/>
    </row>
    <row r="13" spans="1:10" s="14" customFormat="1" ht="19.5" hidden="1" customHeight="1" x14ac:dyDescent="0.2">
      <c r="A13" s="805" t="s">
        <v>1908</v>
      </c>
      <c r="B13" s="1383" t="s">
        <v>1702</v>
      </c>
      <c r="C13" s="1382" t="s">
        <v>1909</v>
      </c>
      <c r="D13" s="1164">
        <v>45399</v>
      </c>
      <c r="E13" s="1165" t="s">
        <v>409</v>
      </c>
      <c r="F13" s="1194">
        <f t="shared" ref="F13" si="4">D13+7</f>
        <v>45406</v>
      </c>
      <c r="G13" s="1249"/>
      <c r="H13" s="1161" t="e">
        <f t="shared" si="2"/>
        <v>#REF!</v>
      </c>
      <c r="I13" s="1161" t="e">
        <f t="shared" si="2"/>
        <v>#REF!</v>
      </c>
      <c r="J13" s="1365"/>
    </row>
    <row r="14" spans="1:10" s="14" customFormat="1" ht="19.5" hidden="1" customHeight="1" x14ac:dyDescent="0.2">
      <c r="A14" s="805" t="s">
        <v>1702</v>
      </c>
      <c r="B14" s="1383" t="s">
        <v>1908</v>
      </c>
      <c r="C14" s="1382" t="s">
        <v>3863</v>
      </c>
      <c r="D14" s="1164">
        <v>45412</v>
      </c>
      <c r="E14" s="1194">
        <f t="shared" ref="E14:E15" si="5">D14+3</f>
        <v>45415</v>
      </c>
      <c r="F14" s="1194">
        <f t="shared" ref="F14:F16" si="6">D14+7</f>
        <v>45419</v>
      </c>
      <c r="G14" s="1249"/>
      <c r="H14" s="1161" t="e">
        <f t="shared" si="2"/>
        <v>#REF!</v>
      </c>
      <c r="I14" s="1161" t="e">
        <f t="shared" si="2"/>
        <v>#REF!</v>
      </c>
      <c r="J14" s="1365"/>
    </row>
    <row r="15" spans="1:10" s="14" customFormat="1" ht="19.5" hidden="1" customHeight="1" x14ac:dyDescent="0.2">
      <c r="A15" s="805"/>
      <c r="B15" s="1382" t="s">
        <v>446</v>
      </c>
      <c r="C15" s="1382" t="s">
        <v>3864</v>
      </c>
      <c r="D15" s="1164">
        <v>45417</v>
      </c>
      <c r="E15" s="1194">
        <f t="shared" si="5"/>
        <v>45420</v>
      </c>
      <c r="F15" s="1194">
        <f t="shared" si="6"/>
        <v>45424</v>
      </c>
      <c r="G15" s="1249"/>
      <c r="H15" s="1161" t="e">
        <f t="shared" si="2"/>
        <v>#REF!</v>
      </c>
      <c r="I15" s="1161" t="e">
        <f t="shared" si="2"/>
        <v>#REF!</v>
      </c>
      <c r="J15" s="1365"/>
    </row>
    <row r="16" spans="1:10" s="14" customFormat="1" ht="19.5" hidden="1" customHeight="1" x14ac:dyDescent="0.2">
      <c r="A16" s="805"/>
      <c r="B16" s="1382" t="s">
        <v>1902</v>
      </c>
      <c r="C16" s="1382" t="s">
        <v>3865</v>
      </c>
      <c r="D16" s="1164">
        <v>45428</v>
      </c>
      <c r="E16" s="1194">
        <f t="shared" ref="E16" si="7">D16+3</f>
        <v>45431</v>
      </c>
      <c r="F16" s="1194">
        <f t="shared" si="6"/>
        <v>45435</v>
      </c>
      <c r="G16" s="1249"/>
      <c r="H16" s="1161" t="e">
        <f t="shared" si="2"/>
        <v>#REF!</v>
      </c>
      <c r="I16" s="1161" t="e">
        <f t="shared" si="2"/>
        <v>#REF!</v>
      </c>
      <c r="J16" s="1365"/>
    </row>
    <row r="17" spans="1:12" s="14" customFormat="1" ht="19.5" hidden="1" customHeight="1" x14ac:dyDescent="0.2">
      <c r="A17" s="805"/>
      <c r="B17" s="1384" t="s">
        <v>409</v>
      </c>
      <c r="C17" s="1382" t="s">
        <v>3866</v>
      </c>
      <c r="D17" s="1166">
        <v>45432</v>
      </c>
      <c r="E17" s="1203">
        <f t="shared" ref="E17" si="8">D17+3</f>
        <v>45435</v>
      </c>
      <c r="F17" s="1203">
        <f t="shared" ref="F17" si="9">D17+7</f>
        <v>45439</v>
      </c>
      <c r="G17" s="1249"/>
      <c r="H17" s="1161" t="e">
        <f t="shared" si="2"/>
        <v>#REF!</v>
      </c>
      <c r="I17" s="1161" t="e">
        <f t="shared" si="2"/>
        <v>#REF!</v>
      </c>
      <c r="J17" s="1365"/>
    </row>
    <row r="18" spans="1:12" s="14" customFormat="1" ht="19.5" hidden="1" customHeight="1" x14ac:dyDescent="0.2">
      <c r="A18" s="805" t="s">
        <v>1908</v>
      </c>
      <c r="B18" s="1382" t="s">
        <v>1702</v>
      </c>
      <c r="C18" s="1382" t="s">
        <v>3867</v>
      </c>
      <c r="D18" s="1164">
        <v>45441</v>
      </c>
      <c r="E18" s="1194">
        <f t="shared" ref="E18:E22" si="10">D18+3</f>
        <v>45444</v>
      </c>
      <c r="F18" s="1194">
        <f t="shared" ref="F18:F22" si="11">D18+7</f>
        <v>45448</v>
      </c>
      <c r="G18" s="1249"/>
      <c r="H18" s="1161" t="e">
        <f t="shared" si="2"/>
        <v>#REF!</v>
      </c>
      <c r="I18" s="1161" t="e">
        <f t="shared" si="2"/>
        <v>#REF!</v>
      </c>
      <c r="J18" s="1365"/>
    </row>
    <row r="19" spans="1:12" s="14" customFormat="1" ht="19.5" hidden="1" customHeight="1" x14ac:dyDescent="0.2">
      <c r="A19" s="805" t="s">
        <v>3868</v>
      </c>
      <c r="B19" s="1384" t="s">
        <v>409</v>
      </c>
      <c r="C19" s="1382" t="s">
        <v>3869</v>
      </c>
      <c r="D19" s="1166">
        <v>45432</v>
      </c>
      <c r="E19" s="1203">
        <f t="shared" si="10"/>
        <v>45435</v>
      </c>
      <c r="F19" s="1203">
        <f t="shared" si="11"/>
        <v>45439</v>
      </c>
      <c r="G19" s="1249"/>
      <c r="H19" s="1161" t="e">
        <f t="shared" si="2"/>
        <v>#REF!</v>
      </c>
      <c r="I19" s="1161" t="e">
        <f t="shared" si="2"/>
        <v>#REF!</v>
      </c>
      <c r="J19" s="1365"/>
    </row>
    <row r="20" spans="1:12" s="14" customFormat="1" ht="19.5" hidden="1" customHeight="1" x14ac:dyDescent="0.2">
      <c r="A20" s="805" t="s">
        <v>446</v>
      </c>
      <c r="B20" s="1382" t="s">
        <v>1908</v>
      </c>
      <c r="C20" s="1382" t="s">
        <v>3870</v>
      </c>
      <c r="D20" s="1164">
        <v>45454</v>
      </c>
      <c r="E20" s="1194">
        <f t="shared" si="10"/>
        <v>45457</v>
      </c>
      <c r="F20" s="1194">
        <f t="shared" si="11"/>
        <v>45461</v>
      </c>
      <c r="G20" s="1249"/>
      <c r="H20" s="1161" t="e">
        <f t="shared" si="2"/>
        <v>#REF!</v>
      </c>
      <c r="I20" s="1161" t="e">
        <f t="shared" si="2"/>
        <v>#REF!</v>
      </c>
      <c r="J20" s="1365"/>
    </row>
    <row r="21" spans="1:12" s="14" customFormat="1" ht="19.5" hidden="1" customHeight="1" x14ac:dyDescent="0.2">
      <c r="A21" s="805" t="s">
        <v>3871</v>
      </c>
      <c r="B21" s="1384" t="s">
        <v>409</v>
      </c>
      <c r="C21" s="1382" t="s">
        <v>3872</v>
      </c>
      <c r="D21" s="1166">
        <v>45460</v>
      </c>
      <c r="E21" s="1203">
        <f t="shared" si="10"/>
        <v>45463</v>
      </c>
      <c r="F21" s="1203">
        <f t="shared" si="11"/>
        <v>45467</v>
      </c>
      <c r="G21" s="1249"/>
      <c r="H21" s="1161" t="e">
        <f t="shared" si="2"/>
        <v>#REF!</v>
      </c>
      <c r="I21" s="1161" t="e">
        <f t="shared" si="2"/>
        <v>#REF!</v>
      </c>
      <c r="J21" s="1365"/>
    </row>
    <row r="22" spans="1:12" s="14" customFormat="1" ht="19.5" hidden="1" customHeight="1" x14ac:dyDescent="0.2">
      <c r="A22" s="805"/>
      <c r="B22" s="1382" t="s">
        <v>1905</v>
      </c>
      <c r="C22" s="1382" t="s">
        <v>3873</v>
      </c>
      <c r="D22" s="1164">
        <v>45474</v>
      </c>
      <c r="E22" s="1194">
        <f t="shared" si="10"/>
        <v>45477</v>
      </c>
      <c r="F22" s="1194">
        <f t="shared" si="11"/>
        <v>45481</v>
      </c>
      <c r="G22" s="1249"/>
      <c r="H22" s="1161" t="e">
        <f t="shared" si="2"/>
        <v>#REF!</v>
      </c>
      <c r="I22" s="1161" t="e">
        <f t="shared" si="2"/>
        <v>#REF!</v>
      </c>
      <c r="J22" s="1365"/>
    </row>
    <row r="23" spans="1:12" s="14" customFormat="1" ht="19.5" hidden="1" customHeight="1" x14ac:dyDescent="0.2">
      <c r="A23" s="805"/>
      <c r="B23" s="1382" t="s">
        <v>1702</v>
      </c>
      <c r="C23" s="1382" t="s">
        <v>3874</v>
      </c>
      <c r="D23" s="1164">
        <v>45472</v>
      </c>
      <c r="E23" s="1194">
        <f t="shared" ref="E23:E24" si="12">D23+3</f>
        <v>45475</v>
      </c>
      <c r="F23" s="1194">
        <f t="shared" ref="F23:F24" si="13">D23+7</f>
        <v>45479</v>
      </c>
      <c r="G23" s="1249"/>
      <c r="H23" s="1161" t="e">
        <f t="shared" si="2"/>
        <v>#REF!</v>
      </c>
      <c r="I23" s="1161" t="e">
        <f t="shared" si="2"/>
        <v>#REF!</v>
      </c>
      <c r="J23" s="1365"/>
    </row>
    <row r="24" spans="1:12" s="14" customFormat="1" ht="19.5" hidden="1" customHeight="1" x14ac:dyDescent="0.2">
      <c r="A24" s="805"/>
      <c r="B24" s="1382" t="s">
        <v>446</v>
      </c>
      <c r="C24" s="1382" t="s">
        <v>3875</v>
      </c>
      <c r="D24" s="1164">
        <v>45483</v>
      </c>
      <c r="E24" s="1194">
        <f t="shared" si="12"/>
        <v>45486</v>
      </c>
      <c r="F24" s="1194">
        <f t="shared" si="13"/>
        <v>45490</v>
      </c>
      <c r="G24" s="1249"/>
      <c r="H24" s="1161" t="e">
        <f t="shared" si="2"/>
        <v>#REF!</v>
      </c>
      <c r="I24" s="1161" t="e">
        <f t="shared" si="2"/>
        <v>#REF!</v>
      </c>
      <c r="J24" s="1365"/>
    </row>
    <row r="25" spans="1:12" s="14" customFormat="1" ht="19.5" hidden="1" customHeight="1" x14ac:dyDescent="0.2">
      <c r="A25" s="805" t="s">
        <v>3876</v>
      </c>
      <c r="B25" s="1382" t="s">
        <v>1905</v>
      </c>
      <c r="C25" s="1382" t="s">
        <v>3877</v>
      </c>
      <c r="D25" s="1165" t="s">
        <v>409</v>
      </c>
      <c r="E25" s="1203" t="e">
        <f t="shared" ref="E25" si="14">D25+3</f>
        <v>#VALUE!</v>
      </c>
      <c r="F25" s="1203" t="e">
        <f t="shared" ref="F25" si="15">D25+7</f>
        <v>#VALUE!</v>
      </c>
      <c r="G25" s="1249"/>
      <c r="H25" s="1161" t="e">
        <f t="shared" si="2"/>
        <v>#REF!</v>
      </c>
      <c r="I25" s="1161" t="e">
        <f t="shared" si="2"/>
        <v>#REF!</v>
      </c>
      <c r="J25" s="1365"/>
    </row>
    <row r="26" spans="1:12" s="14" customFormat="1" ht="19.5" hidden="1" customHeight="1" x14ac:dyDescent="0.2">
      <c r="A26" s="805"/>
      <c r="B26" s="1382" t="s">
        <v>1908</v>
      </c>
      <c r="C26" s="1382" t="s">
        <v>3878</v>
      </c>
      <c r="D26" s="1164">
        <v>45494</v>
      </c>
      <c r="E26" s="1194">
        <f t="shared" ref="E26" si="16">D26+3</f>
        <v>45497</v>
      </c>
      <c r="F26" s="1194">
        <f t="shared" ref="F26" si="17">D26+7</f>
        <v>45501</v>
      </c>
      <c r="G26" s="1249"/>
      <c r="H26" s="1161" t="e">
        <f t="shared" si="2"/>
        <v>#REF!</v>
      </c>
      <c r="I26" s="1161" t="e">
        <f t="shared" si="2"/>
        <v>#REF!</v>
      </c>
      <c r="J26" s="1249"/>
      <c r="L26" s="13"/>
    </row>
    <row r="27" spans="1:12" s="14" customFormat="1" ht="19.5" hidden="1" customHeight="1" x14ac:dyDescent="0.2">
      <c r="A27" s="805"/>
      <c r="B27" s="1382" t="s">
        <v>1902</v>
      </c>
      <c r="C27" s="1382" t="s">
        <v>3879</v>
      </c>
      <c r="D27" s="1164">
        <v>45498</v>
      </c>
      <c r="E27" s="1194">
        <f t="shared" ref="E27:E31" si="18">D27+3</f>
        <v>45501</v>
      </c>
      <c r="F27" s="1194">
        <f t="shared" ref="F27:F31" si="19">D27+7</f>
        <v>45505</v>
      </c>
      <c r="G27" s="1249"/>
      <c r="H27" s="1161" t="e">
        <f t="shared" si="2"/>
        <v>#REF!</v>
      </c>
      <c r="I27" s="1161" t="e">
        <f t="shared" si="2"/>
        <v>#REF!</v>
      </c>
      <c r="J27" s="1249"/>
      <c r="L27" s="13"/>
    </row>
    <row r="28" spans="1:12" s="14" customFormat="1" ht="19.5" hidden="1" customHeight="1" x14ac:dyDescent="0.2">
      <c r="A28" s="805"/>
      <c r="B28" s="1382" t="s">
        <v>1702</v>
      </c>
      <c r="C28" s="1382" t="s">
        <v>3880</v>
      </c>
      <c r="D28" s="1164">
        <v>45504</v>
      </c>
      <c r="E28" s="1194">
        <f t="shared" si="18"/>
        <v>45507</v>
      </c>
      <c r="F28" s="1194">
        <f t="shared" si="19"/>
        <v>45511</v>
      </c>
      <c r="G28" s="1249"/>
      <c r="H28" s="1161" t="e">
        <f t="shared" si="2"/>
        <v>#REF!</v>
      </c>
      <c r="I28" s="1161" t="e">
        <f t="shared" si="2"/>
        <v>#REF!</v>
      </c>
      <c r="J28" s="1249"/>
      <c r="L28" s="13"/>
    </row>
    <row r="29" spans="1:12" s="14" customFormat="1" ht="19.5" hidden="1" customHeight="1" x14ac:dyDescent="0.2">
      <c r="A29" s="805" t="s">
        <v>446</v>
      </c>
      <c r="B29" s="1382" t="s">
        <v>1905</v>
      </c>
      <c r="C29" s="1382" t="s">
        <v>3881</v>
      </c>
      <c r="D29" s="1164">
        <v>45513</v>
      </c>
      <c r="E29" s="1194">
        <f t="shared" si="18"/>
        <v>45516</v>
      </c>
      <c r="F29" s="1194">
        <f t="shared" si="19"/>
        <v>45520</v>
      </c>
      <c r="G29" s="1249"/>
      <c r="H29" s="1161" t="e">
        <f t="shared" si="2"/>
        <v>#REF!</v>
      </c>
      <c r="I29" s="1161" t="e">
        <f t="shared" si="2"/>
        <v>#REF!</v>
      </c>
      <c r="J29" s="1249"/>
      <c r="L29" s="13"/>
    </row>
    <row r="30" spans="1:12" s="14" customFormat="1" ht="19.5" hidden="1" customHeight="1" x14ac:dyDescent="0.2">
      <c r="A30" s="805" t="s">
        <v>1905</v>
      </c>
      <c r="B30" s="1382" t="s">
        <v>446</v>
      </c>
      <c r="C30" s="1382" t="s">
        <v>3882</v>
      </c>
      <c r="D30" s="1164">
        <v>45516</v>
      </c>
      <c r="E30" s="1194">
        <f t="shared" si="18"/>
        <v>45519</v>
      </c>
      <c r="F30" s="1194">
        <f t="shared" si="19"/>
        <v>45523</v>
      </c>
      <c r="G30" s="1249"/>
      <c r="H30" s="1161" t="e">
        <f t="shared" si="2"/>
        <v>#REF!</v>
      </c>
      <c r="I30" s="1161" t="e">
        <f t="shared" si="2"/>
        <v>#REF!</v>
      </c>
      <c r="J30" s="1249"/>
      <c r="L30" s="13"/>
    </row>
    <row r="31" spans="1:12" s="14" customFormat="1" ht="19.5" hidden="1" customHeight="1" x14ac:dyDescent="0.2">
      <c r="A31" s="805"/>
      <c r="B31" s="1382" t="s">
        <v>1908</v>
      </c>
      <c r="C31" s="1382" t="s">
        <v>3883</v>
      </c>
      <c r="D31" s="1164">
        <v>45524</v>
      </c>
      <c r="E31" s="1194">
        <f t="shared" si="18"/>
        <v>45527</v>
      </c>
      <c r="F31" s="1194">
        <f t="shared" si="19"/>
        <v>45531</v>
      </c>
      <c r="G31" s="1249"/>
      <c r="H31" s="1161" t="e">
        <f t="shared" si="2"/>
        <v>#REF!</v>
      </c>
      <c r="I31" s="1161" t="e">
        <f t="shared" si="2"/>
        <v>#REF!</v>
      </c>
      <c r="J31" s="1249"/>
      <c r="L31" s="13"/>
    </row>
    <row r="32" spans="1:12" s="14" customFormat="1" ht="19.5" hidden="1" customHeight="1" x14ac:dyDescent="0.2">
      <c r="A32" s="805"/>
      <c r="B32" s="1382" t="s">
        <v>1902</v>
      </c>
      <c r="C32" s="1382" t="s">
        <v>3884</v>
      </c>
      <c r="D32" s="1164">
        <v>45533</v>
      </c>
      <c r="E32" s="1194">
        <f t="shared" ref="E32:E35" si="20">D32+3</f>
        <v>45536</v>
      </c>
      <c r="F32" s="1194">
        <f t="shared" ref="F32:F35" si="21">D32+7</f>
        <v>45540</v>
      </c>
      <c r="G32" s="1249"/>
      <c r="H32" s="1161" t="e">
        <f t="shared" si="2"/>
        <v>#REF!</v>
      </c>
      <c r="I32" s="1161" t="e">
        <f t="shared" si="2"/>
        <v>#REF!</v>
      </c>
      <c r="J32" s="1249"/>
      <c r="L32" s="13"/>
    </row>
    <row r="33" spans="1:12" s="14" customFormat="1" ht="19.5" hidden="1" customHeight="1" x14ac:dyDescent="0.2">
      <c r="A33" s="805"/>
      <c r="B33" s="1382" t="s">
        <v>1702</v>
      </c>
      <c r="C33" s="1382" t="s">
        <v>3885</v>
      </c>
      <c r="D33" s="1164">
        <v>45540</v>
      </c>
      <c r="E33" s="1194">
        <f t="shared" si="20"/>
        <v>45543</v>
      </c>
      <c r="F33" s="1194">
        <f t="shared" si="21"/>
        <v>45547</v>
      </c>
      <c r="G33" s="1249"/>
      <c r="H33" s="1161" t="e">
        <f t="shared" si="2"/>
        <v>#REF!</v>
      </c>
      <c r="I33" s="1161" t="e">
        <f t="shared" si="2"/>
        <v>#REF!</v>
      </c>
      <c r="J33" s="1249"/>
      <c r="L33" s="13"/>
    </row>
    <row r="34" spans="1:12" s="14" customFormat="1" ht="19.5" hidden="1" customHeight="1" x14ac:dyDescent="0.2">
      <c r="A34" s="805"/>
      <c r="B34" s="1382" t="s">
        <v>1905</v>
      </c>
      <c r="C34" s="1382" t="s">
        <v>3886</v>
      </c>
      <c r="D34" s="1164">
        <v>45545</v>
      </c>
      <c r="E34" s="1194">
        <f t="shared" si="20"/>
        <v>45548</v>
      </c>
      <c r="F34" s="1194">
        <f t="shared" si="21"/>
        <v>45552</v>
      </c>
      <c r="G34" s="1249"/>
      <c r="H34" s="1161" t="e">
        <f t="shared" si="2"/>
        <v>#REF!</v>
      </c>
      <c r="I34" s="1161" t="e">
        <f t="shared" si="2"/>
        <v>#REF!</v>
      </c>
      <c r="J34" s="1249"/>
      <c r="L34" s="13"/>
    </row>
    <row r="35" spans="1:12" s="14" customFormat="1" ht="19.5" hidden="1" customHeight="1" x14ac:dyDescent="0.2">
      <c r="A35" s="805"/>
      <c r="B35" s="1382" t="s">
        <v>446</v>
      </c>
      <c r="C35" s="1382" t="s">
        <v>3887</v>
      </c>
      <c r="D35" s="1164">
        <v>45558</v>
      </c>
      <c r="E35" s="1194">
        <f t="shared" si="20"/>
        <v>45561</v>
      </c>
      <c r="F35" s="1194">
        <f t="shared" si="21"/>
        <v>45565</v>
      </c>
      <c r="G35" s="1249"/>
      <c r="H35" s="1161" t="e">
        <f t="shared" si="2"/>
        <v>#REF!</v>
      </c>
      <c r="I35" s="1161" t="e">
        <f t="shared" si="2"/>
        <v>#REF!</v>
      </c>
      <c r="J35" s="1249"/>
      <c r="L35" s="13"/>
    </row>
    <row r="36" spans="1:12" s="14" customFormat="1" ht="19.5" hidden="1" customHeight="1" x14ac:dyDescent="0.2">
      <c r="A36" s="805"/>
      <c r="B36" s="1382" t="s">
        <v>1908</v>
      </c>
      <c r="C36" s="1382" t="s">
        <v>3888</v>
      </c>
      <c r="D36" s="1165" t="s">
        <v>409</v>
      </c>
      <c r="E36" s="1333"/>
      <c r="F36" s="1333"/>
      <c r="G36" s="1249"/>
      <c r="H36" s="1161" t="e">
        <f t="shared" si="2"/>
        <v>#REF!</v>
      </c>
      <c r="I36" s="1161" t="e">
        <f t="shared" si="2"/>
        <v>#REF!</v>
      </c>
      <c r="J36" s="1249"/>
      <c r="L36" s="13"/>
    </row>
    <row r="37" spans="1:12" s="14" customFormat="1" ht="19.5" hidden="1" customHeight="1" x14ac:dyDescent="0.2">
      <c r="A37" s="805" t="s">
        <v>3889</v>
      </c>
      <c r="B37" s="1382" t="s">
        <v>2286</v>
      </c>
      <c r="C37" s="1382" t="s">
        <v>3890</v>
      </c>
      <c r="D37" s="1164">
        <v>45568</v>
      </c>
      <c r="E37" s="1194">
        <f t="shared" ref="E37:E40" si="22">D37+3</f>
        <v>45571</v>
      </c>
      <c r="F37" s="1194">
        <f t="shared" ref="F37:F40" si="23">D37+7</f>
        <v>45575</v>
      </c>
      <c r="G37" s="1249"/>
      <c r="H37" s="1161" t="e">
        <f t="shared" si="2"/>
        <v>#REF!</v>
      </c>
      <c r="I37" s="1161" t="e">
        <f t="shared" si="2"/>
        <v>#REF!</v>
      </c>
      <c r="J37" s="1249"/>
      <c r="L37" s="13"/>
    </row>
    <row r="38" spans="1:12" s="14" customFormat="1" ht="19.5" hidden="1" customHeight="1" x14ac:dyDescent="0.2">
      <c r="A38" s="805" t="s">
        <v>1702</v>
      </c>
      <c r="B38" s="1382" t="s">
        <v>3381</v>
      </c>
      <c r="C38" s="1382" t="s">
        <v>3891</v>
      </c>
      <c r="D38" s="1164">
        <v>45574</v>
      </c>
      <c r="E38" s="1194">
        <f t="shared" ref="E38" si="24">D38+3</f>
        <v>45577</v>
      </c>
      <c r="F38" s="1194">
        <f t="shared" ref="F38" si="25">D38+7</f>
        <v>45581</v>
      </c>
      <c r="G38" s="1249"/>
      <c r="H38" s="1161" t="e">
        <f t="shared" si="2"/>
        <v>#REF!</v>
      </c>
      <c r="I38" s="1161" t="e">
        <f t="shared" si="2"/>
        <v>#REF!</v>
      </c>
      <c r="J38" s="1249"/>
      <c r="L38" s="13"/>
    </row>
    <row r="39" spans="1:12" s="14" customFormat="1" ht="19.5" hidden="1" customHeight="1" x14ac:dyDescent="0.2">
      <c r="A39" s="805" t="s">
        <v>1905</v>
      </c>
      <c r="B39" s="1382" t="s">
        <v>446</v>
      </c>
      <c r="C39" s="1382" t="s">
        <v>3892</v>
      </c>
      <c r="D39" s="1164">
        <v>45583</v>
      </c>
      <c r="E39" s="1194">
        <f t="shared" si="22"/>
        <v>45586</v>
      </c>
      <c r="F39" s="1194">
        <f t="shared" si="23"/>
        <v>45590</v>
      </c>
      <c r="G39" s="1249"/>
      <c r="H39" s="1161" t="e">
        <f t="shared" si="2"/>
        <v>#REF!</v>
      </c>
      <c r="I39" s="1161" t="e">
        <f t="shared" si="2"/>
        <v>#REF!</v>
      </c>
      <c r="J39" s="1249"/>
      <c r="L39" s="13"/>
    </row>
    <row r="40" spans="1:12" s="14" customFormat="1" ht="19.5" hidden="1" customHeight="1" x14ac:dyDescent="0.2">
      <c r="A40" s="805" t="s">
        <v>446</v>
      </c>
      <c r="B40" s="1382" t="s">
        <v>1905</v>
      </c>
      <c r="C40" s="1382" t="s">
        <v>3893</v>
      </c>
      <c r="D40" s="1164">
        <v>45589</v>
      </c>
      <c r="E40" s="1194">
        <f t="shared" si="22"/>
        <v>45592</v>
      </c>
      <c r="F40" s="1194">
        <f t="shared" si="23"/>
        <v>45596</v>
      </c>
      <c r="G40" s="1249"/>
      <c r="H40" s="1161" t="e">
        <f t="shared" si="2"/>
        <v>#REF!</v>
      </c>
      <c r="I40" s="1161" t="e">
        <f t="shared" si="2"/>
        <v>#REF!</v>
      </c>
      <c r="J40" s="1249"/>
      <c r="L40" s="13"/>
    </row>
    <row r="41" spans="1:12" s="14" customFormat="1" ht="19.5" hidden="1" customHeight="1" x14ac:dyDescent="0.2">
      <c r="A41" s="805"/>
      <c r="B41" s="1382" t="s">
        <v>1908</v>
      </c>
      <c r="C41" s="1382" t="s">
        <v>3894</v>
      </c>
      <c r="D41" s="1165" t="s">
        <v>409</v>
      </c>
      <c r="E41" s="1167"/>
      <c r="F41" s="1167"/>
      <c r="G41" s="1249"/>
      <c r="H41" s="1161" t="e">
        <f t="shared" si="2"/>
        <v>#REF!</v>
      </c>
      <c r="I41" s="1161" t="e">
        <f t="shared" si="2"/>
        <v>#REF!</v>
      </c>
      <c r="J41" s="1249"/>
      <c r="L41" s="13"/>
    </row>
    <row r="42" spans="1:12" s="14" customFormat="1" ht="19.5" hidden="1" customHeight="1" x14ac:dyDescent="0.2">
      <c r="A42" s="805" t="s">
        <v>2286</v>
      </c>
      <c r="B42" s="1382" t="s">
        <v>393</v>
      </c>
      <c r="C42" s="1382" t="s">
        <v>3895</v>
      </c>
      <c r="D42" s="1164">
        <v>45606</v>
      </c>
      <c r="E42" s="1194">
        <f t="shared" ref="E42" si="26">D42+3</f>
        <v>45609</v>
      </c>
      <c r="F42" s="1194">
        <f t="shared" ref="F42" si="27">D42+7</f>
        <v>45613</v>
      </c>
      <c r="G42" s="1249"/>
      <c r="H42" s="1161" t="e">
        <f t="shared" si="2"/>
        <v>#REF!</v>
      </c>
      <c r="I42" s="1161" t="e">
        <f t="shared" si="2"/>
        <v>#REF!</v>
      </c>
      <c r="J42" s="1249"/>
      <c r="L42" s="13"/>
    </row>
    <row r="43" spans="1:12" s="14" customFormat="1" ht="19.5" hidden="1" customHeight="1" x14ac:dyDescent="0.2">
      <c r="A43" s="805" t="s">
        <v>3381</v>
      </c>
      <c r="B43" s="1382" t="s">
        <v>3896</v>
      </c>
      <c r="C43" s="1382" t="s">
        <v>3897</v>
      </c>
      <c r="D43" s="1164">
        <v>45617</v>
      </c>
      <c r="E43" s="1165" t="s">
        <v>409</v>
      </c>
      <c r="F43" s="1194">
        <f t="shared" ref="F43:F45" si="28">D43+7</f>
        <v>45624</v>
      </c>
      <c r="G43" s="1249"/>
      <c r="H43" s="1161" t="e">
        <f t="shared" si="2"/>
        <v>#REF!</v>
      </c>
      <c r="I43" s="1161" t="e">
        <f t="shared" si="2"/>
        <v>#REF!</v>
      </c>
      <c r="J43" s="1249"/>
      <c r="L43" s="13"/>
    </row>
    <row r="44" spans="1:12" s="14" customFormat="1" ht="19.5" hidden="1" customHeight="1" x14ac:dyDescent="0.2">
      <c r="A44" s="805" t="s">
        <v>3898</v>
      </c>
      <c r="B44" s="1382" t="s">
        <v>2286</v>
      </c>
      <c r="C44" s="1382" t="s">
        <v>3899</v>
      </c>
      <c r="D44" s="1164">
        <v>45624</v>
      </c>
      <c r="E44" s="1194">
        <f t="shared" ref="E44:E45" si="29">D44+3</f>
        <v>45627</v>
      </c>
      <c r="F44" s="1194">
        <f t="shared" si="28"/>
        <v>45631</v>
      </c>
      <c r="G44" s="1249"/>
      <c r="H44" s="1161" t="e">
        <f t="shared" si="2"/>
        <v>#REF!</v>
      </c>
      <c r="I44" s="1161" t="e">
        <f t="shared" si="2"/>
        <v>#REF!</v>
      </c>
      <c r="J44" s="1249"/>
      <c r="L44" s="13"/>
    </row>
    <row r="45" spans="1:12" s="14" customFormat="1" ht="19.5" hidden="1" customHeight="1" x14ac:dyDescent="0.2">
      <c r="A45" s="805" t="s">
        <v>3900</v>
      </c>
      <c r="B45" s="1382" t="s">
        <v>1974</v>
      </c>
      <c r="C45" s="1382" t="s">
        <v>3901</v>
      </c>
      <c r="D45" s="1164">
        <v>45632</v>
      </c>
      <c r="E45" s="1194">
        <f t="shared" si="29"/>
        <v>45635</v>
      </c>
      <c r="F45" s="1194">
        <f t="shared" si="28"/>
        <v>45639</v>
      </c>
      <c r="G45" s="1249"/>
      <c r="H45" s="1161" t="e">
        <f t="shared" si="2"/>
        <v>#REF!</v>
      </c>
      <c r="I45" s="1161" t="e">
        <f t="shared" si="2"/>
        <v>#REF!</v>
      </c>
      <c r="J45" s="1249"/>
      <c r="L45" s="13"/>
    </row>
    <row r="46" spans="1:12" s="14" customFormat="1" ht="19.5" hidden="1" customHeight="1" x14ac:dyDescent="0.2">
      <c r="A46" s="805" t="s">
        <v>1908</v>
      </c>
      <c r="B46" s="1382" t="s">
        <v>3902</v>
      </c>
      <c r="C46" s="1382" t="s">
        <v>3903</v>
      </c>
      <c r="D46" s="1164">
        <v>45636</v>
      </c>
      <c r="E46" s="1194">
        <f t="shared" ref="E46" si="30">D46+3</f>
        <v>45639</v>
      </c>
      <c r="F46" s="1194">
        <f t="shared" ref="F46" si="31">D46+7</f>
        <v>45643</v>
      </c>
      <c r="G46" s="1249"/>
      <c r="H46" s="1161" t="e">
        <f t="shared" si="2"/>
        <v>#REF!</v>
      </c>
      <c r="I46" s="1161" t="e">
        <f t="shared" si="2"/>
        <v>#REF!</v>
      </c>
      <c r="J46" s="1249"/>
      <c r="L46" s="13"/>
    </row>
    <row r="47" spans="1:12" s="14" customFormat="1" ht="19.5" hidden="1" customHeight="1" x14ac:dyDescent="0.2">
      <c r="A47" s="805"/>
      <c r="B47" s="1382" t="s">
        <v>393</v>
      </c>
      <c r="C47" s="1382" t="s">
        <v>3904</v>
      </c>
      <c r="D47" s="1164">
        <v>45645</v>
      </c>
      <c r="E47" s="1165" t="s">
        <v>409</v>
      </c>
      <c r="F47" s="1165" t="s">
        <v>409</v>
      </c>
      <c r="G47" s="1249"/>
      <c r="H47" s="1161" t="e">
        <f t="shared" si="2"/>
        <v>#REF!</v>
      </c>
      <c r="I47" s="1161" t="e">
        <f t="shared" si="2"/>
        <v>#REF!</v>
      </c>
      <c r="J47" s="1249"/>
      <c r="L47" s="13"/>
    </row>
    <row r="48" spans="1:12" s="14" customFormat="1" ht="19.5" hidden="1" customHeight="1" x14ac:dyDescent="0.2">
      <c r="A48" s="805" t="s">
        <v>3896</v>
      </c>
      <c r="B48" s="1382" t="s">
        <v>728</v>
      </c>
      <c r="C48" s="1382" t="s">
        <v>3905</v>
      </c>
      <c r="D48" s="1165" t="s">
        <v>409</v>
      </c>
      <c r="E48" s="1203"/>
      <c r="F48" s="1203"/>
      <c r="G48" s="1249"/>
      <c r="H48" s="1161" t="e">
        <f t="shared" si="2"/>
        <v>#REF!</v>
      </c>
      <c r="I48" s="1161" t="e">
        <f t="shared" si="2"/>
        <v>#REF!</v>
      </c>
      <c r="J48" s="1249"/>
      <c r="L48" s="13"/>
    </row>
    <row r="49" spans="1:12" s="14" customFormat="1" ht="19.5" hidden="1" customHeight="1" x14ac:dyDescent="0.2">
      <c r="A49" s="805" t="s">
        <v>2286</v>
      </c>
      <c r="B49" s="1383" t="s">
        <v>433</v>
      </c>
      <c r="C49" s="1382" t="s">
        <v>3906</v>
      </c>
      <c r="D49" s="1164">
        <v>45656</v>
      </c>
      <c r="E49" s="1203"/>
      <c r="F49" s="1203"/>
      <c r="G49" s="1249"/>
      <c r="H49" s="1161" t="e">
        <f t="shared" si="2"/>
        <v>#REF!</v>
      </c>
      <c r="I49" s="1161" t="e">
        <f t="shared" si="2"/>
        <v>#REF!</v>
      </c>
      <c r="J49" s="1249"/>
      <c r="L49" s="13"/>
    </row>
    <row r="50" spans="1:12" s="14" customFormat="1" ht="19.5" hidden="1" customHeight="1" x14ac:dyDescent="0.2">
      <c r="A50" s="805"/>
      <c r="B50" s="1382" t="s">
        <v>2286</v>
      </c>
      <c r="C50" s="1382" t="s">
        <v>3907</v>
      </c>
      <c r="D50" s="1164">
        <v>45668</v>
      </c>
      <c r="E50" s="1165" t="s">
        <v>409</v>
      </c>
      <c r="F50" s="1165" t="s">
        <v>409</v>
      </c>
      <c r="G50" s="1249"/>
      <c r="H50" s="1161" t="e">
        <f t="shared" si="2"/>
        <v>#REF!</v>
      </c>
      <c r="I50" s="1161" t="e">
        <f t="shared" si="2"/>
        <v>#REF!</v>
      </c>
      <c r="J50" s="1249"/>
      <c r="L50" s="13"/>
    </row>
    <row r="51" spans="1:12" s="14" customFormat="1" ht="19.5" hidden="1" customHeight="1" x14ac:dyDescent="0.2">
      <c r="A51" s="805"/>
      <c r="B51" s="1382" t="s">
        <v>1974</v>
      </c>
      <c r="C51" s="1382" t="s">
        <v>3908</v>
      </c>
      <c r="D51" s="1164">
        <v>45675</v>
      </c>
      <c r="E51" s="1194">
        <f t="shared" ref="E51" si="32">D51+3</f>
        <v>45678</v>
      </c>
      <c r="F51" s="1165" t="s">
        <v>409</v>
      </c>
      <c r="G51" s="1249"/>
      <c r="H51" s="1161" t="e">
        <f t="shared" si="2"/>
        <v>#REF!</v>
      </c>
      <c r="I51" s="1161" t="e">
        <f t="shared" si="2"/>
        <v>#REF!</v>
      </c>
      <c r="J51" s="1249"/>
      <c r="L51" s="13"/>
    </row>
    <row r="52" spans="1:12" s="14" customFormat="1" ht="19.5" hidden="1" customHeight="1" x14ac:dyDescent="0.2">
      <c r="A52" s="805"/>
      <c r="B52" s="1382" t="s">
        <v>3381</v>
      </c>
      <c r="C52" s="1382" t="s">
        <v>3909</v>
      </c>
      <c r="D52" s="1164">
        <v>45309</v>
      </c>
      <c r="E52" s="1194">
        <f t="shared" ref="E52:E53" si="33">D52+3</f>
        <v>45312</v>
      </c>
      <c r="F52" s="1194">
        <f t="shared" ref="F52:F53" si="34">D52+7</f>
        <v>45316</v>
      </c>
      <c r="G52" s="1249"/>
      <c r="H52" s="1161" t="e">
        <f t="shared" si="2"/>
        <v>#REF!</v>
      </c>
      <c r="I52" s="1161" t="e">
        <f t="shared" si="2"/>
        <v>#REF!</v>
      </c>
      <c r="J52" s="1249"/>
      <c r="L52" s="13"/>
    </row>
    <row r="53" spans="1:12" s="14" customFormat="1" ht="19.5" hidden="1" customHeight="1" x14ac:dyDescent="0.2">
      <c r="A53" s="805" t="s">
        <v>3910</v>
      </c>
      <c r="B53" s="1382" t="s">
        <v>393</v>
      </c>
      <c r="C53" s="1382" t="s">
        <v>3911</v>
      </c>
      <c r="D53" s="1164">
        <v>45685</v>
      </c>
      <c r="E53" s="1194">
        <f t="shared" si="33"/>
        <v>45688</v>
      </c>
      <c r="F53" s="1194">
        <f t="shared" si="34"/>
        <v>45692</v>
      </c>
      <c r="G53" s="1249"/>
      <c r="H53" s="1161" t="e">
        <f t="shared" si="2"/>
        <v>#REF!</v>
      </c>
      <c r="I53" s="1161" t="e">
        <f t="shared" si="2"/>
        <v>#REF!</v>
      </c>
      <c r="J53" s="1249"/>
      <c r="L53" s="13"/>
    </row>
    <row r="54" spans="1:12" s="14" customFormat="1" ht="19.5" hidden="1" customHeight="1" x14ac:dyDescent="0.2">
      <c r="A54" s="805" t="s">
        <v>393</v>
      </c>
      <c r="B54" s="1382" t="s">
        <v>3276</v>
      </c>
      <c r="C54" s="1382" t="s">
        <v>3912</v>
      </c>
      <c r="D54" s="1164">
        <v>45696</v>
      </c>
      <c r="E54" s="1194">
        <f t="shared" ref="E54" si="35">D54+3</f>
        <v>45699</v>
      </c>
      <c r="F54" s="1194">
        <f t="shared" ref="F54" si="36">D54+7</f>
        <v>45703</v>
      </c>
      <c r="G54" s="1249"/>
      <c r="H54" s="1161" t="e">
        <f t="shared" si="2"/>
        <v>#REF!</v>
      </c>
      <c r="I54" s="1161" t="e">
        <f t="shared" si="2"/>
        <v>#REF!</v>
      </c>
      <c r="J54" s="1249"/>
      <c r="L54" s="13"/>
    </row>
    <row r="55" spans="1:12" s="14" customFormat="1" ht="19.5" hidden="1" customHeight="1" x14ac:dyDescent="0.2">
      <c r="A55" s="805" t="s">
        <v>2286</v>
      </c>
      <c r="B55" s="1383" t="s">
        <v>433</v>
      </c>
      <c r="C55" s="1382" t="s">
        <v>3913</v>
      </c>
      <c r="D55" s="1166">
        <v>45327</v>
      </c>
      <c r="E55" s="1167"/>
      <c r="F55" s="1167"/>
      <c r="G55" s="1249"/>
      <c r="H55" s="1161" t="e">
        <f t="shared" si="2"/>
        <v>#REF!</v>
      </c>
      <c r="I55" s="1161" t="e">
        <f t="shared" si="2"/>
        <v>#REF!</v>
      </c>
      <c r="J55" s="1249"/>
      <c r="L55" s="13"/>
    </row>
    <row r="56" spans="1:12" s="14" customFormat="1" ht="19.5" hidden="1" customHeight="1" x14ac:dyDescent="0.2">
      <c r="A56" s="805"/>
      <c r="B56" s="1382" t="s">
        <v>3381</v>
      </c>
      <c r="C56" s="1382" t="s">
        <v>3914</v>
      </c>
      <c r="D56" s="1187" t="s">
        <v>409</v>
      </c>
      <c r="E56" s="1203"/>
      <c r="F56" s="1203"/>
      <c r="G56" s="1249"/>
      <c r="H56" s="1161" t="e">
        <f t="shared" si="2"/>
        <v>#REF!</v>
      </c>
      <c r="I56" s="1161" t="e">
        <f t="shared" si="2"/>
        <v>#REF!</v>
      </c>
      <c r="J56" s="1249"/>
      <c r="L56" s="13"/>
    </row>
    <row r="57" spans="1:12" s="14" customFormat="1" ht="19.5" hidden="1" customHeight="1" x14ac:dyDescent="0.2">
      <c r="A57" s="805"/>
      <c r="B57" s="1382" t="s">
        <v>1974</v>
      </c>
      <c r="C57" s="1382" t="s">
        <v>3915</v>
      </c>
      <c r="D57" s="1164">
        <v>45711</v>
      </c>
      <c r="E57" s="1194">
        <f t="shared" ref="E57:E58" si="37">D57+3</f>
        <v>45714</v>
      </c>
      <c r="F57" s="1194">
        <f t="shared" ref="F57:F58" si="38">D57+7</f>
        <v>45718</v>
      </c>
      <c r="G57" s="1249"/>
      <c r="H57" s="1161" t="e">
        <f t="shared" si="2"/>
        <v>#REF!</v>
      </c>
      <c r="I57" s="1161" t="e">
        <f t="shared" si="2"/>
        <v>#REF!</v>
      </c>
      <c r="J57" s="1249"/>
      <c r="L57" s="13"/>
    </row>
    <row r="58" spans="1:12" s="14" customFormat="1" ht="19.5" hidden="1" customHeight="1" x14ac:dyDescent="0.2">
      <c r="A58" s="805" t="s">
        <v>393</v>
      </c>
      <c r="B58" s="1382" t="s">
        <v>393</v>
      </c>
      <c r="C58" s="1382" t="s">
        <v>3916</v>
      </c>
      <c r="D58" s="1164">
        <v>45717</v>
      </c>
      <c r="E58" s="1194">
        <f t="shared" si="37"/>
        <v>45720</v>
      </c>
      <c r="F58" s="1194">
        <f t="shared" si="38"/>
        <v>45724</v>
      </c>
      <c r="G58" s="1249"/>
      <c r="H58" s="1161" t="e">
        <f t="shared" si="2"/>
        <v>#REF!</v>
      </c>
      <c r="I58" s="1161" t="e">
        <f t="shared" si="2"/>
        <v>#REF!</v>
      </c>
      <c r="J58" s="1249"/>
      <c r="L58" s="13"/>
    </row>
    <row r="59" spans="1:12" s="14" customFormat="1" ht="19.5" hidden="1" customHeight="1" x14ac:dyDescent="0.2">
      <c r="A59" s="805" t="s">
        <v>3917</v>
      </c>
      <c r="B59" s="1382" t="s">
        <v>3276</v>
      </c>
      <c r="C59" s="1382" t="s">
        <v>3918</v>
      </c>
      <c r="D59" s="1164">
        <v>45728</v>
      </c>
      <c r="E59" s="1161">
        <f>D59+4</f>
        <v>45732</v>
      </c>
      <c r="F59" s="1161">
        <f>E59+3</f>
        <v>45735</v>
      </c>
      <c r="G59" s="1212"/>
      <c r="H59" s="1161">
        <v>45726</v>
      </c>
      <c r="I59" s="1161">
        <v>45726</v>
      </c>
      <c r="J59" s="1212"/>
      <c r="L59" s="1071"/>
    </row>
    <row r="60" spans="1:12" s="14" customFormat="1" ht="19.5" hidden="1" customHeight="1" x14ac:dyDescent="0.2">
      <c r="A60" s="805"/>
      <c r="B60" s="1383" t="s">
        <v>433</v>
      </c>
      <c r="C60" s="1382" t="s">
        <v>3919</v>
      </c>
      <c r="D60" s="1166"/>
      <c r="E60" s="1166"/>
      <c r="F60" s="1166"/>
      <c r="G60" s="1212"/>
      <c r="H60" s="1161">
        <f>H59+7</f>
        <v>45733</v>
      </c>
      <c r="I60" s="1161">
        <f>I59+7</f>
        <v>45733</v>
      </c>
      <c r="J60" s="1212"/>
      <c r="L60" s="1071"/>
    </row>
    <row r="61" spans="1:12" s="14" customFormat="1" ht="19.5" hidden="1" customHeight="1" x14ac:dyDescent="0.2">
      <c r="A61" s="805"/>
      <c r="B61" s="1382" t="s">
        <v>3381</v>
      </c>
      <c r="C61" s="1382" t="s">
        <v>3920</v>
      </c>
      <c r="D61" s="1164">
        <v>45741</v>
      </c>
      <c r="E61" s="1187" t="s">
        <v>409</v>
      </c>
      <c r="F61" s="1187" t="s">
        <v>409</v>
      </c>
      <c r="G61" s="1212"/>
      <c r="H61" s="1161">
        <v>45736</v>
      </c>
      <c r="I61" s="1161">
        <v>45736</v>
      </c>
      <c r="J61" s="1212"/>
      <c r="L61" s="1071"/>
    </row>
    <row r="62" spans="1:12" s="14" customFormat="1" ht="19.5" hidden="1" customHeight="1" x14ac:dyDescent="0.2">
      <c r="A62" s="805"/>
      <c r="B62" s="1382" t="s">
        <v>1974</v>
      </c>
      <c r="C62" s="1382" t="s">
        <v>3921</v>
      </c>
      <c r="D62" s="1164">
        <v>45756</v>
      </c>
      <c r="E62" s="1161">
        <f t="shared" ref="E62:E66" si="39">D62+4</f>
        <v>45760</v>
      </c>
      <c r="F62" s="1187" t="s">
        <v>409</v>
      </c>
      <c r="G62" s="1249"/>
      <c r="H62" s="1161">
        <f>H61+7</f>
        <v>45743</v>
      </c>
      <c r="I62" s="1161">
        <f>I61+7</f>
        <v>45743</v>
      </c>
      <c r="J62" s="1249"/>
      <c r="L62" s="13"/>
    </row>
    <row r="63" spans="1:12" s="14" customFormat="1" ht="19.5" hidden="1" customHeight="1" x14ac:dyDescent="0.2">
      <c r="A63" s="805" t="s">
        <v>3922</v>
      </c>
      <c r="B63" s="1382" t="s">
        <v>393</v>
      </c>
      <c r="C63" s="1382" t="s">
        <v>3923</v>
      </c>
      <c r="D63" s="1164">
        <v>45769</v>
      </c>
      <c r="E63" s="1161">
        <f t="shared" si="39"/>
        <v>45773</v>
      </c>
      <c r="F63" s="1161">
        <f t="shared" ref="F63:F66" si="40">E63+3</f>
        <v>45776</v>
      </c>
      <c r="G63" s="1212"/>
      <c r="H63" s="1161">
        <f t="shared" ref="H63:I88" si="41">H62+7</f>
        <v>45750</v>
      </c>
      <c r="I63" s="1161">
        <f t="shared" si="41"/>
        <v>45750</v>
      </c>
      <c r="J63" s="1212"/>
      <c r="L63" s="1071"/>
    </row>
    <row r="64" spans="1:12" s="14" customFormat="1" ht="19.5" hidden="1" customHeight="1" x14ac:dyDescent="0.2">
      <c r="A64" s="805"/>
      <c r="B64" s="1383" t="s">
        <v>433</v>
      </c>
      <c r="C64" s="1382" t="s">
        <v>3924</v>
      </c>
      <c r="D64" s="1166"/>
      <c r="E64" s="1166"/>
      <c r="F64" s="1166"/>
      <c r="G64" s="1212"/>
      <c r="H64" s="1161">
        <f t="shared" si="41"/>
        <v>45757</v>
      </c>
      <c r="I64" s="1161">
        <f t="shared" si="41"/>
        <v>45757</v>
      </c>
      <c r="J64" s="1212"/>
      <c r="L64" s="1071"/>
    </row>
    <row r="65" spans="1:12" s="14" customFormat="1" ht="19.5" hidden="1" customHeight="1" x14ac:dyDescent="0.2">
      <c r="A65" s="805" t="s">
        <v>3925</v>
      </c>
      <c r="B65" s="1382" t="s">
        <v>3276</v>
      </c>
      <c r="C65" s="1382" t="s">
        <v>3926</v>
      </c>
      <c r="D65" s="1164">
        <v>45780</v>
      </c>
      <c r="E65" s="1187" t="s">
        <v>409</v>
      </c>
      <c r="F65" s="1161">
        <v>45782</v>
      </c>
      <c r="G65" s="1212"/>
      <c r="H65" s="1161">
        <f t="shared" si="41"/>
        <v>45764</v>
      </c>
      <c r="I65" s="1161">
        <f t="shared" si="41"/>
        <v>45764</v>
      </c>
      <c r="J65" s="1212"/>
      <c r="L65" s="1071"/>
    </row>
    <row r="66" spans="1:12" s="14" customFormat="1" ht="19.5" hidden="1" customHeight="1" x14ac:dyDescent="0.2">
      <c r="A66" s="805"/>
      <c r="B66" s="1382" t="s">
        <v>728</v>
      </c>
      <c r="C66" s="1382" t="s">
        <v>3927</v>
      </c>
      <c r="D66" s="1164">
        <v>45774</v>
      </c>
      <c r="E66" s="1161">
        <f t="shared" si="39"/>
        <v>45778</v>
      </c>
      <c r="F66" s="1161">
        <f t="shared" si="40"/>
        <v>45781</v>
      </c>
      <c r="G66" s="1249"/>
      <c r="H66" s="1161">
        <v>45770</v>
      </c>
      <c r="I66" s="1161">
        <v>45770</v>
      </c>
      <c r="J66" s="1249"/>
      <c r="L66" s="13"/>
    </row>
    <row r="67" spans="1:12" s="14" customFormat="1" ht="19.5" hidden="1" customHeight="1" x14ac:dyDescent="0.2">
      <c r="A67" s="805"/>
      <c r="B67" s="1382" t="s">
        <v>3381</v>
      </c>
      <c r="C67" s="1382" t="s">
        <v>3928</v>
      </c>
      <c r="D67" s="1164">
        <v>45782</v>
      </c>
      <c r="E67" s="1161">
        <f t="shared" ref="E67" si="42">D67+4</f>
        <v>45786</v>
      </c>
      <c r="F67" s="1187" t="s">
        <v>409</v>
      </c>
      <c r="G67" s="1212"/>
      <c r="H67" s="1161">
        <f t="shared" si="41"/>
        <v>45777</v>
      </c>
      <c r="I67" s="1161">
        <f t="shared" si="41"/>
        <v>45777</v>
      </c>
      <c r="J67" s="1212"/>
      <c r="L67" s="1071"/>
    </row>
    <row r="68" spans="1:12" s="14" customFormat="1" ht="19.5" hidden="1" customHeight="1" x14ac:dyDescent="0.2">
      <c r="A68" s="805"/>
      <c r="B68" s="1382" t="s">
        <v>1974</v>
      </c>
      <c r="C68" s="1382" t="s">
        <v>3929</v>
      </c>
      <c r="D68" s="1164">
        <v>45795</v>
      </c>
      <c r="E68" s="1161">
        <f t="shared" ref="E68:E74" si="43">D68+4</f>
        <v>45799</v>
      </c>
      <c r="F68" s="1161">
        <f t="shared" ref="F68:F74" si="44">E68+3</f>
        <v>45802</v>
      </c>
      <c r="G68" s="1249"/>
      <c r="H68" s="1161">
        <f>H67+7</f>
        <v>45784</v>
      </c>
      <c r="I68" s="1161">
        <f>I67+7</f>
        <v>45784</v>
      </c>
      <c r="J68" s="1249"/>
      <c r="L68" s="13"/>
    </row>
    <row r="69" spans="1:12" s="14" customFormat="1" ht="19.5" hidden="1" customHeight="1" x14ac:dyDescent="0.2">
      <c r="A69" s="805" t="s">
        <v>393</v>
      </c>
      <c r="B69" s="1383" t="s">
        <v>433</v>
      </c>
      <c r="C69" s="1382" t="s">
        <v>3930</v>
      </c>
      <c r="D69" s="1166"/>
      <c r="E69" s="1166"/>
      <c r="F69" s="1166"/>
      <c r="G69" s="1212"/>
      <c r="H69" s="1161">
        <f t="shared" si="41"/>
        <v>45791</v>
      </c>
      <c r="I69" s="1161">
        <f t="shared" si="41"/>
        <v>45791</v>
      </c>
      <c r="J69" s="1212"/>
      <c r="L69" s="1071"/>
    </row>
    <row r="70" spans="1:12" s="14" customFormat="1" ht="19.5" hidden="1" customHeight="1" x14ac:dyDescent="0.2">
      <c r="A70" s="805" t="s">
        <v>2565</v>
      </c>
      <c r="B70" s="1382" t="s">
        <v>393</v>
      </c>
      <c r="C70" s="1382" t="s">
        <v>3931</v>
      </c>
      <c r="D70" s="1164">
        <v>45805</v>
      </c>
      <c r="E70" s="1161">
        <f t="shared" si="43"/>
        <v>45809</v>
      </c>
      <c r="F70" s="1161">
        <f t="shared" si="44"/>
        <v>45812</v>
      </c>
      <c r="G70" s="1212"/>
      <c r="H70" s="1161">
        <f t="shared" si="41"/>
        <v>45798</v>
      </c>
      <c r="I70" s="1161">
        <f t="shared" si="41"/>
        <v>45798</v>
      </c>
      <c r="J70" s="1212"/>
      <c r="L70" s="1071"/>
    </row>
    <row r="71" spans="1:12" s="14" customFormat="1" ht="19.5" hidden="1" customHeight="1" x14ac:dyDescent="0.2">
      <c r="A71" s="805"/>
      <c r="B71" s="1382" t="s">
        <v>728</v>
      </c>
      <c r="C71" s="1382" t="s">
        <v>3932</v>
      </c>
      <c r="D71" s="1164">
        <v>45811</v>
      </c>
      <c r="E71" s="1161">
        <f t="shared" si="43"/>
        <v>45815</v>
      </c>
      <c r="F71" s="1161">
        <f t="shared" si="44"/>
        <v>45818</v>
      </c>
      <c r="G71" s="1249"/>
      <c r="H71" s="1161">
        <f t="shared" si="41"/>
        <v>45805</v>
      </c>
      <c r="I71" s="1161">
        <f t="shared" si="41"/>
        <v>45805</v>
      </c>
      <c r="J71" s="1249"/>
      <c r="L71" s="13"/>
    </row>
    <row r="72" spans="1:12" s="14" customFormat="1" ht="19.5" hidden="1" customHeight="1" x14ac:dyDescent="0.2">
      <c r="A72" s="805"/>
      <c r="B72" s="1383" t="s">
        <v>433</v>
      </c>
      <c r="C72" s="1382" t="s">
        <v>3933</v>
      </c>
      <c r="D72" s="1166"/>
      <c r="E72" s="1166"/>
      <c r="F72" s="1166"/>
      <c r="G72" s="1212"/>
      <c r="H72" s="1161">
        <f t="shared" si="41"/>
        <v>45812</v>
      </c>
      <c r="I72" s="1161">
        <f t="shared" si="41"/>
        <v>45812</v>
      </c>
      <c r="J72" s="1212"/>
      <c r="L72" s="1071"/>
    </row>
    <row r="73" spans="1:12" s="14" customFormat="1" ht="19.5" hidden="1" customHeight="1" x14ac:dyDescent="0.2">
      <c r="A73" s="805" t="s">
        <v>3381</v>
      </c>
      <c r="B73" s="1382" t="s">
        <v>2645</v>
      </c>
      <c r="C73" s="1382" t="s">
        <v>3934</v>
      </c>
      <c r="D73" s="1164">
        <v>45823</v>
      </c>
      <c r="E73" s="1161">
        <f t="shared" si="43"/>
        <v>45827</v>
      </c>
      <c r="F73" s="1161">
        <f t="shared" si="44"/>
        <v>45830</v>
      </c>
      <c r="G73" s="1249"/>
      <c r="H73" s="1161">
        <f t="shared" si="41"/>
        <v>45819</v>
      </c>
      <c r="I73" s="1161">
        <f t="shared" si="41"/>
        <v>45819</v>
      </c>
      <c r="J73" s="1249"/>
      <c r="L73" s="13"/>
    </row>
    <row r="74" spans="1:12" s="14" customFormat="1" ht="19.5" hidden="1" customHeight="1" x14ac:dyDescent="0.2">
      <c r="A74" s="805"/>
      <c r="B74" s="1382" t="s">
        <v>3381</v>
      </c>
      <c r="C74" s="1382" t="s">
        <v>3935</v>
      </c>
      <c r="D74" s="1164">
        <v>45829</v>
      </c>
      <c r="E74" s="1161">
        <f t="shared" si="43"/>
        <v>45833</v>
      </c>
      <c r="F74" s="1161">
        <f t="shared" si="44"/>
        <v>45836</v>
      </c>
      <c r="G74" s="1212"/>
      <c r="H74" s="1161">
        <f t="shared" si="41"/>
        <v>45826</v>
      </c>
      <c r="I74" s="1161">
        <f t="shared" si="41"/>
        <v>45826</v>
      </c>
      <c r="J74" s="1212"/>
      <c r="L74" s="1071"/>
    </row>
    <row r="75" spans="1:12" s="14" customFormat="1" ht="19.5" hidden="1" customHeight="1" x14ac:dyDescent="0.2">
      <c r="A75" s="805"/>
      <c r="B75" s="1382" t="s">
        <v>1974</v>
      </c>
      <c r="C75" s="1382" t="s">
        <v>3936</v>
      </c>
      <c r="D75" s="1164">
        <v>45835</v>
      </c>
      <c r="E75" s="1161">
        <f t="shared" ref="E75:E79" si="45">D75+4</f>
        <v>45839</v>
      </c>
      <c r="F75" s="1161">
        <f t="shared" ref="F75:F79" si="46">E75+3</f>
        <v>45842</v>
      </c>
      <c r="G75" s="1249"/>
      <c r="H75" s="1161">
        <f t="shared" si="41"/>
        <v>45833</v>
      </c>
      <c r="I75" s="1161">
        <f t="shared" si="41"/>
        <v>45833</v>
      </c>
      <c r="J75" s="1249"/>
      <c r="L75" s="13"/>
    </row>
    <row r="76" spans="1:12" s="14" customFormat="1" ht="19.5" hidden="1" customHeight="1" x14ac:dyDescent="0.2">
      <c r="A76" s="805"/>
      <c r="B76" s="1382" t="s">
        <v>393</v>
      </c>
      <c r="C76" s="1382" t="s">
        <v>3937</v>
      </c>
      <c r="D76" s="1164">
        <v>45847</v>
      </c>
      <c r="E76" s="1161">
        <f t="shared" si="45"/>
        <v>45851</v>
      </c>
      <c r="F76" s="1161">
        <f t="shared" si="46"/>
        <v>45854</v>
      </c>
      <c r="G76" s="1212"/>
      <c r="H76" s="1161">
        <f t="shared" si="41"/>
        <v>45840</v>
      </c>
      <c r="I76" s="1161">
        <f t="shared" si="41"/>
        <v>45840</v>
      </c>
      <c r="J76" s="1212"/>
      <c r="L76" s="1071"/>
    </row>
    <row r="77" spans="1:12" s="14" customFormat="1" ht="19.5" hidden="1" customHeight="1" x14ac:dyDescent="0.2">
      <c r="A77" s="805" t="s">
        <v>728</v>
      </c>
      <c r="B77" s="1383" t="s">
        <v>433</v>
      </c>
      <c r="C77" s="1382" t="s">
        <v>3938</v>
      </c>
      <c r="D77" s="1333"/>
      <c r="E77" s="1333"/>
      <c r="F77" s="1333"/>
      <c r="G77" s="1249"/>
      <c r="H77" s="1161">
        <f t="shared" si="41"/>
        <v>45847</v>
      </c>
      <c r="I77" s="1161">
        <f t="shared" si="41"/>
        <v>45847</v>
      </c>
      <c r="J77" s="1249"/>
      <c r="L77" s="13"/>
    </row>
    <row r="78" spans="1:12" s="14" customFormat="1" ht="19.5" hidden="1" customHeight="1" x14ac:dyDescent="0.2">
      <c r="A78" s="805"/>
      <c r="B78" s="1382" t="s">
        <v>728</v>
      </c>
      <c r="C78" s="1382" t="s">
        <v>3939</v>
      </c>
      <c r="D78" s="1164">
        <v>45859</v>
      </c>
      <c r="E78" s="1161">
        <f t="shared" ref="E78" si="47">D78+4</f>
        <v>45863</v>
      </c>
      <c r="F78" s="1161">
        <f t="shared" ref="F78" si="48">E78+3</f>
        <v>45866</v>
      </c>
      <c r="G78" s="1249"/>
      <c r="H78" s="1161">
        <f t="shared" si="41"/>
        <v>45854</v>
      </c>
      <c r="I78" s="1161">
        <f t="shared" si="41"/>
        <v>45854</v>
      </c>
      <c r="J78" s="1249"/>
      <c r="L78" s="13"/>
    </row>
    <row r="79" spans="1:12" s="14" customFormat="1" ht="19.5" hidden="1" customHeight="1" x14ac:dyDescent="0.2">
      <c r="A79" s="805" t="s">
        <v>3381</v>
      </c>
      <c r="B79" s="1382" t="s">
        <v>2645</v>
      </c>
      <c r="C79" s="1382" t="s">
        <v>3940</v>
      </c>
      <c r="D79" s="1164">
        <v>45867</v>
      </c>
      <c r="E79" s="1161">
        <f t="shared" si="45"/>
        <v>45871</v>
      </c>
      <c r="F79" s="1161">
        <f t="shared" si="46"/>
        <v>45874</v>
      </c>
      <c r="G79" s="1212"/>
      <c r="H79" s="1161">
        <f>H78+7</f>
        <v>45861</v>
      </c>
      <c r="I79" s="1161">
        <f>I78+7</f>
        <v>45861</v>
      </c>
      <c r="J79" s="1212"/>
      <c r="L79" s="1071"/>
    </row>
    <row r="80" spans="1:12" s="14" customFormat="1" ht="19.5" hidden="1" customHeight="1" x14ac:dyDescent="0.2">
      <c r="A80" s="805" t="s">
        <v>1974</v>
      </c>
      <c r="B80" s="1383" t="s">
        <v>433</v>
      </c>
      <c r="C80" s="1382" t="s">
        <v>3941</v>
      </c>
      <c r="D80" s="1164">
        <v>45867</v>
      </c>
      <c r="E80" s="1166"/>
      <c r="F80" s="1166"/>
      <c r="G80" s="1249"/>
      <c r="H80" s="1161">
        <f t="shared" si="41"/>
        <v>45868</v>
      </c>
      <c r="I80" s="1161">
        <f t="shared" si="41"/>
        <v>45868</v>
      </c>
      <c r="J80" s="1249"/>
      <c r="L80" s="13"/>
    </row>
    <row r="81" spans="1:12" s="14" customFormat="1" ht="19.5" hidden="1" customHeight="1" x14ac:dyDescent="0.2">
      <c r="A81" s="805"/>
      <c r="B81" s="1382" t="s">
        <v>1974</v>
      </c>
      <c r="C81" s="1382" t="s">
        <v>3942</v>
      </c>
      <c r="D81" s="1164">
        <v>45878</v>
      </c>
      <c r="E81" s="1161">
        <f t="shared" ref="E81:E84" si="49">D81+4</f>
        <v>45882</v>
      </c>
      <c r="F81" s="1161">
        <f t="shared" ref="F81:F84" si="50">E81+3</f>
        <v>45885</v>
      </c>
      <c r="G81" s="1249"/>
      <c r="H81" s="1161">
        <f t="shared" si="41"/>
        <v>45875</v>
      </c>
      <c r="I81" s="1161">
        <f t="shared" si="41"/>
        <v>45875</v>
      </c>
      <c r="J81" s="1249"/>
      <c r="L81" s="13"/>
    </row>
    <row r="82" spans="1:12" s="14" customFormat="1" ht="19.5" hidden="1" customHeight="1" x14ac:dyDescent="0.2">
      <c r="A82" s="805"/>
      <c r="B82" s="1382" t="s">
        <v>393</v>
      </c>
      <c r="C82" s="1382" t="s">
        <v>3943</v>
      </c>
      <c r="D82" s="1164">
        <v>45888</v>
      </c>
      <c r="E82" s="1161">
        <f t="shared" si="49"/>
        <v>45892</v>
      </c>
      <c r="F82" s="1161">
        <f t="shared" si="50"/>
        <v>45895</v>
      </c>
      <c r="G82" s="1212"/>
      <c r="H82" s="1161">
        <f t="shared" si="41"/>
        <v>45882</v>
      </c>
      <c r="I82" s="1161">
        <f t="shared" si="41"/>
        <v>45882</v>
      </c>
      <c r="J82" s="1212"/>
      <c r="L82" s="1071"/>
    </row>
    <row r="83" spans="1:12" s="14" customFormat="1" ht="19.5" hidden="1" customHeight="1" x14ac:dyDescent="0.2">
      <c r="A83" s="805"/>
      <c r="B83" s="1382" t="s">
        <v>728</v>
      </c>
      <c r="C83" s="1382" t="s">
        <v>3944</v>
      </c>
      <c r="D83" s="1164">
        <v>45896</v>
      </c>
      <c r="E83" s="1161">
        <f t="shared" si="49"/>
        <v>45900</v>
      </c>
      <c r="F83" s="1161">
        <f t="shared" si="50"/>
        <v>45903</v>
      </c>
      <c r="G83" s="1249"/>
      <c r="H83" s="1161">
        <f t="shared" si="41"/>
        <v>45889</v>
      </c>
      <c r="I83" s="1161">
        <f t="shared" si="41"/>
        <v>45889</v>
      </c>
      <c r="J83" s="1249"/>
      <c r="L83" s="13"/>
    </row>
    <row r="84" spans="1:12" s="14" customFormat="1" ht="19.5" hidden="1" customHeight="1" x14ac:dyDescent="0.2">
      <c r="A84" s="805" t="s">
        <v>3945</v>
      </c>
      <c r="B84" s="1382" t="s">
        <v>3712</v>
      </c>
      <c r="C84" s="1382" t="s">
        <v>3946</v>
      </c>
      <c r="D84" s="1164">
        <v>45900</v>
      </c>
      <c r="E84" s="1161">
        <f t="shared" si="49"/>
        <v>45904</v>
      </c>
      <c r="F84" s="1161">
        <f t="shared" si="50"/>
        <v>45907</v>
      </c>
      <c r="G84" s="1212"/>
      <c r="H84" s="1161">
        <f>H83+7</f>
        <v>45896</v>
      </c>
      <c r="I84" s="1161">
        <f>I83+7</f>
        <v>45896</v>
      </c>
      <c r="J84" s="1212"/>
      <c r="L84" s="1071"/>
    </row>
    <row r="85" spans="1:12" s="14" customFormat="1" ht="19.5" hidden="1" customHeight="1" x14ac:dyDescent="0.2">
      <c r="A85" s="805" t="s">
        <v>3947</v>
      </c>
      <c r="B85" s="1382" t="s">
        <v>2017</v>
      </c>
      <c r="C85" s="1382" t="s">
        <v>3948</v>
      </c>
      <c r="D85" s="1164">
        <v>45909</v>
      </c>
      <c r="E85" s="1161">
        <f t="shared" ref="E85:E89" si="51">D85+4</f>
        <v>45913</v>
      </c>
      <c r="F85" s="1161">
        <f t="shared" ref="F85:F91" si="52">E85+3</f>
        <v>45916</v>
      </c>
      <c r="G85" s="1249"/>
      <c r="H85" s="1161">
        <f t="shared" si="41"/>
        <v>45903</v>
      </c>
      <c r="I85" s="1161">
        <f t="shared" si="41"/>
        <v>45903</v>
      </c>
      <c r="J85" s="1249"/>
      <c r="L85" s="13"/>
    </row>
    <row r="86" spans="1:12" s="14" customFormat="1" ht="19.5" hidden="1" customHeight="1" x14ac:dyDescent="0.2">
      <c r="A86" s="805"/>
      <c r="B86" s="1382" t="s">
        <v>1974</v>
      </c>
      <c r="C86" s="1382" t="s">
        <v>3949</v>
      </c>
      <c r="D86" s="1164">
        <v>45914</v>
      </c>
      <c r="E86" s="1161">
        <f t="shared" si="51"/>
        <v>45918</v>
      </c>
      <c r="F86" s="1161">
        <f t="shared" si="52"/>
        <v>45921</v>
      </c>
      <c r="G86" s="1249"/>
      <c r="H86" s="1161">
        <f t="shared" si="41"/>
        <v>45910</v>
      </c>
      <c r="I86" s="1161">
        <f t="shared" si="41"/>
        <v>45910</v>
      </c>
      <c r="J86" s="1249"/>
      <c r="L86" s="13"/>
    </row>
    <row r="87" spans="1:12" s="14" customFormat="1" ht="19.5" hidden="1" customHeight="1" x14ac:dyDescent="0.2">
      <c r="A87" s="805" t="s">
        <v>393</v>
      </c>
      <c r="B87" s="1383" t="s">
        <v>433</v>
      </c>
      <c r="C87" s="1382" t="s">
        <v>3950</v>
      </c>
      <c r="D87" s="1166"/>
      <c r="E87" s="1166"/>
      <c r="F87" s="1166"/>
      <c r="G87" s="1212"/>
      <c r="H87" s="1161">
        <f t="shared" si="41"/>
        <v>45917</v>
      </c>
      <c r="I87" s="1161">
        <f t="shared" si="41"/>
        <v>45917</v>
      </c>
      <c r="J87" s="1212"/>
      <c r="L87" s="1071"/>
    </row>
    <row r="88" spans="1:12" s="14" customFormat="1" ht="19.5" hidden="1" customHeight="1" x14ac:dyDescent="0.2">
      <c r="A88" s="805"/>
      <c r="B88" s="1382" t="s">
        <v>393</v>
      </c>
      <c r="C88" s="1382" t="s">
        <v>3951</v>
      </c>
      <c r="D88" s="1164">
        <v>45929</v>
      </c>
      <c r="E88" s="1161">
        <f t="shared" si="51"/>
        <v>45933</v>
      </c>
      <c r="F88" s="1161">
        <f t="shared" si="52"/>
        <v>45936</v>
      </c>
      <c r="G88" s="1249"/>
      <c r="H88" s="1161">
        <f t="shared" si="41"/>
        <v>45924</v>
      </c>
      <c r="I88" s="1161">
        <f t="shared" si="41"/>
        <v>45924</v>
      </c>
      <c r="J88" s="1249"/>
      <c r="L88" s="13"/>
    </row>
    <row r="89" spans="1:12" s="14" customFormat="1" ht="19.5" hidden="1" customHeight="1" x14ac:dyDescent="0.2">
      <c r="A89" s="805" t="s">
        <v>2017</v>
      </c>
      <c r="B89" s="1382" t="s">
        <v>728</v>
      </c>
      <c r="C89" s="1382" t="s">
        <v>3952</v>
      </c>
      <c r="D89" s="1164">
        <v>45936</v>
      </c>
      <c r="E89" s="1161">
        <f t="shared" si="51"/>
        <v>45940</v>
      </c>
      <c r="F89" s="1161">
        <f t="shared" si="52"/>
        <v>45943</v>
      </c>
      <c r="G89" s="1212"/>
      <c r="H89" s="1161">
        <f>H88+7</f>
        <v>45931</v>
      </c>
      <c r="I89" s="1161">
        <f>I88+7</f>
        <v>45931</v>
      </c>
      <c r="J89" s="1212"/>
      <c r="L89" s="1071"/>
    </row>
    <row r="90" spans="1:12" s="14" customFormat="1" ht="19.5" hidden="1" customHeight="1" x14ac:dyDescent="0.2">
      <c r="A90" s="805" t="s">
        <v>3335</v>
      </c>
      <c r="B90" s="1382" t="s">
        <v>3712</v>
      </c>
      <c r="C90" s="1382" t="s">
        <v>3953</v>
      </c>
      <c r="D90" s="1164">
        <v>45944</v>
      </c>
      <c r="E90" s="1161">
        <f t="shared" ref="E90" si="53">D90+4</f>
        <v>45948</v>
      </c>
      <c r="F90" s="1161">
        <f t="shared" si="52"/>
        <v>45951</v>
      </c>
      <c r="G90" s="1212"/>
      <c r="H90" s="1161">
        <v>45937</v>
      </c>
      <c r="I90" s="1161">
        <f>I89+7</f>
        <v>45938</v>
      </c>
      <c r="J90" s="1370">
        <f t="shared" ref="J90:J101" si="54">WEEKNUM(I90)</f>
        <v>41</v>
      </c>
      <c r="L90" s="1071"/>
    </row>
    <row r="91" spans="1:12" s="14" customFormat="1" ht="19.5" hidden="1" customHeight="1" x14ac:dyDescent="0.2">
      <c r="A91" s="805" t="s">
        <v>2017</v>
      </c>
      <c r="B91" s="1385" t="s">
        <v>2017</v>
      </c>
      <c r="C91" s="1382" t="s">
        <v>3954</v>
      </c>
      <c r="D91" s="1164">
        <v>45952</v>
      </c>
      <c r="E91" s="1161">
        <f t="shared" ref="E91:E96" si="55">D91+4</f>
        <v>45956</v>
      </c>
      <c r="F91" s="1161">
        <f t="shared" si="52"/>
        <v>45959</v>
      </c>
      <c r="G91" s="1249"/>
      <c r="H91" s="1161">
        <f t="shared" ref="H91:I94" si="56">H90+7</f>
        <v>45944</v>
      </c>
      <c r="I91" s="1161">
        <f t="shared" si="56"/>
        <v>45945</v>
      </c>
      <c r="J91" s="1370">
        <f t="shared" si="54"/>
        <v>42</v>
      </c>
      <c r="L91" s="13"/>
    </row>
    <row r="92" spans="1:12" s="14" customFormat="1" ht="19.5" hidden="1" customHeight="1" x14ac:dyDescent="0.2">
      <c r="A92" s="805" t="s">
        <v>1974</v>
      </c>
      <c r="B92" s="1383" t="s">
        <v>433</v>
      </c>
      <c r="C92" s="1382" t="s">
        <v>3955</v>
      </c>
      <c r="D92" s="1166"/>
      <c r="E92" s="1166"/>
      <c r="F92" s="1166"/>
      <c r="G92" s="1212"/>
      <c r="H92" s="1161">
        <f t="shared" si="56"/>
        <v>45951</v>
      </c>
      <c r="I92" s="1161">
        <f t="shared" si="56"/>
        <v>45952</v>
      </c>
      <c r="J92" s="1370">
        <f t="shared" si="54"/>
        <v>43</v>
      </c>
      <c r="L92" s="1071"/>
    </row>
    <row r="93" spans="1:12" s="14" customFormat="1" ht="19.5" hidden="1" customHeight="1" x14ac:dyDescent="0.2">
      <c r="A93" s="805" t="s">
        <v>393</v>
      </c>
      <c r="B93" s="1382" t="s">
        <v>1974</v>
      </c>
      <c r="C93" s="1382" t="s">
        <v>3956</v>
      </c>
      <c r="D93" s="1164">
        <v>45965</v>
      </c>
      <c r="E93" s="1161">
        <f t="shared" si="55"/>
        <v>45969</v>
      </c>
      <c r="F93" s="1187" t="s">
        <v>409</v>
      </c>
      <c r="G93" s="1249"/>
      <c r="H93" s="1161">
        <f t="shared" si="56"/>
        <v>45958</v>
      </c>
      <c r="I93" s="1161">
        <f t="shared" si="56"/>
        <v>45959</v>
      </c>
      <c r="J93" s="1370">
        <f t="shared" si="54"/>
        <v>44</v>
      </c>
      <c r="L93" s="13"/>
    </row>
    <row r="94" spans="1:12" s="14" customFormat="1" ht="19.5" hidden="1" customHeight="1" x14ac:dyDescent="0.2">
      <c r="A94" s="805"/>
      <c r="B94" s="1382" t="s">
        <v>393</v>
      </c>
      <c r="C94" s="1382" t="s">
        <v>3957</v>
      </c>
      <c r="D94" s="1164">
        <v>45968</v>
      </c>
      <c r="E94" s="1187" t="s">
        <v>409</v>
      </c>
      <c r="F94" s="1161">
        <v>45972</v>
      </c>
      <c r="G94" s="1249"/>
      <c r="H94" s="1161">
        <f t="shared" si="56"/>
        <v>45965</v>
      </c>
      <c r="I94" s="1161">
        <f t="shared" si="56"/>
        <v>45966</v>
      </c>
      <c r="J94" s="1370">
        <f t="shared" si="54"/>
        <v>45</v>
      </c>
      <c r="L94" s="13"/>
    </row>
    <row r="95" spans="1:12" s="14" customFormat="1" ht="19.5" hidden="1" customHeight="1" x14ac:dyDescent="0.2">
      <c r="A95" s="805" t="s">
        <v>728</v>
      </c>
      <c r="B95" s="1382" t="s">
        <v>3600</v>
      </c>
      <c r="C95" s="1382" t="s">
        <v>3958</v>
      </c>
      <c r="D95" s="1164">
        <v>45976</v>
      </c>
      <c r="E95" s="1161">
        <f>D95+3</f>
        <v>45979</v>
      </c>
      <c r="F95" s="1161">
        <f>E95+2</f>
        <v>45981</v>
      </c>
      <c r="G95" s="1212"/>
      <c r="H95" s="1161">
        <f>H94+7</f>
        <v>45972</v>
      </c>
      <c r="I95" s="1161">
        <f>I94+7</f>
        <v>45973</v>
      </c>
      <c r="J95" s="1370">
        <f t="shared" si="54"/>
        <v>46</v>
      </c>
      <c r="L95" s="1071"/>
    </row>
    <row r="96" spans="1:12" s="14" customFormat="1" ht="19.5" hidden="1" customHeight="1" x14ac:dyDescent="0.2">
      <c r="A96" s="805" t="s">
        <v>3959</v>
      </c>
      <c r="B96" s="1386" t="s">
        <v>584</v>
      </c>
      <c r="C96" s="1382" t="s">
        <v>3960</v>
      </c>
      <c r="D96" s="1164">
        <v>45979</v>
      </c>
      <c r="E96" s="1161">
        <f t="shared" si="55"/>
        <v>45983</v>
      </c>
      <c r="F96" s="1161">
        <f>E96+4</f>
        <v>45987</v>
      </c>
      <c r="G96" s="1212"/>
      <c r="H96" s="1161">
        <f>H95+7</f>
        <v>45979</v>
      </c>
      <c r="I96" s="1161">
        <f>I95+7</f>
        <v>45980</v>
      </c>
      <c r="J96" s="1370">
        <f t="shared" si="54"/>
        <v>47</v>
      </c>
      <c r="L96" s="1071"/>
    </row>
    <row r="97" spans="1:12" s="14" customFormat="1" ht="19.5" hidden="1" customHeight="1" x14ac:dyDescent="0.2">
      <c r="A97" s="805" t="s">
        <v>2017</v>
      </c>
      <c r="B97" s="1385" t="s">
        <v>3276</v>
      </c>
      <c r="C97" s="1382" t="s">
        <v>3961</v>
      </c>
      <c r="D97" s="1164">
        <v>45990</v>
      </c>
      <c r="E97" s="1161">
        <f t="shared" ref="E97" si="57">D97+4</f>
        <v>45994</v>
      </c>
      <c r="F97" s="1161">
        <f>E97+4</f>
        <v>45998</v>
      </c>
      <c r="G97" s="1249"/>
      <c r="H97" s="1161">
        <f t="shared" ref="H97:I117" si="58">H96+7</f>
        <v>45986</v>
      </c>
      <c r="I97" s="1161">
        <f t="shared" si="58"/>
        <v>45987</v>
      </c>
      <c r="J97" s="1370">
        <f t="shared" si="54"/>
        <v>48</v>
      </c>
      <c r="L97" s="13"/>
    </row>
    <row r="98" spans="1:12" s="14" customFormat="1" ht="19.5" hidden="1" customHeight="1" x14ac:dyDescent="0.2">
      <c r="A98" s="805"/>
      <c r="B98" s="1385" t="s">
        <v>1974</v>
      </c>
      <c r="C98" s="1382" t="s">
        <v>3962</v>
      </c>
      <c r="D98" s="1164">
        <v>46003</v>
      </c>
      <c r="E98" s="1161">
        <f t="shared" ref="E98:E101" si="59">D98+4</f>
        <v>46007</v>
      </c>
      <c r="F98" s="1187" t="s">
        <v>409</v>
      </c>
      <c r="G98" s="1249"/>
      <c r="H98" s="1161">
        <f t="shared" si="58"/>
        <v>45993</v>
      </c>
      <c r="I98" s="1161">
        <f t="shared" si="58"/>
        <v>45994</v>
      </c>
      <c r="J98" s="1370">
        <f t="shared" si="54"/>
        <v>49</v>
      </c>
      <c r="L98" s="13"/>
    </row>
    <row r="99" spans="1:12" s="14" customFormat="1" ht="19.5" hidden="1" customHeight="1" x14ac:dyDescent="0.2">
      <c r="A99" s="805"/>
      <c r="B99" s="1385" t="s">
        <v>2052</v>
      </c>
      <c r="C99" s="1382" t="s">
        <v>3963</v>
      </c>
      <c r="D99" s="1164">
        <v>46008</v>
      </c>
      <c r="E99" s="1161">
        <f t="shared" si="59"/>
        <v>46012</v>
      </c>
      <c r="F99" s="1161">
        <f>E99+4</f>
        <v>46016</v>
      </c>
      <c r="G99" s="1249"/>
      <c r="H99" s="1161">
        <f t="shared" si="58"/>
        <v>46000</v>
      </c>
      <c r="I99" s="1161">
        <f t="shared" si="58"/>
        <v>46001</v>
      </c>
      <c r="J99" s="1370">
        <f t="shared" si="54"/>
        <v>50</v>
      </c>
      <c r="L99" s="13"/>
    </row>
    <row r="100" spans="1:12" s="14" customFormat="1" ht="19.5" hidden="1" customHeight="1" x14ac:dyDescent="0.2">
      <c r="A100" s="805" t="s">
        <v>3964</v>
      </c>
      <c r="B100" s="1385" t="s">
        <v>3965</v>
      </c>
      <c r="C100" s="1382" t="s">
        <v>3966</v>
      </c>
      <c r="D100" s="1164">
        <v>46013</v>
      </c>
      <c r="E100" s="1161">
        <f t="shared" si="59"/>
        <v>46017</v>
      </c>
      <c r="F100" s="1161">
        <f>E100+4</f>
        <v>46021</v>
      </c>
      <c r="G100" s="1249"/>
      <c r="H100" s="1161">
        <f t="shared" si="58"/>
        <v>46007</v>
      </c>
      <c r="I100" s="1161">
        <f t="shared" si="58"/>
        <v>46008</v>
      </c>
      <c r="J100" s="1370">
        <f t="shared" si="54"/>
        <v>51</v>
      </c>
      <c r="L100" s="13"/>
    </row>
    <row r="101" spans="1:12" s="14" customFormat="1" ht="19.5" hidden="1" customHeight="1" x14ac:dyDescent="0.2">
      <c r="A101" s="805" t="s">
        <v>3967</v>
      </c>
      <c r="B101" s="1385" t="s">
        <v>2489</v>
      </c>
      <c r="C101" s="1382" t="s">
        <v>3968</v>
      </c>
      <c r="D101" s="1164">
        <v>46020</v>
      </c>
      <c r="E101" s="1161">
        <f t="shared" si="59"/>
        <v>46024</v>
      </c>
      <c r="F101" s="1187" t="s">
        <v>409</v>
      </c>
      <c r="G101" s="1249"/>
      <c r="H101" s="1161">
        <f t="shared" si="58"/>
        <v>46014</v>
      </c>
      <c r="I101" s="1161">
        <f t="shared" si="58"/>
        <v>46015</v>
      </c>
      <c r="J101" s="1370">
        <f t="shared" si="54"/>
        <v>52</v>
      </c>
      <c r="L101" s="13"/>
    </row>
    <row r="102" spans="1:12" s="14" customFormat="1" ht="19.5" hidden="1" customHeight="1" x14ac:dyDescent="0.2">
      <c r="A102" s="805" t="s">
        <v>3969</v>
      </c>
      <c r="B102" s="1385" t="s">
        <v>3970</v>
      </c>
      <c r="C102" s="1382" t="s">
        <v>3971</v>
      </c>
      <c r="D102" s="1164">
        <v>46034</v>
      </c>
      <c r="E102" s="1187" t="s">
        <v>409</v>
      </c>
      <c r="F102" s="1187" t="s">
        <v>409</v>
      </c>
      <c r="G102" s="1249"/>
      <c r="H102" s="1161">
        <f t="shared" si="58"/>
        <v>46021</v>
      </c>
      <c r="I102" s="1161">
        <f t="shared" si="58"/>
        <v>46022</v>
      </c>
      <c r="J102" s="1370">
        <v>1</v>
      </c>
      <c r="L102" s="13"/>
    </row>
    <row r="103" spans="1:12" s="14" customFormat="1" ht="19.5" hidden="1" customHeight="1" x14ac:dyDescent="0.2">
      <c r="A103" s="805" t="s">
        <v>3972</v>
      </c>
      <c r="B103" s="1385" t="s">
        <v>437</v>
      </c>
      <c r="C103" s="1382" t="s">
        <v>3973</v>
      </c>
      <c r="D103" s="1164">
        <v>46030</v>
      </c>
      <c r="E103" s="1161">
        <f t="shared" ref="E103" si="60">D103+4</f>
        <v>46034</v>
      </c>
      <c r="F103" s="1161">
        <f t="shared" ref="F103" si="61">E103+4</f>
        <v>46038</v>
      </c>
      <c r="G103" s="1249"/>
      <c r="H103" s="1161">
        <v>46028</v>
      </c>
      <c r="I103" s="1161">
        <v>46029</v>
      </c>
      <c r="J103" s="1370">
        <f t="shared" ref="J103:J104" si="62">WEEKNUM(I103)</f>
        <v>2</v>
      </c>
      <c r="L103" s="13"/>
    </row>
    <row r="104" spans="1:12" s="14" customFormat="1" ht="19.5" hidden="1" customHeight="1" x14ac:dyDescent="0.2">
      <c r="A104" s="805" t="s">
        <v>2052</v>
      </c>
      <c r="B104" s="1385" t="s">
        <v>1905</v>
      </c>
      <c r="C104" s="1382" t="s">
        <v>3974</v>
      </c>
      <c r="D104" s="1164">
        <v>46040</v>
      </c>
      <c r="E104" s="1187" t="s">
        <v>409</v>
      </c>
      <c r="F104" s="1187" t="s">
        <v>409</v>
      </c>
      <c r="G104" s="1249"/>
      <c r="H104" s="1161">
        <f t="shared" si="58"/>
        <v>46035</v>
      </c>
      <c r="I104" s="1161">
        <f t="shared" si="58"/>
        <v>46036</v>
      </c>
      <c r="J104" s="1370">
        <f t="shared" si="62"/>
        <v>3</v>
      </c>
      <c r="L104" s="13"/>
    </row>
    <row r="105" spans="1:12" s="14" customFormat="1" ht="19.5" hidden="1" customHeight="1" x14ac:dyDescent="0.2">
      <c r="A105" s="805"/>
      <c r="B105" s="1385" t="s">
        <v>3975</v>
      </c>
      <c r="C105" s="1382" t="s">
        <v>3976</v>
      </c>
      <c r="D105" s="1164">
        <v>46054</v>
      </c>
      <c r="E105" s="1187" t="s">
        <v>409</v>
      </c>
      <c r="F105" s="1187" t="s">
        <v>409</v>
      </c>
      <c r="G105" s="1249"/>
      <c r="H105" s="1161">
        <f t="shared" si="58"/>
        <v>46042</v>
      </c>
      <c r="I105" s="1161">
        <f t="shared" si="58"/>
        <v>46043</v>
      </c>
      <c r="J105" s="1370">
        <f t="shared" ref="J105" si="63">WEEKNUM(I105)</f>
        <v>4</v>
      </c>
      <c r="L105" s="13"/>
    </row>
    <row r="106" spans="1:12" s="14" customFormat="1" ht="19.5" hidden="1" customHeight="1" x14ac:dyDescent="0.2">
      <c r="A106" s="805" t="s">
        <v>559</v>
      </c>
      <c r="B106" s="1385" t="s">
        <v>3977</v>
      </c>
      <c r="C106" s="1382" t="s">
        <v>3978</v>
      </c>
      <c r="D106" s="1164">
        <v>46059</v>
      </c>
      <c r="E106" s="1161">
        <f t="shared" ref="E106" si="64">D106+4</f>
        <v>46063</v>
      </c>
      <c r="F106" s="1161">
        <f t="shared" ref="F106" si="65">E106+4</f>
        <v>46067</v>
      </c>
      <c r="G106" s="1249"/>
      <c r="H106" s="1161">
        <f t="shared" si="58"/>
        <v>46049</v>
      </c>
      <c r="I106" s="1161">
        <f t="shared" si="58"/>
        <v>46050</v>
      </c>
      <c r="J106" s="1370">
        <f t="shared" ref="J106" si="66">WEEKNUM(I106)</f>
        <v>5</v>
      </c>
      <c r="L106" s="13"/>
    </row>
    <row r="107" spans="1:12" s="14" customFormat="1" ht="19.5" hidden="1" customHeight="1" x14ac:dyDescent="0.2">
      <c r="A107" s="805" t="s">
        <v>3979</v>
      </c>
      <c r="B107" s="1386" t="s">
        <v>584</v>
      </c>
      <c r="C107" s="1382" t="s">
        <v>3980</v>
      </c>
      <c r="D107" s="1164">
        <v>46070</v>
      </c>
      <c r="E107" s="1161">
        <f t="shared" ref="E107:E108" si="67">D107+4</f>
        <v>46074</v>
      </c>
      <c r="F107" s="1161">
        <f t="shared" ref="F107:F108" si="68">E107+4</f>
        <v>46078</v>
      </c>
      <c r="G107" s="1249"/>
      <c r="H107" s="1161">
        <f t="shared" si="58"/>
        <v>46056</v>
      </c>
      <c r="I107" s="1161">
        <f t="shared" si="58"/>
        <v>46057</v>
      </c>
      <c r="J107" s="1370">
        <f t="shared" ref="J107:J108" si="69">WEEKNUM(I107)</f>
        <v>6</v>
      </c>
      <c r="L107" s="13"/>
    </row>
    <row r="108" spans="1:12" s="14" customFormat="1" ht="19.5" hidden="1" customHeight="1" x14ac:dyDescent="0.2">
      <c r="A108" s="805" t="s">
        <v>3981</v>
      </c>
      <c r="B108" s="1387" t="s">
        <v>1905</v>
      </c>
      <c r="C108" s="1382" t="s">
        <v>3982</v>
      </c>
      <c r="D108" s="1164">
        <v>46064</v>
      </c>
      <c r="E108" s="1161">
        <f t="shared" si="67"/>
        <v>46068</v>
      </c>
      <c r="F108" s="1161">
        <f t="shared" si="68"/>
        <v>46072</v>
      </c>
      <c r="G108" s="1249"/>
      <c r="H108" s="1161">
        <f t="shared" si="58"/>
        <v>46063</v>
      </c>
      <c r="I108" s="1161">
        <f t="shared" si="58"/>
        <v>46064</v>
      </c>
      <c r="J108" s="1370">
        <f t="shared" si="69"/>
        <v>7</v>
      </c>
      <c r="L108" s="13"/>
    </row>
    <row r="109" spans="1:12" s="14" customFormat="1" ht="19.5" hidden="1" customHeight="1" x14ac:dyDescent="0.2">
      <c r="A109" s="805" t="s">
        <v>3983</v>
      </c>
      <c r="B109" s="1154" t="s">
        <v>2934</v>
      </c>
      <c r="C109" s="1382" t="s">
        <v>3984</v>
      </c>
      <c r="D109" s="963" t="s">
        <v>409</v>
      </c>
      <c r="E109" s="963" t="s">
        <v>409</v>
      </c>
      <c r="F109" s="963" t="s">
        <v>409</v>
      </c>
      <c r="G109" s="1249"/>
      <c r="H109" s="1161">
        <f t="shared" si="58"/>
        <v>46070</v>
      </c>
      <c r="I109" s="1161">
        <f t="shared" si="58"/>
        <v>46071</v>
      </c>
      <c r="J109" s="1370">
        <f t="shared" ref="J109" si="70">WEEKNUM(I109)</f>
        <v>8</v>
      </c>
      <c r="L109" s="13"/>
    </row>
    <row r="110" spans="1:12" s="14" customFormat="1" ht="19.5" hidden="1" customHeight="1" x14ac:dyDescent="0.2">
      <c r="A110" s="805" t="s">
        <v>3975</v>
      </c>
      <c r="B110" s="1385" t="s">
        <v>728</v>
      </c>
      <c r="C110" s="1382" t="s">
        <v>3985</v>
      </c>
      <c r="D110" s="1164">
        <v>46080</v>
      </c>
      <c r="E110" s="963" t="s">
        <v>409</v>
      </c>
      <c r="F110" s="963" t="s">
        <v>409</v>
      </c>
      <c r="G110" s="1249"/>
      <c r="H110" s="1161">
        <f t="shared" si="58"/>
        <v>46077</v>
      </c>
      <c r="I110" s="1161">
        <f t="shared" si="58"/>
        <v>46078</v>
      </c>
      <c r="J110" s="1370">
        <f t="shared" ref="J110" si="71">WEEKNUM(I110)</f>
        <v>9</v>
      </c>
      <c r="L110" s="13"/>
    </row>
    <row r="111" spans="1:12" s="14" customFormat="1" ht="19.5" hidden="1" customHeight="1" x14ac:dyDescent="0.2">
      <c r="A111" s="805" t="s">
        <v>3986</v>
      </c>
      <c r="B111" s="1386" t="s">
        <v>2910</v>
      </c>
      <c r="C111" s="1382" t="s">
        <v>3987</v>
      </c>
      <c r="D111" s="1170">
        <v>46084</v>
      </c>
      <c r="E111" s="1170">
        <f t="shared" ref="E111" si="72">D111+4</f>
        <v>46088</v>
      </c>
      <c r="F111" s="1170">
        <f t="shared" ref="F111" si="73">E111+4</f>
        <v>46092</v>
      </c>
      <c r="G111" s="1249"/>
      <c r="H111" s="1161">
        <f t="shared" si="58"/>
        <v>46084</v>
      </c>
      <c r="I111" s="1161">
        <f t="shared" si="58"/>
        <v>46085</v>
      </c>
      <c r="J111" s="1370">
        <f t="shared" ref="J111" si="74">WEEKNUM(I111)</f>
        <v>10</v>
      </c>
      <c r="L111" s="13"/>
    </row>
    <row r="112" spans="1:12" s="14" customFormat="1" ht="19.5" hidden="1" customHeight="1" x14ac:dyDescent="0.2">
      <c r="A112" s="805" t="s">
        <v>3988</v>
      </c>
      <c r="B112" s="1386" t="s">
        <v>2910</v>
      </c>
      <c r="C112" s="1382" t="s">
        <v>3989</v>
      </c>
      <c r="D112" s="1170">
        <v>46091</v>
      </c>
      <c r="E112" s="1170">
        <f t="shared" ref="E112:E113" si="75">D112+4</f>
        <v>46095</v>
      </c>
      <c r="F112" s="1170">
        <f t="shared" ref="F112:F113" si="76">E112+4</f>
        <v>46099</v>
      </c>
      <c r="G112" s="1249"/>
      <c r="H112" s="1161">
        <f t="shared" si="58"/>
        <v>46091</v>
      </c>
      <c r="I112" s="1161">
        <f t="shared" si="58"/>
        <v>46092</v>
      </c>
      <c r="J112" s="1370">
        <f t="shared" ref="J112:J113" si="77">WEEKNUM(I112)</f>
        <v>11</v>
      </c>
      <c r="L112" s="13"/>
    </row>
    <row r="113" spans="1:19" s="14" customFormat="1" ht="19.5" hidden="1" customHeight="1" x14ac:dyDescent="0.2">
      <c r="A113" s="805" t="s">
        <v>437</v>
      </c>
      <c r="B113" s="1387" t="s">
        <v>1905</v>
      </c>
      <c r="C113" s="1382" t="s">
        <v>3990</v>
      </c>
      <c r="D113" s="1164">
        <v>46098</v>
      </c>
      <c r="E113" s="1161">
        <f t="shared" si="75"/>
        <v>46102</v>
      </c>
      <c r="F113" s="1161">
        <f t="shared" si="76"/>
        <v>46106</v>
      </c>
      <c r="G113" s="1249"/>
      <c r="H113" s="1161">
        <f t="shared" si="58"/>
        <v>46098</v>
      </c>
      <c r="I113" s="1161">
        <f t="shared" si="58"/>
        <v>46099</v>
      </c>
      <c r="J113" s="1370">
        <f t="shared" si="77"/>
        <v>12</v>
      </c>
      <c r="L113" s="13"/>
    </row>
    <row r="114" spans="1:19" s="14" customFormat="1" ht="19.5" hidden="1" customHeight="1" x14ac:dyDescent="0.2">
      <c r="A114" s="805" t="s">
        <v>3991</v>
      </c>
      <c r="B114" s="1387" t="s">
        <v>731</v>
      </c>
      <c r="C114" s="1382" t="s">
        <v>3992</v>
      </c>
      <c r="D114" s="1164">
        <v>46105</v>
      </c>
      <c r="E114" s="1161">
        <f t="shared" ref="E114" si="78">D114+4</f>
        <v>46109</v>
      </c>
      <c r="F114" s="1161">
        <f t="shared" ref="F114" si="79">E114+4</f>
        <v>46113</v>
      </c>
      <c r="G114" s="1249"/>
      <c r="H114" s="1161">
        <f t="shared" si="58"/>
        <v>46105</v>
      </c>
      <c r="I114" s="1161">
        <f t="shared" si="58"/>
        <v>46106</v>
      </c>
      <c r="J114" s="1370">
        <f t="shared" ref="J114" si="80">WEEKNUM(I114)</f>
        <v>13</v>
      </c>
      <c r="L114" s="13"/>
    </row>
    <row r="115" spans="1:19" s="14" customFormat="1" ht="19.5" hidden="1" customHeight="1" x14ac:dyDescent="0.2">
      <c r="A115" s="805" t="s">
        <v>3993</v>
      </c>
      <c r="B115" s="1150" t="s">
        <v>584</v>
      </c>
      <c r="C115" s="1382" t="s">
        <v>3994</v>
      </c>
      <c r="D115" s="1164">
        <v>46112</v>
      </c>
      <c r="E115" s="1161">
        <f t="shared" ref="E115" si="81">D115+4</f>
        <v>46116</v>
      </c>
      <c r="F115" s="1161">
        <f t="shared" ref="F115" si="82">E115+4</f>
        <v>46120</v>
      </c>
      <c r="G115" s="1249"/>
      <c r="H115" s="1161">
        <f t="shared" si="58"/>
        <v>46112</v>
      </c>
      <c r="I115" s="1161">
        <f t="shared" si="58"/>
        <v>46113</v>
      </c>
      <c r="J115" s="1370">
        <f t="shared" ref="J115" si="83">WEEKNUM(I115)</f>
        <v>14</v>
      </c>
      <c r="L115" s="13"/>
    </row>
    <row r="116" spans="1:19" s="14" customFormat="1" ht="19.5" hidden="1" customHeight="1" x14ac:dyDescent="0.2">
      <c r="A116" s="805"/>
      <c r="B116" s="1387" t="s">
        <v>3975</v>
      </c>
      <c r="C116" s="1382" t="s">
        <v>3995</v>
      </c>
      <c r="D116" s="1164">
        <v>46119</v>
      </c>
      <c r="E116" s="1161">
        <f t="shared" ref="E116" si="84">D116+4</f>
        <v>46123</v>
      </c>
      <c r="F116" s="1161">
        <f t="shared" ref="F116" si="85">E116+4</f>
        <v>46127</v>
      </c>
      <c r="G116" s="1249"/>
      <c r="H116" s="1161">
        <f t="shared" si="58"/>
        <v>46119</v>
      </c>
      <c r="I116" s="1161">
        <f t="shared" si="58"/>
        <v>46120</v>
      </c>
      <c r="J116" s="1370">
        <f t="shared" ref="J116" si="86">WEEKNUM(I116)</f>
        <v>15</v>
      </c>
      <c r="L116" s="13"/>
    </row>
    <row r="117" spans="1:19" s="14" customFormat="1" ht="19.5" hidden="1" customHeight="1" x14ac:dyDescent="0.2">
      <c r="A117" s="805"/>
      <c r="B117" s="1387" t="s">
        <v>3988</v>
      </c>
      <c r="C117" s="1382" t="s">
        <v>3996</v>
      </c>
      <c r="D117" s="1164">
        <v>46126</v>
      </c>
      <c r="E117" s="1161">
        <f t="shared" ref="E117" si="87">D117+4</f>
        <v>46130</v>
      </c>
      <c r="F117" s="1161">
        <f t="shared" ref="F117" si="88">E117+4</f>
        <v>46134</v>
      </c>
      <c r="G117" s="1249"/>
      <c r="H117" s="1161">
        <f t="shared" si="58"/>
        <v>46126</v>
      </c>
      <c r="I117" s="1161">
        <f t="shared" si="58"/>
        <v>46127</v>
      </c>
      <c r="J117" s="1370">
        <f t="shared" ref="J117" si="89">WEEKNUM(I117)</f>
        <v>16</v>
      </c>
      <c r="L117" s="13"/>
    </row>
    <row r="118" spans="1:19" ht="19.5" hidden="1" customHeight="1" x14ac:dyDescent="0.2">
      <c r="B118" s="1093" t="s">
        <v>589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hidden="1" customHeight="1" x14ac:dyDescent="0.2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hidden="1" customHeight="1" x14ac:dyDescent="0.2">
      <c r="A120" s="1022"/>
      <c r="B120" s="1512"/>
      <c r="C120" s="1512"/>
      <c r="D120" s="1512"/>
      <c r="E120" s="1026"/>
      <c r="F120" s="1026"/>
      <c r="G120" s="1026"/>
      <c r="H120" s="1026"/>
      <c r="I120" s="1026"/>
      <c r="J120" s="217"/>
      <c r="K120" s="217"/>
      <c r="L120" s="217"/>
    </row>
    <row r="121" spans="1:19" ht="14.25" x14ac:dyDescent="0.2">
      <c r="A121" s="327"/>
      <c r="H121" s="9"/>
      <c r="I121" s="9"/>
      <c r="J121" s="423"/>
      <c r="K121" s="423"/>
      <c r="L121" s="424"/>
    </row>
    <row r="122" spans="1:19" ht="34.5" hidden="1" customHeight="1" x14ac:dyDescent="0.2">
      <c r="A122" s="327"/>
      <c r="B122" s="1517" t="s">
        <v>261</v>
      </c>
      <c r="C122" s="1518"/>
      <c r="D122" s="1519" t="s">
        <v>373</v>
      </c>
      <c r="E122" s="932" t="s">
        <v>300</v>
      </c>
      <c r="F122" s="932" t="s">
        <v>275</v>
      </c>
      <c r="G122" s="932" t="s">
        <v>3997</v>
      </c>
      <c r="H122" s="932" t="s">
        <v>3998</v>
      </c>
      <c r="I122" s="935" t="s">
        <v>235</v>
      </c>
      <c r="K122" s="1042"/>
      <c r="L122"/>
      <c r="M122" s="18"/>
      <c r="P122" s="345"/>
      <c r="S122" s="18"/>
    </row>
    <row r="123" spans="1:19" ht="27" hidden="1" customHeight="1" x14ac:dyDescent="0.2">
      <c r="A123" s="327"/>
      <c r="B123" s="935" t="s">
        <v>375</v>
      </c>
      <c r="C123" s="936" t="s">
        <v>376</v>
      </c>
      <c r="D123" s="1520"/>
      <c r="E123" s="931" t="s">
        <v>302</v>
      </c>
      <c r="F123" s="931" t="s">
        <v>256</v>
      </c>
      <c r="G123" s="931" t="s">
        <v>185</v>
      </c>
      <c r="H123" s="931" t="s">
        <v>164</v>
      </c>
      <c r="I123" s="931" t="s">
        <v>263</v>
      </c>
      <c r="K123" s="1038" t="s">
        <v>377</v>
      </c>
      <c r="L123"/>
      <c r="M123" s="18"/>
      <c r="P123" s="345"/>
      <c r="S123" s="18"/>
    </row>
    <row r="124" spans="1:19" ht="19.5" hidden="1" customHeight="1" x14ac:dyDescent="0.2">
      <c r="A124" s="805"/>
      <c r="B124" s="945" t="s">
        <v>1702</v>
      </c>
      <c r="C124" s="945" t="s">
        <v>3999</v>
      </c>
      <c r="D124" s="946">
        <v>45482</v>
      </c>
      <c r="E124" s="802">
        <f t="shared" ref="E124:E126" si="90">D124+1</f>
        <v>45483</v>
      </c>
      <c r="F124" s="802">
        <f t="shared" ref="F124:F126" si="91">D124+7</f>
        <v>45489</v>
      </c>
      <c r="G124" s="802">
        <f t="shared" ref="G124" si="92">D124+9</f>
        <v>45491</v>
      </c>
      <c r="H124" s="873" t="s">
        <v>409</v>
      </c>
      <c r="I124" s="873" t="s">
        <v>409</v>
      </c>
      <c r="J124" s="802">
        <f t="shared" ref="J124" si="93">D124+19</f>
        <v>45501</v>
      </c>
      <c r="L124" s="758" t="e">
        <f>+#REF!+7</f>
        <v>#REF!</v>
      </c>
    </row>
    <row r="125" spans="1:19" ht="19.5" hidden="1" customHeight="1" x14ac:dyDescent="0.2">
      <c r="A125" s="805"/>
      <c r="B125" s="945" t="s">
        <v>446</v>
      </c>
      <c r="C125" s="945" t="s">
        <v>4000</v>
      </c>
      <c r="D125" s="946">
        <v>45497</v>
      </c>
      <c r="E125" s="802">
        <f t="shared" si="90"/>
        <v>45498</v>
      </c>
      <c r="F125" s="802">
        <f t="shared" si="91"/>
        <v>45504</v>
      </c>
      <c r="G125" s="802">
        <f t="shared" ref="G125" si="94">D125+9</f>
        <v>45506</v>
      </c>
      <c r="H125" s="873" t="s">
        <v>409</v>
      </c>
      <c r="I125" s="873" t="s">
        <v>409</v>
      </c>
      <c r="J125" s="802">
        <f t="shared" ref="J125:J126" si="95">D125+19</f>
        <v>45516</v>
      </c>
      <c r="L125" s="758" t="e">
        <f t="shared" ref="K125:L157" si="96">+L124+7</f>
        <v>#REF!</v>
      </c>
    </row>
    <row r="126" spans="1:19" ht="19.5" hidden="1" customHeight="1" x14ac:dyDescent="0.2">
      <c r="A126" s="805" t="s">
        <v>1908</v>
      </c>
      <c r="B126" s="945" t="s">
        <v>1905</v>
      </c>
      <c r="C126" s="945" t="s">
        <v>4001</v>
      </c>
      <c r="D126" s="946">
        <v>45498</v>
      </c>
      <c r="E126" s="802">
        <f t="shared" si="90"/>
        <v>45499</v>
      </c>
      <c r="F126" s="802">
        <f t="shared" si="91"/>
        <v>45505</v>
      </c>
      <c r="G126" s="873" t="s">
        <v>409</v>
      </c>
      <c r="H126" s="873" t="s">
        <v>409</v>
      </c>
      <c r="I126" s="873" t="s">
        <v>409</v>
      </c>
      <c r="J126" s="802">
        <f t="shared" si="95"/>
        <v>45517</v>
      </c>
      <c r="L126" s="758" t="e">
        <f t="shared" si="96"/>
        <v>#REF!</v>
      </c>
    </row>
    <row r="127" spans="1:19" ht="19.5" hidden="1" customHeight="1" x14ac:dyDescent="0.2">
      <c r="A127" s="805"/>
      <c r="B127" s="945" t="s">
        <v>1908</v>
      </c>
      <c r="C127" s="945" t="s">
        <v>4002</v>
      </c>
      <c r="D127" s="946">
        <v>45504</v>
      </c>
      <c r="E127" s="802">
        <f t="shared" ref="E127:E130" si="97">D127+1</f>
        <v>45505</v>
      </c>
      <c r="F127" s="802">
        <f t="shared" ref="F127:F130" si="98">D127+7</f>
        <v>45511</v>
      </c>
      <c r="G127" s="802">
        <f t="shared" ref="G127:G130" si="99">D127+9</f>
        <v>45513</v>
      </c>
      <c r="H127" s="873" t="s">
        <v>409</v>
      </c>
      <c r="I127" s="873" t="s">
        <v>409</v>
      </c>
      <c r="J127" s="802">
        <f t="shared" ref="J127:J130" si="100">D127+19</f>
        <v>45523</v>
      </c>
      <c r="L127" s="758" t="e">
        <f t="shared" si="96"/>
        <v>#REF!</v>
      </c>
    </row>
    <row r="128" spans="1:19" ht="19.5" hidden="1" customHeight="1" x14ac:dyDescent="0.2">
      <c r="A128" s="805"/>
      <c r="B128" s="945" t="s">
        <v>1902</v>
      </c>
      <c r="C128" s="945" t="s">
        <v>4003</v>
      </c>
      <c r="D128" s="946">
        <v>45507</v>
      </c>
      <c r="E128" s="758">
        <f t="shared" si="97"/>
        <v>45508</v>
      </c>
      <c r="F128" s="758">
        <f t="shared" si="98"/>
        <v>45514</v>
      </c>
      <c r="G128" s="758">
        <f t="shared" si="99"/>
        <v>45516</v>
      </c>
      <c r="H128" s="873" t="s">
        <v>409</v>
      </c>
      <c r="I128" s="873" t="s">
        <v>409</v>
      </c>
      <c r="J128" s="802">
        <f t="shared" si="100"/>
        <v>45526</v>
      </c>
      <c r="L128" s="758" t="e">
        <f t="shared" si="96"/>
        <v>#REF!</v>
      </c>
    </row>
    <row r="129" spans="1:12" ht="19.5" hidden="1" customHeight="1" x14ac:dyDescent="0.2">
      <c r="A129" s="805"/>
      <c r="B129" s="945" t="s">
        <v>1702</v>
      </c>
      <c r="C129" s="945" t="s">
        <v>4004</v>
      </c>
      <c r="D129" s="946">
        <v>45514</v>
      </c>
      <c r="E129" s="758">
        <f t="shared" si="97"/>
        <v>45515</v>
      </c>
      <c r="F129" s="758">
        <f t="shared" si="98"/>
        <v>45521</v>
      </c>
      <c r="G129" s="758">
        <f t="shared" si="99"/>
        <v>45523</v>
      </c>
      <c r="H129" s="873" t="s">
        <v>409</v>
      </c>
      <c r="I129" s="873" t="s">
        <v>409</v>
      </c>
      <c r="J129" s="802">
        <f t="shared" si="100"/>
        <v>45533</v>
      </c>
      <c r="L129" s="758" t="e">
        <f t="shared" si="96"/>
        <v>#REF!</v>
      </c>
    </row>
    <row r="130" spans="1:12" ht="19.5" hidden="1" customHeight="1" x14ac:dyDescent="0.2">
      <c r="A130" s="805" t="s">
        <v>446</v>
      </c>
      <c r="B130" s="945" t="s">
        <v>1905</v>
      </c>
      <c r="C130" s="945" t="s">
        <v>4005</v>
      </c>
      <c r="D130" s="946">
        <v>45522</v>
      </c>
      <c r="E130" s="758">
        <f t="shared" si="97"/>
        <v>45523</v>
      </c>
      <c r="F130" s="758">
        <f t="shared" si="98"/>
        <v>45529</v>
      </c>
      <c r="G130" s="758">
        <f t="shared" si="99"/>
        <v>45531</v>
      </c>
      <c r="H130" s="873" t="s">
        <v>409</v>
      </c>
      <c r="I130" s="873" t="s">
        <v>409</v>
      </c>
      <c r="J130" s="802">
        <f t="shared" si="100"/>
        <v>45541</v>
      </c>
      <c r="L130" s="758" t="e">
        <f t="shared" si="96"/>
        <v>#REF!</v>
      </c>
    </row>
    <row r="131" spans="1:12" ht="19.5" hidden="1" customHeight="1" x14ac:dyDescent="0.2">
      <c r="A131" s="805" t="s">
        <v>1905</v>
      </c>
      <c r="B131" s="945" t="s">
        <v>446</v>
      </c>
      <c r="C131" s="945" t="s">
        <v>4006</v>
      </c>
      <c r="D131" s="946">
        <v>45529</v>
      </c>
      <c r="E131" s="758">
        <f t="shared" ref="E131:E135" si="101">D131+1</f>
        <v>45530</v>
      </c>
      <c r="F131" s="758">
        <f t="shared" ref="F131:F135" si="102">D131+7</f>
        <v>45536</v>
      </c>
      <c r="G131" s="758">
        <f t="shared" ref="G131:G135" si="103">D131+9</f>
        <v>45538</v>
      </c>
      <c r="H131" s="873" t="s">
        <v>409</v>
      </c>
      <c r="I131" s="873" t="s">
        <v>409</v>
      </c>
      <c r="J131" s="802">
        <f t="shared" ref="J131:J135" si="104">D131+19</f>
        <v>45548</v>
      </c>
      <c r="L131" s="758" t="e">
        <f t="shared" si="96"/>
        <v>#REF!</v>
      </c>
    </row>
    <row r="132" spans="1:12" ht="19.5" hidden="1" customHeight="1" x14ac:dyDescent="0.2">
      <c r="A132" s="805"/>
      <c r="B132" s="945" t="s">
        <v>1908</v>
      </c>
      <c r="C132" s="945" t="s">
        <v>4007</v>
      </c>
      <c r="D132" s="946">
        <v>45536</v>
      </c>
      <c r="E132" s="802">
        <f t="shared" si="101"/>
        <v>45537</v>
      </c>
      <c r="F132" s="802">
        <f t="shared" si="102"/>
        <v>45543</v>
      </c>
      <c r="G132" s="802">
        <f t="shared" si="103"/>
        <v>45545</v>
      </c>
      <c r="H132" s="758">
        <f t="shared" ref="H132" si="105">D132+11</f>
        <v>45547</v>
      </c>
      <c r="I132" s="758">
        <f t="shared" ref="I132" si="106">D132+13</f>
        <v>45549</v>
      </c>
      <c r="J132" s="802">
        <f t="shared" ref="J132" si="107">D132+19</f>
        <v>45555</v>
      </c>
      <c r="L132" s="758" t="e">
        <f t="shared" si="96"/>
        <v>#REF!</v>
      </c>
    </row>
    <row r="133" spans="1:12" ht="19.5" hidden="1" customHeight="1" x14ac:dyDescent="0.2">
      <c r="A133" s="805"/>
      <c r="B133" s="945" t="s">
        <v>1902</v>
      </c>
      <c r="C133" s="945" t="s">
        <v>4008</v>
      </c>
      <c r="D133" s="946">
        <v>45542</v>
      </c>
      <c r="E133" s="873" t="s">
        <v>409</v>
      </c>
      <c r="F133" s="873" t="s">
        <v>409</v>
      </c>
      <c r="G133" s="873" t="s">
        <v>409</v>
      </c>
      <c r="H133" s="873" t="s">
        <v>409</v>
      </c>
      <c r="I133" s="873" t="s">
        <v>409</v>
      </c>
      <c r="J133" s="873" t="s">
        <v>409</v>
      </c>
      <c r="L133" s="758" t="e">
        <f t="shared" si="96"/>
        <v>#REF!</v>
      </c>
    </row>
    <row r="134" spans="1:12" ht="19.5" hidden="1" customHeight="1" x14ac:dyDescent="0.2">
      <c r="A134" s="805"/>
      <c r="B134" s="945" t="s">
        <v>1702</v>
      </c>
      <c r="C134" s="945" t="s">
        <v>4009</v>
      </c>
      <c r="D134" s="946">
        <v>45549</v>
      </c>
      <c r="E134" s="758">
        <f t="shared" si="101"/>
        <v>45550</v>
      </c>
      <c r="F134" s="758">
        <f t="shared" si="102"/>
        <v>45556</v>
      </c>
      <c r="G134" s="758">
        <f t="shared" si="103"/>
        <v>45558</v>
      </c>
      <c r="H134" s="758">
        <f t="shared" ref="H134:H138" si="108">D134+11</f>
        <v>45560</v>
      </c>
      <c r="I134" s="758">
        <f t="shared" ref="I134:I138" si="109">D134+13</f>
        <v>45562</v>
      </c>
      <c r="J134" s="802">
        <f t="shared" si="104"/>
        <v>45568</v>
      </c>
      <c r="L134" s="758" t="e">
        <f t="shared" si="96"/>
        <v>#REF!</v>
      </c>
    </row>
    <row r="135" spans="1:12" ht="19.5" hidden="1" customHeight="1" x14ac:dyDescent="0.2">
      <c r="A135" s="805"/>
      <c r="B135" s="945" t="s">
        <v>1905</v>
      </c>
      <c r="C135" s="945" t="s">
        <v>4010</v>
      </c>
      <c r="D135" s="946">
        <v>45556</v>
      </c>
      <c r="E135" s="758">
        <f t="shared" si="101"/>
        <v>45557</v>
      </c>
      <c r="F135" s="758">
        <f t="shared" si="102"/>
        <v>45563</v>
      </c>
      <c r="G135" s="758">
        <f t="shared" si="103"/>
        <v>45565</v>
      </c>
      <c r="H135" s="758">
        <f t="shared" si="108"/>
        <v>45567</v>
      </c>
      <c r="I135" s="758">
        <f t="shared" si="109"/>
        <v>45569</v>
      </c>
      <c r="J135" s="802">
        <f t="shared" si="104"/>
        <v>45575</v>
      </c>
      <c r="L135" s="758" t="e">
        <f t="shared" si="96"/>
        <v>#REF!</v>
      </c>
    </row>
    <row r="136" spans="1:12" ht="19.5" hidden="1" customHeight="1" x14ac:dyDescent="0.2">
      <c r="A136" s="805"/>
      <c r="B136" s="945" t="s">
        <v>446</v>
      </c>
      <c r="C136" s="945" t="s">
        <v>4011</v>
      </c>
      <c r="D136" s="946">
        <v>45568</v>
      </c>
      <c r="E136" s="758">
        <f t="shared" ref="E136:E140" si="110">D136+1</f>
        <v>45569</v>
      </c>
      <c r="F136" s="758">
        <f t="shared" ref="F136:F140" si="111">D136+7</f>
        <v>45575</v>
      </c>
      <c r="G136" s="873" t="s">
        <v>409</v>
      </c>
      <c r="H136" s="873" t="s">
        <v>409</v>
      </c>
      <c r="I136" s="873" t="s">
        <v>409</v>
      </c>
      <c r="J136" s="802">
        <f t="shared" ref="J136:J140" si="112">D136+19</f>
        <v>45587</v>
      </c>
      <c r="L136" s="758" t="e">
        <f t="shared" si="96"/>
        <v>#REF!</v>
      </c>
    </row>
    <row r="137" spans="1:12" ht="19.5" hidden="1" customHeight="1" x14ac:dyDescent="0.2">
      <c r="A137" s="805"/>
      <c r="B137" s="945" t="s">
        <v>1908</v>
      </c>
      <c r="C137" s="945" t="s">
        <v>4012</v>
      </c>
      <c r="D137" s="946">
        <v>45572</v>
      </c>
      <c r="E137" s="873" t="s">
        <v>409</v>
      </c>
      <c r="F137" s="758">
        <f t="shared" ref="F137" si="113">D137+7</f>
        <v>45579</v>
      </c>
      <c r="G137" s="758">
        <f t="shared" ref="G137" si="114">D137+9</f>
        <v>45581</v>
      </c>
      <c r="H137" s="758">
        <f t="shared" ref="H137" si="115">D137+11</f>
        <v>45583</v>
      </c>
      <c r="I137" s="758">
        <f t="shared" ref="I137" si="116">D137+13</f>
        <v>45585</v>
      </c>
      <c r="J137" s="802">
        <f t="shared" ref="J137" si="117">D137+19</f>
        <v>45591</v>
      </c>
      <c r="L137" s="758" t="e">
        <f t="shared" si="96"/>
        <v>#REF!</v>
      </c>
    </row>
    <row r="138" spans="1:12" ht="19.5" hidden="1" customHeight="1" x14ac:dyDescent="0.2">
      <c r="A138" s="805" t="s">
        <v>3889</v>
      </c>
      <c r="B138" s="945" t="s">
        <v>4013</v>
      </c>
      <c r="C138" s="945" t="s">
        <v>4014</v>
      </c>
      <c r="D138" s="946">
        <v>45577</v>
      </c>
      <c r="E138" s="758">
        <f t="shared" si="110"/>
        <v>45578</v>
      </c>
      <c r="F138" s="758">
        <f t="shared" si="111"/>
        <v>45584</v>
      </c>
      <c r="G138" s="758">
        <f t="shared" ref="G138:G140" si="118">D138+9</f>
        <v>45586</v>
      </c>
      <c r="H138" s="758">
        <f t="shared" si="108"/>
        <v>45588</v>
      </c>
      <c r="I138" s="758">
        <f t="shared" si="109"/>
        <v>45590</v>
      </c>
      <c r="J138" s="802">
        <f t="shared" si="112"/>
        <v>45596</v>
      </c>
      <c r="L138" s="758" t="e">
        <f t="shared" si="96"/>
        <v>#REF!</v>
      </c>
    </row>
    <row r="139" spans="1:12" ht="19.5" hidden="1" customHeight="1" x14ac:dyDescent="0.2">
      <c r="A139" s="805" t="s">
        <v>1702</v>
      </c>
      <c r="B139" s="945" t="s">
        <v>3381</v>
      </c>
      <c r="C139" s="945" t="s">
        <v>4015</v>
      </c>
      <c r="D139" s="946">
        <v>45585</v>
      </c>
      <c r="E139" s="758">
        <f t="shared" ref="E139" si="119">D139+1</f>
        <v>45586</v>
      </c>
      <c r="F139" s="758">
        <f t="shared" ref="F139" si="120">D139+7</f>
        <v>45592</v>
      </c>
      <c r="G139" s="758">
        <f t="shared" ref="G139" si="121">D139+9</f>
        <v>45594</v>
      </c>
      <c r="H139" s="758">
        <f t="shared" ref="H139" si="122">D139+11</f>
        <v>45596</v>
      </c>
      <c r="I139" s="758">
        <f t="shared" ref="I139" si="123">D139+13</f>
        <v>45598</v>
      </c>
      <c r="J139" s="802">
        <f t="shared" ref="J139" si="124">D139+19</f>
        <v>45604</v>
      </c>
      <c r="L139" s="758" t="e">
        <f t="shared" si="96"/>
        <v>#REF!</v>
      </c>
    </row>
    <row r="140" spans="1:12" ht="19.5" hidden="1" customHeight="1" x14ac:dyDescent="0.2">
      <c r="A140" s="805" t="s">
        <v>446</v>
      </c>
      <c r="B140" s="945" t="s">
        <v>4013</v>
      </c>
      <c r="C140" s="945" t="s">
        <v>4016</v>
      </c>
      <c r="D140" s="946">
        <v>45591</v>
      </c>
      <c r="E140" s="758">
        <f t="shared" si="110"/>
        <v>45592</v>
      </c>
      <c r="F140" s="758">
        <f t="shared" si="111"/>
        <v>45598</v>
      </c>
      <c r="G140" s="758">
        <f t="shared" si="118"/>
        <v>45600</v>
      </c>
      <c r="H140" s="758">
        <f t="shared" ref="H140:H141" si="125">D140+11</f>
        <v>45602</v>
      </c>
      <c r="I140" s="758">
        <f t="shared" ref="I140:I141" si="126">D140+13</f>
        <v>45604</v>
      </c>
      <c r="J140" s="802">
        <f t="shared" si="112"/>
        <v>45610</v>
      </c>
      <c r="L140" s="758" t="e">
        <f t="shared" si="96"/>
        <v>#REF!</v>
      </c>
    </row>
    <row r="141" spans="1:12" ht="19.5" hidden="1" customHeight="1" x14ac:dyDescent="0.2">
      <c r="A141" s="805" t="s">
        <v>1905</v>
      </c>
      <c r="B141" s="1014" t="s">
        <v>433</v>
      </c>
      <c r="C141" s="945" t="s">
        <v>4017</v>
      </c>
      <c r="D141" s="800">
        <v>45601</v>
      </c>
      <c r="E141" s="800">
        <f t="shared" ref="E141:E145" si="127">D141+1</f>
        <v>45602</v>
      </c>
      <c r="F141" s="800">
        <f t="shared" ref="F141:F145" si="128">D141+7</f>
        <v>45608</v>
      </c>
      <c r="G141" s="800">
        <f t="shared" ref="G141:G145" si="129">D141+9</f>
        <v>45610</v>
      </c>
      <c r="H141" s="800">
        <f t="shared" si="125"/>
        <v>45612</v>
      </c>
      <c r="I141" s="800">
        <f t="shared" si="126"/>
        <v>45614</v>
      </c>
      <c r="J141" s="851">
        <f t="shared" ref="J141" si="130">D141+19</f>
        <v>45620</v>
      </c>
      <c r="L141" s="758" t="e">
        <f t="shared" si="96"/>
        <v>#REF!</v>
      </c>
    </row>
    <row r="142" spans="1:12" ht="19.5" hidden="1" customHeight="1" x14ac:dyDescent="0.2">
      <c r="A142" s="805"/>
      <c r="B142" s="945" t="s">
        <v>1908</v>
      </c>
      <c r="C142" s="945" t="s">
        <v>4018</v>
      </c>
      <c r="D142" s="946">
        <v>45610</v>
      </c>
      <c r="E142" s="873" t="s">
        <v>409</v>
      </c>
      <c r="F142" s="758">
        <f t="shared" ref="F142" si="131">D142+7</f>
        <v>45617</v>
      </c>
      <c r="G142" s="758">
        <f t="shared" si="129"/>
        <v>45619</v>
      </c>
      <c r="H142" s="758">
        <f t="shared" ref="H142" si="132">D142+11</f>
        <v>45621</v>
      </c>
      <c r="I142" s="758">
        <f t="shared" ref="I142" si="133">D142+13</f>
        <v>45623</v>
      </c>
      <c r="J142" s="802">
        <f t="shared" ref="J142" si="134">D142+19</f>
        <v>45629</v>
      </c>
      <c r="L142" s="758" t="e">
        <f t="shared" si="96"/>
        <v>#REF!</v>
      </c>
    </row>
    <row r="143" spans="1:12" ht="19.5" hidden="1" customHeight="1" x14ac:dyDescent="0.2">
      <c r="A143" s="805" t="s">
        <v>4013</v>
      </c>
      <c r="B143" s="945" t="s">
        <v>393</v>
      </c>
      <c r="C143" s="945" t="s">
        <v>4019</v>
      </c>
      <c r="D143" s="946">
        <v>45618</v>
      </c>
      <c r="E143" s="758">
        <f>D143+1</f>
        <v>45619</v>
      </c>
      <c r="F143" s="873" t="s">
        <v>409</v>
      </c>
      <c r="G143" s="873" t="s">
        <v>409</v>
      </c>
      <c r="H143" s="758">
        <v>45623</v>
      </c>
      <c r="I143" s="758">
        <v>45624</v>
      </c>
      <c r="J143" s="802">
        <v>45632</v>
      </c>
      <c r="L143" s="758" t="e">
        <f t="shared" si="96"/>
        <v>#REF!</v>
      </c>
    </row>
    <row r="144" spans="1:12" ht="19.5" hidden="1" customHeight="1" x14ac:dyDescent="0.2">
      <c r="A144" s="805" t="s">
        <v>3381</v>
      </c>
      <c r="B144" s="945" t="s">
        <v>3896</v>
      </c>
      <c r="C144" s="945" t="s">
        <v>4020</v>
      </c>
      <c r="D144" s="946">
        <v>45624</v>
      </c>
      <c r="E144" s="758">
        <f t="shared" si="127"/>
        <v>45625</v>
      </c>
      <c r="F144" s="758">
        <f t="shared" si="128"/>
        <v>45631</v>
      </c>
      <c r="G144" s="758">
        <f t="shared" si="129"/>
        <v>45633</v>
      </c>
      <c r="H144" s="873" t="s">
        <v>409</v>
      </c>
      <c r="I144" s="873" t="s">
        <v>409</v>
      </c>
      <c r="J144" s="873" t="s">
        <v>409</v>
      </c>
      <c r="L144" s="758" t="e">
        <f t="shared" si="96"/>
        <v>#REF!</v>
      </c>
    </row>
    <row r="145" spans="1:19" ht="19.5" hidden="1" customHeight="1" x14ac:dyDescent="0.2">
      <c r="A145" s="805" t="s">
        <v>3898</v>
      </c>
      <c r="B145" s="945" t="s">
        <v>4013</v>
      </c>
      <c r="C145" s="945" t="s">
        <v>4021</v>
      </c>
      <c r="D145" s="946">
        <v>45635</v>
      </c>
      <c r="E145" s="758">
        <f t="shared" si="127"/>
        <v>45636</v>
      </c>
      <c r="F145" s="758">
        <f t="shared" si="128"/>
        <v>45642</v>
      </c>
      <c r="G145" s="758">
        <f t="shared" si="129"/>
        <v>45644</v>
      </c>
      <c r="H145" s="758">
        <f t="shared" ref="H145" si="135">D145+11</f>
        <v>45646</v>
      </c>
      <c r="I145" s="758">
        <f t="shared" ref="I145:I146" si="136">D145+13</f>
        <v>45648</v>
      </c>
      <c r="J145" s="802">
        <f t="shared" ref="J145:J146" si="137">D145+19</f>
        <v>45654</v>
      </c>
      <c r="L145" s="758">
        <v>45626</v>
      </c>
    </row>
    <row r="146" spans="1:19" ht="19.5" hidden="1" customHeight="1" x14ac:dyDescent="0.2">
      <c r="A146" s="805"/>
      <c r="B146" s="945" t="s">
        <v>1974</v>
      </c>
      <c r="C146" s="945" t="s">
        <v>4022</v>
      </c>
      <c r="D146" s="946">
        <v>45643</v>
      </c>
      <c r="E146" s="873" t="s">
        <v>409</v>
      </c>
      <c r="F146" s="758">
        <f t="shared" ref="F146" si="138">D146+7</f>
        <v>45650</v>
      </c>
      <c r="G146" s="758">
        <f t="shared" ref="G146" si="139">D146+9</f>
        <v>45652</v>
      </c>
      <c r="H146" s="758">
        <f t="shared" ref="H146" si="140">D146+11</f>
        <v>45654</v>
      </c>
      <c r="I146" s="758">
        <f t="shared" si="136"/>
        <v>45656</v>
      </c>
      <c r="J146" s="802">
        <f t="shared" si="137"/>
        <v>45662</v>
      </c>
      <c r="L146" s="758">
        <f t="shared" si="96"/>
        <v>45633</v>
      </c>
    </row>
    <row r="147" spans="1:19" ht="19.5" hidden="1" customHeight="1" x14ac:dyDescent="0.2">
      <c r="A147" s="805" t="s">
        <v>1908</v>
      </c>
      <c r="B147" s="945" t="s">
        <v>3381</v>
      </c>
      <c r="C147" s="945" t="s">
        <v>4023</v>
      </c>
      <c r="D147" s="946">
        <v>45649</v>
      </c>
      <c r="E147" s="873" t="s">
        <v>409</v>
      </c>
      <c r="F147" s="873" t="s">
        <v>409</v>
      </c>
      <c r="G147" s="873" t="s">
        <v>409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96"/>
        <v>45640</v>
      </c>
    </row>
    <row r="148" spans="1:19" ht="19.5" hidden="1" customHeight="1" x14ac:dyDescent="0.2">
      <c r="A148" s="805"/>
      <c r="B148" s="945" t="s">
        <v>393</v>
      </c>
      <c r="C148" s="945" t="s">
        <v>4024</v>
      </c>
      <c r="D148" s="873" t="s">
        <v>409</v>
      </c>
      <c r="E148" s="800"/>
      <c r="F148" s="800"/>
      <c r="G148" s="800"/>
      <c r="H148" s="800"/>
      <c r="I148" s="800"/>
      <c r="J148" s="851"/>
      <c r="L148" s="758">
        <f t="shared" si="96"/>
        <v>45647</v>
      </c>
    </row>
    <row r="149" spans="1:19" ht="19.5" hidden="1" customHeight="1" x14ac:dyDescent="0.2">
      <c r="A149" s="805" t="s">
        <v>3896</v>
      </c>
      <c r="B149" s="945" t="s">
        <v>728</v>
      </c>
      <c r="C149" s="945" t="s">
        <v>4025</v>
      </c>
      <c r="D149" s="873" t="s">
        <v>409</v>
      </c>
      <c r="E149" s="800"/>
      <c r="F149" s="800"/>
      <c r="G149" s="800"/>
      <c r="H149" s="800"/>
      <c r="I149" s="800"/>
      <c r="J149" s="851"/>
      <c r="L149" s="758">
        <f t="shared" si="96"/>
        <v>45654</v>
      </c>
    </row>
    <row r="150" spans="1:19" ht="19.5" hidden="1" customHeight="1" x14ac:dyDescent="0.2">
      <c r="A150" s="805" t="s">
        <v>4013</v>
      </c>
      <c r="B150" s="1014" t="s">
        <v>433</v>
      </c>
      <c r="C150" s="945" t="s">
        <v>4026</v>
      </c>
      <c r="D150" s="946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 x14ac:dyDescent="0.2">
      <c r="A151" s="805"/>
      <c r="B151" s="945" t="s">
        <v>4013</v>
      </c>
      <c r="C151" s="945" t="s">
        <v>4027</v>
      </c>
      <c r="D151" s="873" t="s">
        <v>409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409</v>
      </c>
      <c r="I151" s="873" t="s">
        <v>409</v>
      </c>
      <c r="K151" s="758">
        <f t="shared" si="96"/>
        <v>45668</v>
      </c>
      <c r="L151"/>
      <c r="M151" s="18"/>
      <c r="P151" s="345"/>
      <c r="S151" s="18"/>
    </row>
    <row r="152" spans="1:19" ht="19.5" hidden="1" customHeight="1" x14ac:dyDescent="0.2">
      <c r="A152" s="805" t="s">
        <v>1974</v>
      </c>
      <c r="B152" s="1014" t="s">
        <v>433</v>
      </c>
      <c r="C152" s="945" t="s">
        <v>4028</v>
      </c>
      <c r="D152" s="946">
        <v>45682</v>
      </c>
      <c r="E152" s="873" t="s">
        <v>409</v>
      </c>
      <c r="F152" s="873" t="s">
        <v>409</v>
      </c>
      <c r="G152" s="873" t="s">
        <v>409</v>
      </c>
      <c r="H152" s="873" t="s">
        <v>409</v>
      </c>
      <c r="I152" s="873" t="s">
        <v>409</v>
      </c>
      <c r="K152" s="758">
        <f t="shared" si="96"/>
        <v>45675</v>
      </c>
      <c r="L152"/>
      <c r="M152" s="18"/>
      <c r="P152" s="345"/>
      <c r="S152" s="18"/>
    </row>
    <row r="153" spans="1:19" ht="19.5" hidden="1" customHeight="1" x14ac:dyDescent="0.2">
      <c r="A153" s="805"/>
      <c r="B153" s="945" t="s">
        <v>3381</v>
      </c>
      <c r="C153" s="945" t="s">
        <v>4029</v>
      </c>
      <c r="D153" s="946">
        <v>45688</v>
      </c>
      <c r="E153" s="758">
        <f t="shared" ref="E153" si="141">D153+1</f>
        <v>45689</v>
      </c>
      <c r="F153" s="758">
        <f t="shared" ref="F153" si="142">D153+7</f>
        <v>45695</v>
      </c>
      <c r="G153" s="758">
        <f t="shared" ref="G153" si="143">D153+9</f>
        <v>45697</v>
      </c>
      <c r="H153" s="873" t="s">
        <v>409</v>
      </c>
      <c r="I153" s="873" t="s">
        <v>409</v>
      </c>
      <c r="K153" s="758">
        <f t="shared" si="96"/>
        <v>45682</v>
      </c>
      <c r="L153"/>
      <c r="M153" s="18"/>
      <c r="P153" s="345"/>
      <c r="S153" s="18"/>
    </row>
    <row r="154" spans="1:19" ht="19.5" hidden="1" customHeight="1" x14ac:dyDescent="0.2">
      <c r="A154" s="805" t="s">
        <v>3276</v>
      </c>
      <c r="B154" s="945" t="s">
        <v>393</v>
      </c>
      <c r="C154" s="945" t="s">
        <v>4030</v>
      </c>
      <c r="D154" s="946">
        <v>45696</v>
      </c>
      <c r="E154" s="758">
        <f t="shared" ref="E154" si="144">D154+1</f>
        <v>45697</v>
      </c>
      <c r="F154" s="873" t="s">
        <v>409</v>
      </c>
      <c r="G154" s="873" t="s">
        <v>409</v>
      </c>
      <c r="H154" s="873" t="s">
        <v>409</v>
      </c>
      <c r="I154" s="873" t="s">
        <v>409</v>
      </c>
      <c r="K154" s="758">
        <f t="shared" si="96"/>
        <v>45689</v>
      </c>
      <c r="L154"/>
      <c r="M154" s="18"/>
      <c r="P154" s="345"/>
      <c r="S154" s="18"/>
    </row>
    <row r="155" spans="1:19" ht="19.5" hidden="1" customHeight="1" x14ac:dyDescent="0.2">
      <c r="A155" s="805"/>
      <c r="B155" s="945" t="s">
        <v>3276</v>
      </c>
      <c r="C155" s="945" t="s">
        <v>4031</v>
      </c>
      <c r="D155" s="946">
        <v>45710</v>
      </c>
      <c r="E155" s="963" t="s">
        <v>409</v>
      </c>
      <c r="F155" s="758">
        <v>45714</v>
      </c>
      <c r="G155" s="758">
        <f>F155+2</f>
        <v>45716</v>
      </c>
      <c r="H155" s="963" t="s">
        <v>409</v>
      </c>
      <c r="I155" s="963" t="s">
        <v>409</v>
      </c>
      <c r="K155" s="758">
        <f t="shared" si="96"/>
        <v>45696</v>
      </c>
      <c r="L155"/>
      <c r="M155" s="18"/>
      <c r="P155" s="345"/>
      <c r="S155" s="18"/>
    </row>
    <row r="156" spans="1:19" ht="19.5" hidden="1" customHeight="1" x14ac:dyDescent="0.2">
      <c r="A156" s="805"/>
      <c r="B156" s="1014" t="s">
        <v>433</v>
      </c>
      <c r="C156" s="945" t="s">
        <v>4032</v>
      </c>
      <c r="D156" s="974"/>
      <c r="E156" s="974"/>
      <c r="F156" s="974"/>
      <c r="G156" s="974"/>
      <c r="H156" s="974"/>
      <c r="I156" s="974"/>
      <c r="K156" s="758">
        <f t="shared" si="96"/>
        <v>45703</v>
      </c>
      <c r="L156"/>
      <c r="M156" s="18"/>
      <c r="P156" s="345"/>
      <c r="S156" s="18"/>
    </row>
    <row r="157" spans="1:19" ht="19.5" hidden="1" customHeight="1" x14ac:dyDescent="0.2">
      <c r="A157" s="805" t="s">
        <v>1974</v>
      </c>
      <c r="B157" s="945" t="s">
        <v>3381</v>
      </c>
      <c r="C157" s="945" t="s">
        <v>4033</v>
      </c>
      <c r="D157" s="946">
        <v>45706</v>
      </c>
      <c r="E157" s="963" t="s">
        <v>409</v>
      </c>
      <c r="F157" s="758">
        <f t="shared" ref="F157" si="145">D157+7</f>
        <v>45713</v>
      </c>
      <c r="G157" s="758">
        <f t="shared" ref="G157" si="146">D157+9</f>
        <v>45715</v>
      </c>
      <c r="H157" s="758">
        <f t="shared" ref="H157" si="147">D157+11</f>
        <v>45717</v>
      </c>
      <c r="I157" s="758">
        <v>45616</v>
      </c>
      <c r="K157" s="758">
        <f t="shared" si="96"/>
        <v>45710</v>
      </c>
      <c r="L157"/>
      <c r="M157" s="18"/>
      <c r="P157" s="345"/>
      <c r="S157" s="18"/>
    </row>
    <row r="158" spans="1:19" ht="19.5" hidden="1" customHeight="1" x14ac:dyDescent="0.2">
      <c r="A158" s="805" t="s">
        <v>3381</v>
      </c>
      <c r="B158" s="945" t="s">
        <v>1974</v>
      </c>
      <c r="C158" s="945" t="s">
        <v>4034</v>
      </c>
      <c r="D158" s="946">
        <v>45726</v>
      </c>
      <c r="E158" s="963" t="s">
        <v>409</v>
      </c>
      <c r="F158" s="963" t="s">
        <v>409</v>
      </c>
      <c r="G158" s="963" t="s">
        <v>409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 x14ac:dyDescent="0.2">
      <c r="A159" s="805" t="s">
        <v>393</v>
      </c>
      <c r="B159" s="945" t="s">
        <v>393</v>
      </c>
      <c r="C159" s="945" t="s">
        <v>4035</v>
      </c>
      <c r="D159" s="946">
        <v>45732</v>
      </c>
      <c r="E159" s="963" t="s">
        <v>409</v>
      </c>
      <c r="F159" s="963" t="s">
        <v>409</v>
      </c>
      <c r="G159" s="963" t="s">
        <v>409</v>
      </c>
      <c r="H159" s="963" t="s">
        <v>409</v>
      </c>
      <c r="I159" s="963" t="s">
        <v>409</v>
      </c>
      <c r="K159" s="758">
        <f>+K158+7</f>
        <v>45724</v>
      </c>
      <c r="L159"/>
      <c r="M159" s="18"/>
      <c r="P159" s="345"/>
      <c r="S159" s="18"/>
    </row>
    <row r="160" spans="1:19" ht="19.5" hidden="1" customHeight="1" x14ac:dyDescent="0.2">
      <c r="A160" s="805"/>
      <c r="B160" s="1014" t="s">
        <v>433</v>
      </c>
      <c r="C160" s="945" t="s">
        <v>4036</v>
      </c>
      <c r="D160" s="974"/>
      <c r="E160" s="974"/>
      <c r="F160" s="974"/>
      <c r="G160" s="974"/>
      <c r="H160" s="974"/>
      <c r="I160" s="974"/>
      <c r="K160" s="758">
        <f>+K159+7</f>
        <v>45731</v>
      </c>
      <c r="L160"/>
      <c r="M160" s="18"/>
      <c r="P160" s="345"/>
      <c r="S160" s="18"/>
    </row>
    <row r="161" spans="1:19" ht="19.5" hidden="1" customHeight="1" x14ac:dyDescent="0.2">
      <c r="A161" s="805"/>
      <c r="B161" s="945" t="s">
        <v>3276</v>
      </c>
      <c r="C161" s="945" t="s">
        <v>4037</v>
      </c>
      <c r="D161" s="946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 x14ac:dyDescent="0.2">
      <c r="A162" s="805"/>
      <c r="B162" s="945" t="s">
        <v>3381</v>
      </c>
      <c r="C162" s="945" t="s">
        <v>4038</v>
      </c>
      <c r="D162" s="963" t="s">
        <v>409</v>
      </c>
      <c r="E162" s="758">
        <v>45745</v>
      </c>
      <c r="F162" s="758">
        <f t="shared" ref="F162:F165" si="148">E162+7</f>
        <v>45752</v>
      </c>
      <c r="G162" s="758">
        <f t="shared" ref="G162:G165" si="149">F162+3</f>
        <v>45755</v>
      </c>
      <c r="H162" s="758">
        <f t="shared" ref="H162:H165" si="150">G162+10</f>
        <v>45765</v>
      </c>
      <c r="I162" s="758">
        <f t="shared" ref="I162:I165" si="151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 x14ac:dyDescent="0.2">
      <c r="A163" s="805"/>
      <c r="B163" s="945" t="s">
        <v>1974</v>
      </c>
      <c r="C163" s="945" t="s">
        <v>4039</v>
      </c>
      <c r="D163" s="946">
        <v>45766</v>
      </c>
      <c r="E163" s="963" t="s">
        <v>409</v>
      </c>
      <c r="F163" s="963" t="s">
        <v>409</v>
      </c>
      <c r="G163" s="963" t="s">
        <v>409</v>
      </c>
      <c r="H163" s="758">
        <v>45773</v>
      </c>
      <c r="I163" s="758">
        <f>H163+1</f>
        <v>45774</v>
      </c>
      <c r="K163" s="758">
        <f t="shared" ref="K163:K166" si="152">+K162+7</f>
        <v>45752</v>
      </c>
      <c r="L163"/>
      <c r="M163" s="18"/>
      <c r="P163" s="345"/>
      <c r="S163" s="18"/>
    </row>
    <row r="164" spans="1:19" ht="19.5" hidden="1" customHeight="1" x14ac:dyDescent="0.2">
      <c r="A164" s="805"/>
      <c r="B164" s="945" t="s">
        <v>393</v>
      </c>
      <c r="C164" s="945" t="s">
        <v>4040</v>
      </c>
      <c r="D164" s="946">
        <v>45779</v>
      </c>
      <c r="E164" s="963" t="s">
        <v>409</v>
      </c>
      <c r="F164" s="963" t="s">
        <v>409</v>
      </c>
      <c r="G164" s="963" t="s">
        <v>409</v>
      </c>
      <c r="H164" s="758">
        <v>45784</v>
      </c>
      <c r="I164" s="758">
        <f t="shared" si="151"/>
        <v>45785</v>
      </c>
      <c r="K164" s="758">
        <f t="shared" si="152"/>
        <v>45759</v>
      </c>
      <c r="L164"/>
      <c r="M164" s="18"/>
      <c r="P164" s="345"/>
      <c r="S164" s="18"/>
    </row>
    <row r="165" spans="1:19" ht="19.5" hidden="1" customHeight="1" x14ac:dyDescent="0.2">
      <c r="A165" s="805" t="s">
        <v>728</v>
      </c>
      <c r="B165" s="1014" t="s">
        <v>433</v>
      </c>
      <c r="C165" s="945" t="s">
        <v>4041</v>
      </c>
      <c r="D165" s="800">
        <v>45763</v>
      </c>
      <c r="E165" s="800">
        <f t="shared" ref="E165" si="153">D165+2</f>
        <v>45765</v>
      </c>
      <c r="F165" s="800">
        <f t="shared" si="148"/>
        <v>45772</v>
      </c>
      <c r="G165" s="800">
        <f t="shared" si="149"/>
        <v>45775</v>
      </c>
      <c r="H165" s="800">
        <f t="shared" si="150"/>
        <v>45785</v>
      </c>
      <c r="I165" s="800">
        <f t="shared" si="151"/>
        <v>45786</v>
      </c>
      <c r="K165" s="758">
        <f t="shared" si="152"/>
        <v>45766</v>
      </c>
      <c r="L165"/>
      <c r="M165" s="18"/>
      <c r="P165" s="345"/>
      <c r="S165" s="18"/>
    </row>
    <row r="166" spans="1:19" ht="19.5" hidden="1" customHeight="1" x14ac:dyDescent="0.2">
      <c r="A166" s="805"/>
      <c r="B166" s="945" t="s">
        <v>3276</v>
      </c>
      <c r="C166" s="945" t="s">
        <v>4042</v>
      </c>
      <c r="D166" s="946">
        <v>45792</v>
      </c>
      <c r="E166" s="758">
        <f>D166+1</f>
        <v>45793</v>
      </c>
      <c r="F166" s="963" t="s">
        <v>409</v>
      </c>
      <c r="G166" s="963" t="s">
        <v>409</v>
      </c>
      <c r="H166" s="758">
        <v>45805</v>
      </c>
      <c r="I166" s="963" t="s">
        <v>409</v>
      </c>
      <c r="K166" s="758">
        <f t="shared" si="152"/>
        <v>45773</v>
      </c>
      <c r="L166"/>
      <c r="M166" s="18"/>
      <c r="P166" s="345"/>
      <c r="S166" s="18"/>
    </row>
    <row r="167" spans="1:19" ht="18.75" hidden="1" customHeight="1" x14ac:dyDescent="0.2">
      <c r="B167" s="1093" t="s">
        <v>589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 x14ac:dyDescent="0.2">
      <c r="B168" s="1093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 x14ac:dyDescent="0.2">
      <c r="B169" s="1512" t="s">
        <v>1151</v>
      </c>
      <c r="C169" s="1512"/>
      <c r="D169" s="1512"/>
      <c r="E169" s="1512"/>
      <c r="F169" s="1512"/>
      <c r="G169" s="1512"/>
      <c r="H169" s="1512"/>
      <c r="I169" s="2"/>
      <c r="J169" s="11"/>
    </row>
    <row r="170" spans="1:19" s="149" customFormat="1" ht="15.75" x14ac:dyDescent="0.2">
      <c r="A170" s="1022"/>
      <c r="B170" s="1512" t="s">
        <v>1151</v>
      </c>
      <c r="C170" s="1512"/>
      <c r="D170" s="1512"/>
      <c r="E170" s="1512"/>
      <c r="F170" s="1512"/>
      <c r="G170" s="1512"/>
      <c r="H170" s="217"/>
      <c r="I170" s="217"/>
      <c r="J170" s="217"/>
      <c r="K170" s="217"/>
      <c r="L170" s="217"/>
    </row>
    <row r="171" spans="1:19" ht="15" x14ac:dyDescent="0.2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 x14ac:dyDescent="0.2">
      <c r="A172" s="327"/>
      <c r="B172" s="1517" t="s">
        <v>261</v>
      </c>
      <c r="C172" s="1529"/>
      <c r="D172" s="1519" t="s">
        <v>373</v>
      </c>
      <c r="E172" s="932" t="s">
        <v>300</v>
      </c>
      <c r="F172" s="932" t="s">
        <v>3998</v>
      </c>
      <c r="G172" s="935" t="s">
        <v>235</v>
      </c>
      <c r="H172" s="935" t="s">
        <v>320</v>
      </c>
      <c r="I172" s="18"/>
      <c r="J172" s="1042"/>
      <c r="K172"/>
      <c r="M172" s="18"/>
      <c r="O172" s="345"/>
      <c r="P172" s="345"/>
      <c r="R172" s="18"/>
      <c r="S172" s="18"/>
    </row>
    <row r="173" spans="1:19" ht="27" customHeight="1" x14ac:dyDescent="0.2">
      <c r="A173" s="327"/>
      <c r="B173" s="935" t="s">
        <v>375</v>
      </c>
      <c r="C173" s="936" t="s">
        <v>376</v>
      </c>
      <c r="D173" s="1520"/>
      <c r="E173" s="931" t="s">
        <v>302</v>
      </c>
      <c r="F173" s="931" t="s">
        <v>164</v>
      </c>
      <c r="G173" s="931" t="s">
        <v>263</v>
      </c>
      <c r="H173" s="931" t="s">
        <v>198</v>
      </c>
      <c r="I173" s="18"/>
      <c r="J173" s="1038" t="s">
        <v>513</v>
      </c>
      <c r="K173" s="1038" t="s">
        <v>377</v>
      </c>
      <c r="L173" s="975" t="s">
        <v>378</v>
      </c>
      <c r="M173" s="18"/>
      <c r="O173" s="345"/>
      <c r="P173" s="345"/>
      <c r="R173" s="18"/>
      <c r="S173" s="18"/>
    </row>
    <row r="174" spans="1:19" ht="19.5" hidden="1" customHeight="1" x14ac:dyDescent="0.2">
      <c r="A174" s="805"/>
      <c r="B174" s="945" t="s">
        <v>728</v>
      </c>
      <c r="C174" s="945" t="s">
        <v>4043</v>
      </c>
      <c r="D174" s="946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 x14ac:dyDescent="0.2">
      <c r="A175" s="805"/>
      <c r="B175" s="945" t="s">
        <v>3381</v>
      </c>
      <c r="C175" s="945" t="s">
        <v>4044</v>
      </c>
      <c r="D175" s="946">
        <v>45792</v>
      </c>
      <c r="E175" s="758">
        <f t="shared" ref="E175" si="154">D175+1</f>
        <v>45793</v>
      </c>
      <c r="F175" s="758">
        <f t="shared" ref="F175" si="155">E175+10</f>
        <v>45803</v>
      </c>
      <c r="G175" s="758">
        <f t="shared" ref="G175:G178" si="156">F175+1</f>
        <v>45804</v>
      </c>
      <c r="H175" s="758">
        <f t="shared" ref="H175:H178" si="157">G175+2</f>
        <v>45806</v>
      </c>
      <c r="I175" s="18"/>
      <c r="J175" s="758">
        <f t="shared" ref="J175:K199" si="158">+J174+7</f>
        <v>45788</v>
      </c>
      <c r="K175" s="758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 x14ac:dyDescent="0.2">
      <c r="A176" s="805"/>
      <c r="B176" s="945" t="s">
        <v>1974</v>
      </c>
      <c r="C176" s="945" t="s">
        <v>4045</v>
      </c>
      <c r="D176" s="946">
        <v>45806</v>
      </c>
      <c r="E176" s="963" t="s">
        <v>409</v>
      </c>
      <c r="F176" s="758">
        <v>45819</v>
      </c>
      <c r="G176" s="758">
        <f t="shared" si="156"/>
        <v>45820</v>
      </c>
      <c r="H176" s="758">
        <f t="shared" si="157"/>
        <v>45822</v>
      </c>
      <c r="I176" s="18"/>
      <c r="J176" s="758">
        <f t="shared" si="158"/>
        <v>45795</v>
      </c>
      <c r="K176" s="758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 x14ac:dyDescent="0.2">
      <c r="A177" s="805"/>
      <c r="B177" s="1014" t="s">
        <v>433</v>
      </c>
      <c r="C177" s="945" t="s">
        <v>4046</v>
      </c>
      <c r="D177" s="800"/>
      <c r="E177" s="800"/>
      <c r="F177" s="800"/>
      <c r="G177" s="800"/>
      <c r="H177" s="800"/>
      <c r="I177" s="18"/>
      <c r="J177" s="758">
        <f t="shared" si="158"/>
        <v>45802</v>
      </c>
      <c r="K177" s="758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 x14ac:dyDescent="0.2">
      <c r="A178" s="805"/>
      <c r="B178" s="945" t="s">
        <v>393</v>
      </c>
      <c r="C178" s="1106" t="s">
        <v>4047</v>
      </c>
      <c r="D178" s="946">
        <v>45821</v>
      </c>
      <c r="E178" s="963" t="s">
        <v>409</v>
      </c>
      <c r="F178" s="758">
        <v>45826</v>
      </c>
      <c r="G178" s="758">
        <f t="shared" si="156"/>
        <v>45827</v>
      </c>
      <c r="H178" s="758">
        <f t="shared" si="157"/>
        <v>45829</v>
      </c>
      <c r="I178" s="18"/>
      <c r="J178" s="758">
        <f t="shared" si="158"/>
        <v>45809</v>
      </c>
      <c r="K178" s="758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 x14ac:dyDescent="0.2">
      <c r="A179" s="805"/>
      <c r="B179" s="945" t="s">
        <v>728</v>
      </c>
      <c r="C179" s="945" t="s">
        <v>4048</v>
      </c>
      <c r="D179" s="946">
        <v>45821</v>
      </c>
      <c r="E179" s="758">
        <f>D179+1</f>
        <v>45822</v>
      </c>
      <c r="F179" s="758">
        <f t="shared" ref="F179:F181" si="159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58"/>
        <v>45816</v>
      </c>
      <c r="K179" s="758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 x14ac:dyDescent="0.2">
      <c r="A180" s="805"/>
      <c r="B180" s="1014" t="s">
        <v>433</v>
      </c>
      <c r="C180" s="945" t="s">
        <v>4049</v>
      </c>
      <c r="D180" s="800"/>
      <c r="E180" s="800"/>
      <c r="F180" s="800"/>
      <c r="G180" s="800"/>
      <c r="H180" s="800"/>
      <c r="I180" s="18"/>
      <c r="J180" s="758">
        <f t="shared" si="158"/>
        <v>45823</v>
      </c>
      <c r="K180" s="758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 x14ac:dyDescent="0.2">
      <c r="A181" s="805"/>
      <c r="B181" s="945" t="s">
        <v>2645</v>
      </c>
      <c r="C181" s="1107" t="s">
        <v>4050</v>
      </c>
      <c r="D181" s="946">
        <v>45841</v>
      </c>
      <c r="E181" s="758">
        <f t="shared" ref="E181" si="160">D181+1</f>
        <v>45842</v>
      </c>
      <c r="F181" s="758">
        <f t="shared" si="159"/>
        <v>45852</v>
      </c>
      <c r="G181" s="758">
        <f t="shared" ref="G181" si="161">F181+1</f>
        <v>45853</v>
      </c>
      <c r="H181" s="758">
        <f t="shared" ref="H181" si="162">G181+2</f>
        <v>45855</v>
      </c>
      <c r="I181" s="18"/>
      <c r="J181" s="758">
        <f t="shared" si="158"/>
        <v>45830</v>
      </c>
      <c r="K181" s="758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 x14ac:dyDescent="0.2">
      <c r="A182" s="805"/>
      <c r="B182" s="945" t="s">
        <v>3381</v>
      </c>
      <c r="C182" s="945" t="s">
        <v>4051</v>
      </c>
      <c r="D182" s="946">
        <v>45841</v>
      </c>
      <c r="E182" s="963" t="s">
        <v>409</v>
      </c>
      <c r="F182" s="758">
        <v>45854</v>
      </c>
      <c r="G182" s="758">
        <f t="shared" ref="G182:G184" si="163">F182+1</f>
        <v>45855</v>
      </c>
      <c r="H182" s="758">
        <f t="shared" ref="H182:H184" si="164">G182+2</f>
        <v>45857</v>
      </c>
      <c r="I182" s="18"/>
      <c r="J182" s="758">
        <f t="shared" si="158"/>
        <v>45837</v>
      </c>
      <c r="K182" s="758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 x14ac:dyDescent="0.2">
      <c r="A183" s="805"/>
      <c r="B183" s="945" t="s">
        <v>1974</v>
      </c>
      <c r="C183" s="945" t="s">
        <v>4052</v>
      </c>
      <c r="D183" s="946">
        <v>45845</v>
      </c>
      <c r="E183" s="963" t="s">
        <v>409</v>
      </c>
      <c r="F183" s="758">
        <v>45861</v>
      </c>
      <c r="G183" s="758">
        <f t="shared" si="163"/>
        <v>45862</v>
      </c>
      <c r="H183" s="758">
        <f t="shared" si="164"/>
        <v>45864</v>
      </c>
      <c r="I183" s="18"/>
      <c r="J183" s="758">
        <f t="shared" si="158"/>
        <v>45844</v>
      </c>
      <c r="K183" s="758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 x14ac:dyDescent="0.2">
      <c r="A184" s="805"/>
      <c r="B184" s="945" t="s">
        <v>393</v>
      </c>
      <c r="C184" s="945" t="s">
        <v>4053</v>
      </c>
      <c r="D184" s="946">
        <v>45859</v>
      </c>
      <c r="E184" s="963" t="s">
        <v>409</v>
      </c>
      <c r="F184" s="758">
        <v>45868</v>
      </c>
      <c r="G184" s="758">
        <f t="shared" si="163"/>
        <v>45869</v>
      </c>
      <c r="H184" s="758">
        <f t="shared" si="164"/>
        <v>45871</v>
      </c>
      <c r="I184" s="18"/>
      <c r="J184" s="758">
        <f t="shared" si="158"/>
        <v>45851</v>
      </c>
      <c r="K184" s="758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 x14ac:dyDescent="0.2">
      <c r="A185" s="805"/>
      <c r="B185" s="1014" t="s">
        <v>433</v>
      </c>
      <c r="C185" s="945" t="s">
        <v>4054</v>
      </c>
      <c r="D185" s="800"/>
      <c r="E185" s="800"/>
      <c r="F185" s="800"/>
      <c r="G185" s="800"/>
      <c r="H185" s="800"/>
      <c r="I185" s="18"/>
      <c r="J185" s="758">
        <f t="shared" si="158"/>
        <v>45858</v>
      </c>
      <c r="K185" s="758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 x14ac:dyDescent="0.2">
      <c r="A186" s="805"/>
      <c r="B186" s="945" t="s">
        <v>728</v>
      </c>
      <c r="C186" s="945" t="s">
        <v>4055</v>
      </c>
      <c r="D186" s="946">
        <v>45869</v>
      </c>
      <c r="E186" s="963" t="s">
        <v>409</v>
      </c>
      <c r="F186" s="758">
        <v>45875</v>
      </c>
      <c r="G186" s="758">
        <f t="shared" ref="G186:G190" si="165">F186+1</f>
        <v>45876</v>
      </c>
      <c r="H186" s="758">
        <f t="shared" ref="H186:H190" si="166">G186+2</f>
        <v>45878</v>
      </c>
      <c r="I186" s="18"/>
      <c r="J186" s="758">
        <f t="shared" si="158"/>
        <v>45865</v>
      </c>
      <c r="K186" s="758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 x14ac:dyDescent="0.2">
      <c r="A187" s="805"/>
      <c r="B187" s="945" t="s">
        <v>2645</v>
      </c>
      <c r="C187" s="945" t="s">
        <v>4056</v>
      </c>
      <c r="D187" s="946">
        <v>45880</v>
      </c>
      <c r="E187" s="758">
        <f t="shared" ref="E187" si="167">D187+1</f>
        <v>45881</v>
      </c>
      <c r="F187" s="758">
        <f t="shared" ref="F187" si="168">E187+10</f>
        <v>45891</v>
      </c>
      <c r="G187" s="758">
        <f t="shared" si="165"/>
        <v>45892</v>
      </c>
      <c r="H187" s="758">
        <f t="shared" si="166"/>
        <v>45894</v>
      </c>
      <c r="I187" s="18"/>
      <c r="J187" s="758">
        <f t="shared" si="158"/>
        <v>45872</v>
      </c>
      <c r="K187" s="758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 x14ac:dyDescent="0.2">
      <c r="A188" s="805" t="s">
        <v>3381</v>
      </c>
      <c r="B188" s="1014" t="s">
        <v>433</v>
      </c>
      <c r="C188" s="945" t="s">
        <v>4057</v>
      </c>
      <c r="D188" s="946">
        <v>45878</v>
      </c>
      <c r="E188" s="800"/>
      <c r="F188" s="800"/>
      <c r="G188" s="800"/>
      <c r="H188" s="800"/>
      <c r="I188" s="18"/>
      <c r="J188" s="758">
        <f t="shared" si="158"/>
        <v>45879</v>
      </c>
      <c r="K188" s="758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 x14ac:dyDescent="0.2">
      <c r="A189" s="805"/>
      <c r="B189" s="945" t="s">
        <v>1974</v>
      </c>
      <c r="C189" s="945" t="s">
        <v>4058</v>
      </c>
      <c r="D189" s="946">
        <v>45889</v>
      </c>
      <c r="E189" s="963" t="s">
        <v>409</v>
      </c>
      <c r="F189" s="758">
        <v>45896</v>
      </c>
      <c r="G189" s="758">
        <f t="shared" si="165"/>
        <v>45897</v>
      </c>
      <c r="H189" s="758">
        <f t="shared" si="166"/>
        <v>45899</v>
      </c>
      <c r="I189" s="18"/>
      <c r="J189" s="758">
        <f t="shared" si="158"/>
        <v>45886</v>
      </c>
      <c r="K189" s="758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 x14ac:dyDescent="0.2">
      <c r="A190" s="805"/>
      <c r="B190" s="945" t="s">
        <v>393</v>
      </c>
      <c r="C190" s="945" t="s">
        <v>4059</v>
      </c>
      <c r="D190" s="946">
        <v>45898</v>
      </c>
      <c r="E190" s="963" t="s">
        <v>409</v>
      </c>
      <c r="F190" s="758">
        <v>45910</v>
      </c>
      <c r="G190" s="758">
        <f t="shared" si="165"/>
        <v>45911</v>
      </c>
      <c r="H190" s="758">
        <f t="shared" si="166"/>
        <v>45913</v>
      </c>
      <c r="I190" s="18"/>
      <c r="J190" s="758">
        <f t="shared" si="158"/>
        <v>45893</v>
      </c>
      <c r="K190" s="758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 x14ac:dyDescent="0.2">
      <c r="A191" s="805"/>
      <c r="B191" s="945" t="s">
        <v>728</v>
      </c>
      <c r="C191" s="945" t="s">
        <v>4060</v>
      </c>
      <c r="D191" s="946">
        <v>45909</v>
      </c>
      <c r="E191" s="963" t="s">
        <v>409</v>
      </c>
      <c r="F191" s="758">
        <v>45917</v>
      </c>
      <c r="G191" s="758">
        <f t="shared" ref="G191:G192" si="169">F191+1</f>
        <v>45918</v>
      </c>
      <c r="H191" s="758">
        <f t="shared" ref="H191:H192" si="170">G191+2</f>
        <v>45920</v>
      </c>
      <c r="I191" s="18"/>
      <c r="J191" s="758">
        <f t="shared" si="158"/>
        <v>45900</v>
      </c>
      <c r="K191" s="758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 x14ac:dyDescent="0.2">
      <c r="A192" s="805" t="s">
        <v>3945</v>
      </c>
      <c r="B192" s="945" t="s">
        <v>3712</v>
      </c>
      <c r="C192" s="945" t="s">
        <v>4061</v>
      </c>
      <c r="D192" s="946">
        <v>45913</v>
      </c>
      <c r="E192" s="963" t="s">
        <v>409</v>
      </c>
      <c r="F192" s="758">
        <v>45924</v>
      </c>
      <c r="G192" s="758">
        <f t="shared" si="169"/>
        <v>45925</v>
      </c>
      <c r="H192" s="758">
        <f t="shared" si="170"/>
        <v>45927</v>
      </c>
      <c r="I192" s="18"/>
      <c r="J192" s="758">
        <f t="shared" si="158"/>
        <v>45907</v>
      </c>
      <c r="K192" s="758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 x14ac:dyDescent="0.2">
      <c r="A193" s="805" t="s">
        <v>3947</v>
      </c>
      <c r="B193" s="945" t="s">
        <v>2017</v>
      </c>
      <c r="C193" s="945" t="s">
        <v>4062</v>
      </c>
      <c r="D193" s="946">
        <v>45913</v>
      </c>
      <c r="E193" s="963" t="s">
        <v>409</v>
      </c>
      <c r="F193" s="963" t="s">
        <v>409</v>
      </c>
      <c r="G193" s="963" t="s">
        <v>409</v>
      </c>
      <c r="H193" s="963" t="s">
        <v>409</v>
      </c>
      <c r="I193" s="18"/>
      <c r="J193" s="758">
        <f t="shared" si="158"/>
        <v>45914</v>
      </c>
      <c r="K193" s="758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 x14ac:dyDescent="0.2">
      <c r="A194" s="805"/>
      <c r="B194" s="945" t="s">
        <v>1974</v>
      </c>
      <c r="C194" s="945" t="s">
        <v>4063</v>
      </c>
      <c r="D194" s="946">
        <v>45920</v>
      </c>
      <c r="E194" s="963" t="s">
        <v>409</v>
      </c>
      <c r="F194" s="963" t="s">
        <v>409</v>
      </c>
      <c r="G194" s="963" t="s">
        <v>409</v>
      </c>
      <c r="H194" s="963" t="s">
        <v>409</v>
      </c>
      <c r="I194" s="18"/>
      <c r="J194" s="758">
        <f t="shared" si="158"/>
        <v>45921</v>
      </c>
      <c r="K194" s="758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 x14ac:dyDescent="0.2">
      <c r="A195" s="805" t="s">
        <v>393</v>
      </c>
      <c r="B195" s="945" t="s">
        <v>2017</v>
      </c>
      <c r="C195" s="945" t="s">
        <v>4064</v>
      </c>
      <c r="D195" s="946">
        <v>45926</v>
      </c>
      <c r="E195" s="963" t="s">
        <v>409</v>
      </c>
      <c r="F195" s="758">
        <v>45934</v>
      </c>
      <c r="G195" s="758">
        <f t="shared" ref="G195:G196" si="171">F195+1</f>
        <v>45935</v>
      </c>
      <c r="H195" s="963" t="s">
        <v>409</v>
      </c>
      <c r="I195" s="18"/>
      <c r="J195" s="758">
        <f t="shared" si="158"/>
        <v>45928</v>
      </c>
      <c r="K195" s="758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 x14ac:dyDescent="0.2">
      <c r="A196" s="805"/>
      <c r="B196" s="945" t="s">
        <v>1974</v>
      </c>
      <c r="C196" s="945" t="s">
        <v>4065</v>
      </c>
      <c r="D196" s="946">
        <v>45935</v>
      </c>
      <c r="E196" s="963" t="s">
        <v>409</v>
      </c>
      <c r="F196" s="758">
        <v>45945</v>
      </c>
      <c r="G196" s="758">
        <f t="shared" si="171"/>
        <v>45946</v>
      </c>
      <c r="H196" s="758">
        <f t="shared" ref="H196" si="172">G196+2</f>
        <v>45948</v>
      </c>
      <c r="I196" s="18"/>
      <c r="J196" s="758">
        <f t="shared" si="158"/>
        <v>45935</v>
      </c>
      <c r="K196" s="758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 x14ac:dyDescent="0.2">
      <c r="A197" s="805"/>
      <c r="B197" s="945" t="s">
        <v>393</v>
      </c>
      <c r="C197" s="945" t="s">
        <v>4066</v>
      </c>
      <c r="D197" s="946">
        <v>45942</v>
      </c>
      <c r="E197" s="963" t="s">
        <v>409</v>
      </c>
      <c r="F197" s="758">
        <v>45953</v>
      </c>
      <c r="G197" s="758">
        <f t="shared" ref="G197" si="173">F197+1</f>
        <v>45954</v>
      </c>
      <c r="H197" s="758">
        <f t="shared" ref="H197" si="174">G197+2</f>
        <v>45956</v>
      </c>
      <c r="I197" s="18"/>
      <c r="J197" s="758">
        <v>45941</v>
      </c>
      <c r="K197" s="758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 x14ac:dyDescent="0.2">
      <c r="A198" s="805" t="s">
        <v>3712</v>
      </c>
      <c r="B198" s="945" t="s">
        <v>728</v>
      </c>
      <c r="C198" s="945" t="s">
        <v>4067</v>
      </c>
      <c r="D198" s="946">
        <v>45948</v>
      </c>
      <c r="E198" s="963" t="s">
        <v>409</v>
      </c>
      <c r="F198" s="758">
        <v>45959</v>
      </c>
      <c r="G198" s="758">
        <f t="shared" ref="G198" si="176">F198+1</f>
        <v>45960</v>
      </c>
      <c r="H198" s="758">
        <f t="shared" ref="H198" si="177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 x14ac:dyDescent="0.2">
      <c r="A199" s="805" t="s">
        <v>2017</v>
      </c>
      <c r="B199" s="945" t="s">
        <v>3712</v>
      </c>
      <c r="C199" s="945" t="s">
        <v>4068</v>
      </c>
      <c r="D199" s="946">
        <v>45955</v>
      </c>
      <c r="E199" s="963" t="s">
        <v>409</v>
      </c>
      <c r="F199" s="758">
        <v>45966</v>
      </c>
      <c r="G199" s="758">
        <f t="shared" ref="G199" si="178">F199+1</f>
        <v>45967</v>
      </c>
      <c r="H199" s="758">
        <f t="shared" ref="H199" si="179">G199+2</f>
        <v>45969</v>
      </c>
      <c r="I199" s="18"/>
      <c r="J199" s="758">
        <f t="shared" si="158"/>
        <v>45955</v>
      </c>
      <c r="K199" s="758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 x14ac:dyDescent="0.2">
      <c r="A200" s="805"/>
      <c r="B200" s="945" t="s">
        <v>2017</v>
      </c>
      <c r="C200" s="945" t="s">
        <v>4069</v>
      </c>
      <c r="D200" s="963" t="s">
        <v>409</v>
      </c>
      <c r="E200" s="963" t="s">
        <v>409</v>
      </c>
      <c r="F200" s="963" t="s">
        <v>409</v>
      </c>
      <c r="G200" s="963" t="s">
        <v>409</v>
      </c>
      <c r="H200" s="963" t="s">
        <v>409</v>
      </c>
      <c r="I200" s="18"/>
      <c r="J200" s="758">
        <f t="shared" ref="J200:K225" si="180">+J199+7</f>
        <v>45962</v>
      </c>
      <c r="K200" s="758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 x14ac:dyDescent="0.2">
      <c r="A201" s="805"/>
      <c r="B201" s="945" t="s">
        <v>3335</v>
      </c>
      <c r="C201" s="945" t="s">
        <v>4070</v>
      </c>
      <c r="D201" s="946">
        <v>45976</v>
      </c>
      <c r="E201" s="963" t="s">
        <v>409</v>
      </c>
      <c r="F201" s="758">
        <v>45983</v>
      </c>
      <c r="G201" s="758">
        <f t="shared" ref="G201:G202" si="181">F201+1</f>
        <v>45984</v>
      </c>
      <c r="H201" s="758">
        <f t="shared" ref="H201:H202" si="182">G201+2</f>
        <v>45986</v>
      </c>
      <c r="I201" s="18"/>
      <c r="J201" s="758">
        <f t="shared" si="180"/>
        <v>45969</v>
      </c>
      <c r="K201" s="758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 x14ac:dyDescent="0.2">
      <c r="A202" s="805"/>
      <c r="B202" s="945" t="s">
        <v>2052</v>
      </c>
      <c r="C202" s="945" t="s">
        <v>4071</v>
      </c>
      <c r="D202" s="946">
        <v>45980</v>
      </c>
      <c r="E202" s="963" t="s">
        <v>409</v>
      </c>
      <c r="F202" s="758">
        <v>45987</v>
      </c>
      <c r="G202" s="758">
        <f t="shared" si="181"/>
        <v>45988</v>
      </c>
      <c r="H202" s="758">
        <f t="shared" si="182"/>
        <v>45990</v>
      </c>
      <c r="I202" s="18"/>
      <c r="J202" s="758">
        <f t="shared" si="180"/>
        <v>45976</v>
      </c>
      <c r="K202" s="758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 x14ac:dyDescent="0.2">
      <c r="A203" s="805" t="s">
        <v>728</v>
      </c>
      <c r="B203" s="945" t="s">
        <v>4072</v>
      </c>
      <c r="C203" s="945" t="s">
        <v>4073</v>
      </c>
      <c r="D203" s="963" t="s">
        <v>409</v>
      </c>
      <c r="E203" s="963" t="s">
        <v>409</v>
      </c>
      <c r="F203" s="963" t="s">
        <v>409</v>
      </c>
      <c r="G203" s="963" t="s">
        <v>409</v>
      </c>
      <c r="H203" s="963" t="s">
        <v>409</v>
      </c>
      <c r="I203" s="18"/>
      <c r="J203" s="758">
        <f t="shared" si="180"/>
        <v>45983</v>
      </c>
      <c r="K203" s="758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 x14ac:dyDescent="0.2">
      <c r="A204" s="805" t="s">
        <v>4074</v>
      </c>
      <c r="B204" s="1150" t="s">
        <v>2910</v>
      </c>
      <c r="C204" s="945" t="s">
        <v>4075</v>
      </c>
      <c r="D204" s="946">
        <v>45990</v>
      </c>
      <c r="E204" s="758">
        <f t="shared" ref="E204" si="183">D204+1</f>
        <v>45991</v>
      </c>
      <c r="F204" s="758">
        <f t="shared" ref="F204" si="184">E204+10</f>
        <v>46001</v>
      </c>
      <c r="G204" s="758">
        <f t="shared" ref="G204" si="185">F204+1</f>
        <v>46002</v>
      </c>
      <c r="H204" s="758">
        <f t="shared" ref="H204" si="186">G204+2</f>
        <v>46004</v>
      </c>
      <c r="I204" s="18"/>
      <c r="J204" s="758">
        <f t="shared" si="180"/>
        <v>45990</v>
      </c>
      <c r="K204" s="758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 x14ac:dyDescent="0.2">
      <c r="A205" s="805" t="s">
        <v>4076</v>
      </c>
      <c r="B205" s="1150" t="s">
        <v>433</v>
      </c>
      <c r="C205" s="945" t="s">
        <v>4077</v>
      </c>
      <c r="D205" s="760">
        <v>45997</v>
      </c>
      <c r="E205" s="760">
        <f t="shared" ref="E205:E206" si="187">D205+1</f>
        <v>45998</v>
      </c>
      <c r="F205" s="760">
        <f t="shared" ref="F205:F206" si="188">E205+10</f>
        <v>46008</v>
      </c>
      <c r="G205" s="760">
        <f t="shared" ref="G205:G208" si="189">F205+1</f>
        <v>46009</v>
      </c>
      <c r="H205" s="760">
        <f t="shared" ref="H205:H208" si="190">G205+2</f>
        <v>46011</v>
      </c>
      <c r="I205" s="18"/>
      <c r="J205" s="758">
        <f t="shared" si="180"/>
        <v>45997</v>
      </c>
      <c r="K205" s="758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 x14ac:dyDescent="0.2">
      <c r="A206" s="805" t="s">
        <v>3335</v>
      </c>
      <c r="B206" s="1150" t="s">
        <v>584</v>
      </c>
      <c r="C206" s="945" t="s">
        <v>4078</v>
      </c>
      <c r="D206" s="946">
        <v>46004</v>
      </c>
      <c r="E206" s="758">
        <f t="shared" si="187"/>
        <v>46005</v>
      </c>
      <c r="F206" s="758">
        <f t="shared" si="188"/>
        <v>46015</v>
      </c>
      <c r="G206" s="758">
        <f t="shared" si="189"/>
        <v>46016</v>
      </c>
      <c r="H206" s="758">
        <f t="shared" si="190"/>
        <v>46018</v>
      </c>
      <c r="I206" s="18"/>
      <c r="J206" s="758">
        <f t="shared" si="180"/>
        <v>46004</v>
      </c>
      <c r="K206" s="758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 x14ac:dyDescent="0.2">
      <c r="A207" s="805" t="s">
        <v>2052</v>
      </c>
      <c r="B207" s="1150" t="s">
        <v>584</v>
      </c>
      <c r="C207" s="945" t="s">
        <v>4079</v>
      </c>
      <c r="D207" s="946">
        <v>46017</v>
      </c>
      <c r="E207" s="963" t="s">
        <v>409</v>
      </c>
      <c r="F207" s="758">
        <f>D207+11</f>
        <v>46028</v>
      </c>
      <c r="G207" s="758">
        <f t="shared" si="189"/>
        <v>46029</v>
      </c>
      <c r="H207" s="758">
        <f t="shared" si="190"/>
        <v>46031</v>
      </c>
      <c r="I207" s="18"/>
      <c r="J207" s="758">
        <f t="shared" si="180"/>
        <v>46011</v>
      </c>
      <c r="K207" s="758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 x14ac:dyDescent="0.2">
      <c r="A208" s="805" t="s">
        <v>4072</v>
      </c>
      <c r="B208" s="945" t="s">
        <v>4080</v>
      </c>
      <c r="C208" s="945" t="s">
        <v>4081</v>
      </c>
      <c r="D208" s="946">
        <v>46026</v>
      </c>
      <c r="E208" s="963" t="s">
        <v>409</v>
      </c>
      <c r="F208" s="758">
        <f>D208+11</f>
        <v>46037</v>
      </c>
      <c r="G208" s="758">
        <f t="shared" si="189"/>
        <v>46038</v>
      </c>
      <c r="H208" s="758">
        <f t="shared" si="190"/>
        <v>46040</v>
      </c>
      <c r="I208" s="18"/>
      <c r="J208" s="758">
        <f t="shared" si="180"/>
        <v>46018</v>
      </c>
      <c r="K208" s="758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 x14ac:dyDescent="0.2">
      <c r="A209" s="805" t="s">
        <v>4082</v>
      </c>
      <c r="B209" s="945" t="s">
        <v>2489</v>
      </c>
      <c r="C209" s="945" t="s">
        <v>4083</v>
      </c>
      <c r="D209" s="946">
        <v>46030</v>
      </c>
      <c r="E209" s="963" t="s">
        <v>409</v>
      </c>
      <c r="F209" s="758">
        <f>D209+11</f>
        <v>46041</v>
      </c>
      <c r="G209" s="758">
        <f t="shared" ref="G209:G212" si="191">F209+1</f>
        <v>46042</v>
      </c>
      <c r="H209" s="758">
        <f t="shared" ref="H209:H212" si="192">G209+2</f>
        <v>46044</v>
      </c>
      <c r="I209" s="18"/>
      <c r="J209" s="758">
        <v>46025</v>
      </c>
      <c r="K209" s="758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 x14ac:dyDescent="0.2">
      <c r="A210" s="805" t="s">
        <v>4084</v>
      </c>
      <c r="B210" s="945" t="s">
        <v>3970</v>
      </c>
      <c r="C210" s="945" t="s">
        <v>4085</v>
      </c>
      <c r="D210" s="963" t="s">
        <v>409</v>
      </c>
      <c r="E210" s="963" t="s">
        <v>409</v>
      </c>
      <c r="F210" s="758">
        <v>46050</v>
      </c>
      <c r="G210" s="758">
        <f t="shared" si="191"/>
        <v>46051</v>
      </c>
      <c r="H210" s="758">
        <f t="shared" si="192"/>
        <v>46053</v>
      </c>
      <c r="I210" s="18"/>
      <c r="J210" s="758">
        <f t="shared" si="180"/>
        <v>46032</v>
      </c>
      <c r="K210" s="758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 x14ac:dyDescent="0.2">
      <c r="A211" s="805" t="s">
        <v>4086</v>
      </c>
      <c r="B211" s="1150" t="s">
        <v>2910</v>
      </c>
      <c r="C211" s="945" t="s">
        <v>4087</v>
      </c>
      <c r="D211" s="760">
        <v>46040</v>
      </c>
      <c r="E211" s="907"/>
      <c r="F211" s="760">
        <f>D211+11</f>
        <v>46051</v>
      </c>
      <c r="G211" s="760">
        <f t="shared" si="191"/>
        <v>46052</v>
      </c>
      <c r="H211" s="760">
        <f t="shared" si="192"/>
        <v>46054</v>
      </c>
      <c r="I211" s="18"/>
      <c r="J211" s="758">
        <f t="shared" si="180"/>
        <v>46039</v>
      </c>
      <c r="K211" s="758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 x14ac:dyDescent="0.2">
      <c r="A212" s="805" t="s">
        <v>4088</v>
      </c>
      <c r="B212" s="1154" t="s">
        <v>2040</v>
      </c>
      <c r="C212" s="945" t="s">
        <v>4089</v>
      </c>
      <c r="D212" s="963" t="s">
        <v>409</v>
      </c>
      <c r="E212" s="963" t="s">
        <v>409</v>
      </c>
      <c r="F212" s="758">
        <v>46057</v>
      </c>
      <c r="G212" s="758">
        <f t="shared" si="191"/>
        <v>46058</v>
      </c>
      <c r="H212" s="758">
        <f t="shared" si="192"/>
        <v>46060</v>
      </c>
      <c r="I212" s="18"/>
      <c r="J212" s="758">
        <f t="shared" si="180"/>
        <v>46046</v>
      </c>
      <c r="K212" s="758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 x14ac:dyDescent="0.2">
      <c r="A213" s="805" t="s">
        <v>3975</v>
      </c>
      <c r="B213" s="945" t="s">
        <v>3975</v>
      </c>
      <c r="C213" s="945" t="s">
        <v>4090</v>
      </c>
      <c r="D213" s="963" t="s">
        <v>409</v>
      </c>
      <c r="E213" s="963" t="s">
        <v>409</v>
      </c>
      <c r="F213" s="758">
        <v>46071</v>
      </c>
      <c r="G213" s="758">
        <f t="shared" ref="G213" si="194">F213+1</f>
        <v>46072</v>
      </c>
      <c r="H213" s="758">
        <f t="shared" ref="H213" si="195">G213+2</f>
        <v>46074</v>
      </c>
      <c r="I213" s="18"/>
      <c r="J213" s="758">
        <f t="shared" si="180"/>
        <v>46053</v>
      </c>
      <c r="K213" s="758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hidden="1" customHeight="1" x14ac:dyDescent="0.2">
      <c r="A214" s="805" t="s">
        <v>4091</v>
      </c>
      <c r="B214" s="1154" t="s">
        <v>731</v>
      </c>
      <c r="C214" s="945" t="s">
        <v>4092</v>
      </c>
      <c r="D214" s="946">
        <v>46060</v>
      </c>
      <c r="E214" s="963" t="s">
        <v>409</v>
      </c>
      <c r="F214" s="963" t="s">
        <v>409</v>
      </c>
      <c r="G214" s="963" t="s">
        <v>409</v>
      </c>
      <c r="H214" s="963" t="s">
        <v>409</v>
      </c>
      <c r="I214" s="18"/>
      <c r="J214" s="758">
        <f t="shared" si="180"/>
        <v>46060</v>
      </c>
      <c r="K214" s="758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hidden="1" customHeight="1" x14ac:dyDescent="0.2">
      <c r="A215" s="805" t="s">
        <v>3979</v>
      </c>
      <c r="B215" s="1150" t="s">
        <v>433</v>
      </c>
      <c r="C215" s="945" t="s">
        <v>4093</v>
      </c>
      <c r="D215" s="760">
        <v>46067</v>
      </c>
      <c r="E215" s="760">
        <f t="shared" ref="E215" si="198">D215+1</f>
        <v>46068</v>
      </c>
      <c r="F215" s="760">
        <f t="shared" ref="F215" si="199">E215+10</f>
        <v>46078</v>
      </c>
      <c r="G215" s="760">
        <f t="shared" ref="G215:G216" si="200">F215+1</f>
        <v>46079</v>
      </c>
      <c r="H215" s="760">
        <f t="shared" ref="H215:H216" si="201">G215+2</f>
        <v>46081</v>
      </c>
      <c r="I215" s="18"/>
      <c r="J215" s="758">
        <f t="shared" si="180"/>
        <v>46067</v>
      </c>
      <c r="K215" s="758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hidden="1" customHeight="1" x14ac:dyDescent="0.2">
      <c r="A216" s="805" t="s">
        <v>3981</v>
      </c>
      <c r="B216" s="945" t="s">
        <v>2040</v>
      </c>
      <c r="C216" s="945" t="s">
        <v>4094</v>
      </c>
      <c r="D216" s="946">
        <v>46074</v>
      </c>
      <c r="E216" s="963" t="s">
        <v>409</v>
      </c>
      <c r="F216" s="758">
        <f>D216+11</f>
        <v>46085</v>
      </c>
      <c r="G216" s="758">
        <f t="shared" si="200"/>
        <v>46086</v>
      </c>
      <c r="H216" s="758">
        <f t="shared" si="201"/>
        <v>46088</v>
      </c>
      <c r="I216" s="18"/>
      <c r="J216" s="758">
        <f t="shared" si="180"/>
        <v>46074</v>
      </c>
      <c r="K216" s="758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hidden="1" customHeight="1" x14ac:dyDescent="0.2">
      <c r="A217" s="805" t="s">
        <v>4095</v>
      </c>
      <c r="B217" s="1150" t="s">
        <v>584</v>
      </c>
      <c r="C217" s="945" t="s">
        <v>4096</v>
      </c>
      <c r="D217" s="946">
        <v>46081</v>
      </c>
      <c r="E217" s="758">
        <f t="shared" ref="E217" si="202">D217+1</f>
        <v>46082</v>
      </c>
      <c r="F217" s="758">
        <f t="shared" ref="F217" si="203">E217+10</f>
        <v>46092</v>
      </c>
      <c r="G217" s="758">
        <f t="shared" ref="G217" si="204">F217+1</f>
        <v>46093</v>
      </c>
      <c r="H217" s="758">
        <f t="shared" ref="H217" si="205">G217+2</f>
        <v>46095</v>
      </c>
      <c r="I217" s="18"/>
      <c r="J217" s="758">
        <f t="shared" si="180"/>
        <v>46081</v>
      </c>
      <c r="K217" s="758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hidden="1" customHeight="1" x14ac:dyDescent="0.2">
      <c r="A218" s="805" t="s">
        <v>4097</v>
      </c>
      <c r="B218" s="1154" t="s">
        <v>4098</v>
      </c>
      <c r="C218" s="945" t="s">
        <v>4099</v>
      </c>
      <c r="D218" s="946">
        <v>46080</v>
      </c>
      <c r="E218" s="963" t="s">
        <v>409</v>
      </c>
      <c r="F218" s="963" t="s">
        <v>409</v>
      </c>
      <c r="G218" s="963" t="s">
        <v>409</v>
      </c>
      <c r="H218" s="963" t="s">
        <v>409</v>
      </c>
      <c r="I218" s="18"/>
      <c r="J218" s="758">
        <f t="shared" si="180"/>
        <v>46088</v>
      </c>
      <c r="K218" s="758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 x14ac:dyDescent="0.2">
      <c r="A219" s="805" t="s">
        <v>2489</v>
      </c>
      <c r="B219" s="945" t="s">
        <v>728</v>
      </c>
      <c r="C219" s="945" t="s">
        <v>4100</v>
      </c>
      <c r="D219" s="946">
        <v>46097</v>
      </c>
      <c r="E219" s="963" t="s">
        <v>409</v>
      </c>
      <c r="F219" s="758">
        <f>D219+11</f>
        <v>46108</v>
      </c>
      <c r="G219" s="758">
        <f t="shared" ref="G219" si="208">F219+1</f>
        <v>46109</v>
      </c>
      <c r="H219" s="963" t="s">
        <v>409</v>
      </c>
      <c r="I219" s="18"/>
      <c r="J219" s="758">
        <f t="shared" si="180"/>
        <v>46095</v>
      </c>
      <c r="K219" s="758">
        <f t="shared" si="180"/>
        <v>46096</v>
      </c>
      <c r="L219" s="332">
        <f t="shared" ref="L219" si="209">WEEKNUM(K219)</f>
        <v>12</v>
      </c>
      <c r="M219" s="18"/>
      <c r="O219" s="345"/>
      <c r="P219" s="345"/>
      <c r="R219" s="18"/>
      <c r="S219" s="18"/>
    </row>
    <row r="220" spans="1:19" ht="19.5" customHeight="1" x14ac:dyDescent="0.2">
      <c r="A220" s="805" t="s">
        <v>4101</v>
      </c>
      <c r="B220" s="945" t="s">
        <v>3335</v>
      </c>
      <c r="C220" s="945" t="s">
        <v>4102</v>
      </c>
      <c r="D220" s="946">
        <v>46103</v>
      </c>
      <c r="E220" s="963" t="s">
        <v>409</v>
      </c>
      <c r="F220" s="758">
        <f>D220+11</f>
        <v>46114</v>
      </c>
      <c r="G220" s="758">
        <f t="shared" ref="G220" si="210">F220+1</f>
        <v>46115</v>
      </c>
      <c r="H220" s="963" t="s">
        <v>409</v>
      </c>
      <c r="I220" s="18"/>
      <c r="J220" s="758">
        <f t="shared" si="180"/>
        <v>46102</v>
      </c>
      <c r="K220" s="758">
        <f t="shared" si="180"/>
        <v>46103</v>
      </c>
      <c r="L220" s="332">
        <f t="shared" ref="L220:L221" si="211">WEEKNUM(K220)</f>
        <v>13</v>
      </c>
      <c r="M220" s="18"/>
      <c r="O220" s="345"/>
      <c r="P220" s="345"/>
      <c r="R220" s="18"/>
      <c r="S220" s="18"/>
    </row>
    <row r="221" spans="1:19" ht="19.5" hidden="1" customHeight="1" x14ac:dyDescent="0.2">
      <c r="A221" s="805" t="s">
        <v>437</v>
      </c>
      <c r="B221" s="945" t="s">
        <v>2040</v>
      </c>
      <c r="C221" s="945" t="s">
        <v>4103</v>
      </c>
      <c r="D221" s="946">
        <v>46109</v>
      </c>
      <c r="E221" s="758">
        <f t="shared" ref="E221" si="212">D221+1</f>
        <v>46110</v>
      </c>
      <c r="F221" s="758">
        <f t="shared" ref="F221" si="213">E221+10</f>
        <v>46120</v>
      </c>
      <c r="G221" s="758">
        <f t="shared" ref="G221" si="214">F221+1</f>
        <v>46121</v>
      </c>
      <c r="H221" s="758">
        <f t="shared" ref="H221" si="215">G221+2</f>
        <v>46123</v>
      </c>
      <c r="I221" s="18"/>
      <c r="J221" s="758">
        <f t="shared" si="180"/>
        <v>46109</v>
      </c>
      <c r="K221" s="758">
        <f t="shared" si="180"/>
        <v>46110</v>
      </c>
      <c r="L221" s="332">
        <f t="shared" si="211"/>
        <v>14</v>
      </c>
      <c r="M221" s="18"/>
      <c r="O221" s="345"/>
      <c r="P221" s="345"/>
      <c r="R221" s="18"/>
      <c r="S221" s="18"/>
    </row>
    <row r="222" spans="1:19" ht="19.5" hidden="1" customHeight="1" x14ac:dyDescent="0.2">
      <c r="A222" s="805" t="s">
        <v>4104</v>
      </c>
      <c r="B222" s="1154" t="s">
        <v>2489</v>
      </c>
      <c r="C222" s="945" t="s">
        <v>4105</v>
      </c>
      <c r="D222" s="946">
        <v>46116</v>
      </c>
      <c r="E222" s="758">
        <f t="shared" ref="E222" si="216">D222+1</f>
        <v>46117</v>
      </c>
      <c r="F222" s="758">
        <f t="shared" ref="F222" si="217">E222+10</f>
        <v>46127</v>
      </c>
      <c r="G222" s="758">
        <f t="shared" ref="G222" si="218">F222+1</f>
        <v>46128</v>
      </c>
      <c r="H222" s="758">
        <f t="shared" ref="H222" si="219">G222+2</f>
        <v>46130</v>
      </c>
      <c r="I222" s="18"/>
      <c r="J222" s="758">
        <f t="shared" si="180"/>
        <v>46116</v>
      </c>
      <c r="K222" s="758">
        <f t="shared" si="180"/>
        <v>46117</v>
      </c>
      <c r="L222" s="332">
        <f t="shared" ref="L222" si="220">WEEKNUM(K222)</f>
        <v>15</v>
      </c>
      <c r="M222" s="18"/>
      <c r="O222" s="345"/>
      <c r="P222" s="345"/>
      <c r="R222" s="18"/>
      <c r="S222" s="18"/>
    </row>
    <row r="223" spans="1:19" ht="19.5" hidden="1" customHeight="1" x14ac:dyDescent="0.2">
      <c r="A223" s="805" t="s">
        <v>4106</v>
      </c>
      <c r="B223" s="1150" t="s">
        <v>584</v>
      </c>
      <c r="C223" s="945" t="s">
        <v>4107</v>
      </c>
      <c r="D223" s="946">
        <v>46123</v>
      </c>
      <c r="E223" s="758">
        <f t="shared" ref="E223" si="221">D223+1</f>
        <v>46124</v>
      </c>
      <c r="F223" s="758">
        <f t="shared" ref="F223" si="222">E223+10</f>
        <v>46134</v>
      </c>
      <c r="G223" s="758">
        <f t="shared" ref="G223" si="223">F223+1</f>
        <v>46135</v>
      </c>
      <c r="H223" s="758">
        <f t="shared" ref="H223" si="224">G223+2</f>
        <v>46137</v>
      </c>
      <c r="I223" s="18"/>
      <c r="J223" s="758">
        <f t="shared" si="180"/>
        <v>46123</v>
      </c>
      <c r="K223" s="758">
        <f t="shared" si="180"/>
        <v>46124</v>
      </c>
      <c r="L223" s="332">
        <f t="shared" ref="L223" si="225">WEEKNUM(K223)</f>
        <v>16</v>
      </c>
      <c r="M223" s="18"/>
      <c r="O223" s="345"/>
      <c r="P223" s="345"/>
      <c r="R223" s="18"/>
      <c r="S223" s="18"/>
    </row>
    <row r="224" spans="1:19" ht="19.5" hidden="1" customHeight="1" x14ac:dyDescent="0.2">
      <c r="A224" s="805"/>
      <c r="B224" s="1154" t="s">
        <v>3975</v>
      </c>
      <c r="C224" s="945" t="s">
        <v>4108</v>
      </c>
      <c r="D224" s="946">
        <v>46130</v>
      </c>
      <c r="E224" s="758">
        <f t="shared" ref="E224" si="226">D224+1</f>
        <v>46131</v>
      </c>
      <c r="F224" s="758">
        <f t="shared" ref="F224" si="227">E224+10</f>
        <v>46141</v>
      </c>
      <c r="G224" s="758">
        <f t="shared" ref="G224" si="228">F224+1</f>
        <v>46142</v>
      </c>
      <c r="H224" s="758">
        <f t="shared" ref="H224" si="229">G224+2</f>
        <v>46144</v>
      </c>
      <c r="I224" s="18"/>
      <c r="J224" s="758">
        <f t="shared" si="180"/>
        <v>46130</v>
      </c>
      <c r="K224" s="758">
        <f t="shared" si="180"/>
        <v>46131</v>
      </c>
      <c r="L224" s="332">
        <f t="shared" ref="L224" si="230">WEEKNUM(K224)</f>
        <v>17</v>
      </c>
      <c r="M224" s="18"/>
      <c r="O224" s="345"/>
      <c r="P224" s="345"/>
      <c r="R224" s="18"/>
      <c r="S224" s="18"/>
    </row>
    <row r="225" spans="1:19" ht="19.5" hidden="1" customHeight="1" x14ac:dyDescent="0.2">
      <c r="A225" s="805"/>
      <c r="B225" s="1154" t="s">
        <v>3988</v>
      </c>
      <c r="C225" s="945" t="s">
        <v>4109</v>
      </c>
      <c r="D225" s="946">
        <v>46130</v>
      </c>
      <c r="E225" s="758">
        <f t="shared" ref="E225" si="231">D225+1</f>
        <v>46131</v>
      </c>
      <c r="F225" s="758">
        <f t="shared" ref="F225" si="232">E225+10</f>
        <v>46141</v>
      </c>
      <c r="G225" s="758">
        <f t="shared" ref="G225" si="233">F225+1</f>
        <v>46142</v>
      </c>
      <c r="H225" s="758">
        <f t="shared" ref="H225" si="234">G225+2</f>
        <v>46144</v>
      </c>
      <c r="I225" s="18"/>
      <c r="J225" s="758">
        <f t="shared" si="180"/>
        <v>46137</v>
      </c>
      <c r="K225" s="758">
        <f t="shared" si="180"/>
        <v>46138</v>
      </c>
      <c r="L225" s="332">
        <f t="shared" ref="L225" si="235">WEEKNUM(K225)</f>
        <v>18</v>
      </c>
      <c r="M225" s="18"/>
      <c r="O225" s="345"/>
      <c r="P225" s="345"/>
      <c r="R225" s="18"/>
      <c r="S225" s="18"/>
    </row>
    <row r="226" spans="1:19" ht="18.75" customHeight="1" x14ac:dyDescent="0.2">
      <c r="B226" s="1093" t="s">
        <v>589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 x14ac:dyDescent="0.2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 x14ac:dyDescent="0.25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 x14ac:dyDescent="0.2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 x14ac:dyDescent="0.2">
      <c r="B230" s="778" t="s">
        <v>590</v>
      </c>
      <c r="C230" s="145"/>
      <c r="D230" s="147" t="s">
        <v>591</v>
      </c>
      <c r="G230" s="147" t="s">
        <v>592</v>
      </c>
      <c r="H230" s="779"/>
    </row>
    <row r="231" spans="1:19" s="147" customFormat="1" ht="18.75" customHeight="1" x14ac:dyDescent="0.2">
      <c r="B231" s="780" t="s">
        <v>593</v>
      </c>
      <c r="C231" s="1085" t="s">
        <v>594</v>
      </c>
      <c r="D231" s="133" t="s">
        <v>595</v>
      </c>
      <c r="F231" s="1085" t="s">
        <v>596</v>
      </c>
      <c r="G231" s="145" t="s">
        <v>597</v>
      </c>
      <c r="H231" s="1086" t="s">
        <v>598</v>
      </c>
    </row>
    <row r="232" spans="1:19" s="147" customFormat="1" ht="18.75" customHeight="1" x14ac:dyDescent="0.2">
      <c r="B232" s="780" t="s">
        <v>599</v>
      </c>
      <c r="C232" s="1085" t="s">
        <v>600</v>
      </c>
      <c r="D232" s="133" t="s">
        <v>601</v>
      </c>
      <c r="E232" s="148" t="s">
        <v>602</v>
      </c>
      <c r="F232" s="1087" t="s">
        <v>603</v>
      </c>
      <c r="G232" s="145" t="s">
        <v>604</v>
      </c>
      <c r="H232" s="1086" t="s">
        <v>605</v>
      </c>
    </row>
    <row r="233" spans="1:19" s="147" customFormat="1" ht="18.75" customHeight="1" x14ac:dyDescent="0.2">
      <c r="B233" s="783" t="s">
        <v>606</v>
      </c>
      <c r="C233" s="1088" t="s">
        <v>607</v>
      </c>
      <c r="D233" s="133" t="s">
        <v>608</v>
      </c>
      <c r="E233" s="148" t="s">
        <v>609</v>
      </c>
      <c r="F233" s="1087" t="s">
        <v>610</v>
      </c>
      <c r="G233" s="588" t="s">
        <v>611</v>
      </c>
      <c r="H233" s="1089" t="s">
        <v>612</v>
      </c>
    </row>
    <row r="234" spans="1:19" s="147" customFormat="1" ht="18.75" customHeight="1" x14ac:dyDescent="0.2">
      <c r="B234" s="783" t="s">
        <v>613</v>
      </c>
      <c r="C234" s="1088" t="s">
        <v>614</v>
      </c>
      <c r="D234" s="133" t="s">
        <v>615</v>
      </c>
      <c r="E234" s="148" t="s">
        <v>616</v>
      </c>
      <c r="F234" s="1087" t="s">
        <v>617</v>
      </c>
      <c r="G234" s="588" t="s">
        <v>618</v>
      </c>
      <c r="H234" s="1089" t="s">
        <v>619</v>
      </c>
      <c r="N234" s="149"/>
      <c r="O234" s="149"/>
    </row>
    <row r="235" spans="1:19" s="147" customFormat="1" ht="18.75" customHeight="1" x14ac:dyDescent="0.2">
      <c r="B235" s="783" t="s">
        <v>894</v>
      </c>
      <c r="C235" s="1088" t="s">
        <v>621</v>
      </c>
      <c r="D235" s="133" t="s">
        <v>622</v>
      </c>
      <c r="E235" s="148" t="s">
        <v>623</v>
      </c>
      <c r="F235" s="1087" t="s">
        <v>624</v>
      </c>
      <c r="G235" s="588" t="s">
        <v>625</v>
      </c>
      <c r="H235" s="1089" t="s">
        <v>626</v>
      </c>
      <c r="N235" s="149"/>
      <c r="O235" s="149"/>
    </row>
    <row r="236" spans="1:19" s="147" customFormat="1" ht="18.75" customHeight="1" x14ac:dyDescent="0.2">
      <c r="B236" s="783" t="s">
        <v>627</v>
      </c>
      <c r="C236" s="1088" t="s">
        <v>628</v>
      </c>
      <c r="D236" s="133" t="s">
        <v>629</v>
      </c>
      <c r="E236" s="148" t="s">
        <v>630</v>
      </c>
      <c r="F236" s="1087" t="s">
        <v>631</v>
      </c>
      <c r="G236" s="588" t="s">
        <v>632</v>
      </c>
      <c r="H236" s="1089" t="s">
        <v>633</v>
      </c>
      <c r="N236" s="149"/>
      <c r="O236" s="149"/>
    </row>
    <row r="237" spans="1:19" s="147" customFormat="1" ht="18.75" customHeight="1" x14ac:dyDescent="0.2">
      <c r="B237" s="783" t="s">
        <v>634</v>
      </c>
      <c r="C237" s="1088" t="s">
        <v>635</v>
      </c>
      <c r="D237" s="133" t="s">
        <v>636</v>
      </c>
      <c r="E237" s="148" t="s">
        <v>637</v>
      </c>
      <c r="F237" s="1085" t="s">
        <v>638</v>
      </c>
      <c r="G237" s="588" t="s">
        <v>639</v>
      </c>
      <c r="H237" s="787" t="s">
        <v>640</v>
      </c>
      <c r="N237" s="149"/>
      <c r="O237" s="149"/>
    </row>
    <row r="238" spans="1:19" s="149" customFormat="1" ht="18.75" customHeight="1" x14ac:dyDescent="0.2">
      <c r="A238" s="1022"/>
      <c r="B238" s="783" t="s">
        <v>641</v>
      </c>
      <c r="C238" s="1088" t="s">
        <v>642</v>
      </c>
      <c r="D238" s="133" t="s">
        <v>643</v>
      </c>
      <c r="E238" s="148" t="s">
        <v>644</v>
      </c>
      <c r="F238" s="739" t="s">
        <v>645</v>
      </c>
      <c r="G238" s="147"/>
      <c r="H238" s="788"/>
      <c r="I238" s="145"/>
      <c r="J238" s="145"/>
      <c r="K238" s="145"/>
    </row>
    <row r="239" spans="1:19" s="149" customFormat="1" ht="18.75" customHeight="1" thickBot="1" x14ac:dyDescent="0.25">
      <c r="A239" s="1022"/>
      <c r="B239" s="1090"/>
      <c r="C239" s="791"/>
      <c r="D239" s="791"/>
      <c r="E239" s="791"/>
      <c r="F239" s="791"/>
      <c r="G239" s="791"/>
      <c r="H239" s="1091"/>
      <c r="I239" s="145"/>
      <c r="J239" s="145"/>
      <c r="K239" s="145"/>
    </row>
  </sheetData>
  <mergeCells count="12">
    <mergeCell ref="B120:D120"/>
    <mergeCell ref="B172:C172"/>
    <mergeCell ref="D172:D173"/>
    <mergeCell ref="D122:D123"/>
    <mergeCell ref="B122:C122"/>
    <mergeCell ref="B169:H169"/>
    <mergeCell ref="B170:G170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53"/>
  <sheetViews>
    <sheetView showGridLines="0" topLeftCell="A8" zoomScaleNormal="100" zoomScaleSheetLayoutView="75" workbookViewId="0">
      <selection activeCell="D12" sqref="D12"/>
    </sheetView>
  </sheetViews>
  <sheetFormatPr defaultColWidth="9.140625" defaultRowHeight="18.75" customHeight="1" x14ac:dyDescent="0.2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 x14ac:dyDescent="0.2">
      <c r="A2" s="1027"/>
      <c r="B2" s="1528" t="s">
        <v>116</v>
      </c>
      <c r="C2" s="1528"/>
      <c r="D2" s="1528"/>
      <c r="E2" s="1528"/>
      <c r="F2" s="1528"/>
      <c r="G2" s="121"/>
      <c r="H2" s="947" t="s">
        <v>368</v>
      </c>
    </row>
    <row r="3" spans="1:12" ht="18.75" customHeight="1" x14ac:dyDescent="0.2">
      <c r="A3" s="1027"/>
      <c r="B3" s="123"/>
      <c r="C3" s="122"/>
      <c r="D3" s="122"/>
      <c r="E3" s="122"/>
      <c r="F3" s="122"/>
    </row>
    <row r="4" spans="1:12" s="149" customFormat="1" ht="30" customHeight="1" x14ac:dyDescent="0.2">
      <c r="A4" s="325"/>
      <c r="B4" s="1522" t="s">
        <v>127</v>
      </c>
      <c r="C4" s="1523"/>
      <c r="D4" s="1523"/>
      <c r="E4" s="1523"/>
      <c r="F4" s="1524"/>
      <c r="G4" s="147"/>
      <c r="H4" s="1470"/>
    </row>
    <row r="5" spans="1:12" s="149" customFormat="1" ht="30" customHeight="1" x14ac:dyDescent="0.2">
      <c r="A5" s="325"/>
      <c r="B5" s="1084"/>
      <c r="C5" s="1084"/>
      <c r="D5" s="1084"/>
      <c r="E5" s="1084"/>
      <c r="F5" s="1084"/>
      <c r="G5" s="147"/>
      <c r="H5" s="1471"/>
    </row>
    <row r="6" spans="1:12" s="149" customFormat="1" ht="20.100000000000001" customHeight="1" x14ac:dyDescent="0.2">
      <c r="A6" s="1022"/>
      <c r="B6" s="1512" t="s">
        <v>371</v>
      </c>
      <c r="C6" s="1512"/>
      <c r="D6" s="1512"/>
      <c r="E6" s="1512"/>
      <c r="F6" s="1026"/>
      <c r="G6" s="145"/>
      <c r="H6" s="379"/>
    </row>
    <row r="7" spans="1:12" ht="18" x14ac:dyDescent="0.2">
      <c r="A7" s="327"/>
      <c r="B7" s="748"/>
      <c r="C7" s="533"/>
      <c r="D7" s="9"/>
      <c r="E7" s="9"/>
      <c r="F7" s="9"/>
      <c r="G7" s="9"/>
      <c r="H7" s="9"/>
    </row>
    <row r="8" spans="1:12" ht="34.5" customHeight="1" x14ac:dyDescent="0.2">
      <c r="A8" s="805"/>
      <c r="B8" s="1504" t="s">
        <v>127</v>
      </c>
      <c r="C8" s="1514"/>
      <c r="D8" s="1496" t="s">
        <v>373</v>
      </c>
      <c r="E8" s="1157" t="s">
        <v>297</v>
      </c>
      <c r="F8" s="1157" t="s">
        <v>281</v>
      </c>
      <c r="G8" s="1249"/>
      <c r="H8" s="1379"/>
      <c r="I8" s="1380"/>
      <c r="J8" s="1381"/>
    </row>
    <row r="9" spans="1:12" ht="26.25" customHeight="1" x14ac:dyDescent="0.2">
      <c r="A9" s="805"/>
      <c r="B9" s="1158" t="s">
        <v>375</v>
      </c>
      <c r="C9" s="1270" t="s">
        <v>376</v>
      </c>
      <c r="D9" s="1497"/>
      <c r="E9" s="1159" t="s">
        <v>256</v>
      </c>
      <c r="F9" s="1159" t="s">
        <v>216</v>
      </c>
      <c r="G9" s="1249"/>
      <c r="H9" s="1284" t="s">
        <v>513</v>
      </c>
      <c r="I9" s="1284" t="s">
        <v>377</v>
      </c>
      <c r="J9" s="1367" t="s">
        <v>378</v>
      </c>
    </row>
    <row r="10" spans="1:12" s="14" customFormat="1" ht="19.5" customHeight="1" x14ac:dyDescent="0.2">
      <c r="A10" s="805"/>
      <c r="B10" s="1385" t="s">
        <v>558</v>
      </c>
      <c r="C10" s="1382" t="s">
        <v>4110</v>
      </c>
      <c r="D10" s="1164">
        <v>46098</v>
      </c>
      <c r="E10" s="1161">
        <f t="shared" ref="E10:E17" si="0">D10+5</f>
        <v>46103</v>
      </c>
      <c r="F10" s="1161">
        <f t="shared" ref="F10:F17" si="1">E10+1</f>
        <v>46104</v>
      </c>
      <c r="G10" s="1249"/>
      <c r="H10" s="1161">
        <v>46096</v>
      </c>
      <c r="I10" s="1161">
        <v>46097</v>
      </c>
      <c r="J10" s="1370">
        <f t="shared" ref="J10:J11" si="2">WEEKNUM(I10)</f>
        <v>12</v>
      </c>
      <c r="L10" s="13"/>
    </row>
    <row r="11" spans="1:12" s="14" customFormat="1" ht="19.5" customHeight="1" x14ac:dyDescent="0.2">
      <c r="A11" s="805" t="s">
        <v>2177</v>
      </c>
      <c r="B11" s="1385" t="s">
        <v>3315</v>
      </c>
      <c r="C11" s="1382" t="s">
        <v>4111</v>
      </c>
      <c r="D11" s="1164">
        <v>46102</v>
      </c>
      <c r="E11" s="1161">
        <f t="shared" si="0"/>
        <v>46107</v>
      </c>
      <c r="F11" s="1161">
        <f t="shared" si="1"/>
        <v>46108</v>
      </c>
      <c r="G11" s="1249"/>
      <c r="H11" s="1161">
        <f t="shared" ref="H11:I20" si="3">H10+7</f>
        <v>46103</v>
      </c>
      <c r="I11" s="1161">
        <f t="shared" si="3"/>
        <v>46104</v>
      </c>
      <c r="J11" s="1370">
        <f t="shared" si="2"/>
        <v>13</v>
      </c>
      <c r="L11" s="13"/>
    </row>
    <row r="12" spans="1:12" s="14" customFormat="1" ht="19.5" customHeight="1" x14ac:dyDescent="0.2">
      <c r="A12" s="805" t="s">
        <v>4112</v>
      </c>
      <c r="B12" s="1387" t="s">
        <v>2177</v>
      </c>
      <c r="C12" s="1382" t="s">
        <v>4113</v>
      </c>
      <c r="D12" s="1164">
        <v>46110</v>
      </c>
      <c r="E12" s="1161">
        <f t="shared" si="0"/>
        <v>46115</v>
      </c>
      <c r="F12" s="1161">
        <f t="shared" si="1"/>
        <v>46116</v>
      </c>
      <c r="G12" s="1249"/>
      <c r="H12" s="1161">
        <f t="shared" si="3"/>
        <v>46110</v>
      </c>
      <c r="I12" s="1161">
        <f t="shared" si="3"/>
        <v>46111</v>
      </c>
      <c r="J12" s="1370">
        <f t="shared" ref="J12:J14" si="4">WEEKNUM(I12)</f>
        <v>14</v>
      </c>
      <c r="L12" s="13"/>
    </row>
    <row r="13" spans="1:12" s="14" customFormat="1" ht="19.5" customHeight="1" x14ac:dyDescent="0.2">
      <c r="A13" s="805" t="s">
        <v>4114</v>
      </c>
      <c r="B13" s="1387" t="s">
        <v>728</v>
      </c>
      <c r="C13" s="1382" t="s">
        <v>4115</v>
      </c>
      <c r="D13" s="1164">
        <v>46117</v>
      </c>
      <c r="E13" s="1161">
        <f t="shared" si="0"/>
        <v>46122</v>
      </c>
      <c r="F13" s="1161">
        <f t="shared" si="1"/>
        <v>46123</v>
      </c>
      <c r="G13" s="1249"/>
      <c r="H13" s="1161">
        <f t="shared" si="3"/>
        <v>46117</v>
      </c>
      <c r="I13" s="1161">
        <f t="shared" si="3"/>
        <v>46118</v>
      </c>
      <c r="J13" s="1370">
        <f t="shared" si="4"/>
        <v>15</v>
      </c>
      <c r="L13" s="13"/>
    </row>
    <row r="14" spans="1:12" s="14" customFormat="1" ht="19.5" customHeight="1" x14ac:dyDescent="0.2">
      <c r="A14" s="805" t="s">
        <v>558</v>
      </c>
      <c r="B14" s="1387" t="s">
        <v>3626</v>
      </c>
      <c r="C14" s="1382" t="s">
        <v>4116</v>
      </c>
      <c r="D14" s="1164">
        <v>46124</v>
      </c>
      <c r="E14" s="1161">
        <f t="shared" si="0"/>
        <v>46129</v>
      </c>
      <c r="F14" s="1161">
        <f t="shared" si="1"/>
        <v>46130</v>
      </c>
      <c r="G14" s="1249"/>
      <c r="H14" s="1161">
        <f t="shared" si="3"/>
        <v>46124</v>
      </c>
      <c r="I14" s="1161">
        <f t="shared" si="3"/>
        <v>46125</v>
      </c>
      <c r="J14" s="1370">
        <f t="shared" si="4"/>
        <v>16</v>
      </c>
      <c r="L14" s="13"/>
    </row>
    <row r="15" spans="1:12" s="14" customFormat="1" ht="19.5" customHeight="1" x14ac:dyDescent="0.2">
      <c r="A15" s="805" t="s">
        <v>4117</v>
      </c>
      <c r="B15" s="1385" t="s">
        <v>558</v>
      </c>
      <c r="C15" s="1382" t="s">
        <v>4118</v>
      </c>
      <c r="D15" s="1164">
        <v>46131</v>
      </c>
      <c r="E15" s="1161">
        <f t="shared" si="0"/>
        <v>46136</v>
      </c>
      <c r="F15" s="1161">
        <f t="shared" si="1"/>
        <v>46137</v>
      </c>
      <c r="G15" s="1249"/>
      <c r="H15" s="1161">
        <f t="shared" si="3"/>
        <v>46131</v>
      </c>
      <c r="I15" s="1161">
        <f t="shared" si="3"/>
        <v>46132</v>
      </c>
      <c r="J15" s="1370">
        <f t="shared" ref="J15:J16" si="5">WEEKNUM(I15)</f>
        <v>17</v>
      </c>
      <c r="L15" s="13"/>
    </row>
    <row r="16" spans="1:12" s="14" customFormat="1" ht="19.5" customHeight="1" x14ac:dyDescent="0.2">
      <c r="A16" s="805" t="s">
        <v>4119</v>
      </c>
      <c r="B16" s="1387" t="s">
        <v>1968</v>
      </c>
      <c r="C16" s="1382" t="s">
        <v>4120</v>
      </c>
      <c r="D16" s="1164">
        <v>46138</v>
      </c>
      <c r="E16" s="1161">
        <f t="shared" si="0"/>
        <v>46143</v>
      </c>
      <c r="F16" s="1161">
        <f t="shared" si="1"/>
        <v>46144</v>
      </c>
      <c r="G16" s="1249"/>
      <c r="H16" s="1161">
        <f t="shared" si="3"/>
        <v>46138</v>
      </c>
      <c r="I16" s="1161">
        <f t="shared" si="3"/>
        <v>46139</v>
      </c>
      <c r="J16" s="1370">
        <f t="shared" si="5"/>
        <v>18</v>
      </c>
      <c r="L16" s="13"/>
    </row>
    <row r="17" spans="1:19" s="14" customFormat="1" ht="19.5" customHeight="1" x14ac:dyDescent="0.2">
      <c r="A17" s="805" t="s">
        <v>4121</v>
      </c>
      <c r="B17" s="1387" t="s">
        <v>1851</v>
      </c>
      <c r="C17" s="1382" t="s">
        <v>4122</v>
      </c>
      <c r="D17" s="1164">
        <v>46145</v>
      </c>
      <c r="E17" s="1161">
        <f t="shared" si="0"/>
        <v>46150</v>
      </c>
      <c r="F17" s="1161">
        <f t="shared" si="1"/>
        <v>46151</v>
      </c>
      <c r="G17" s="1249"/>
      <c r="H17" s="1161">
        <f t="shared" si="3"/>
        <v>46145</v>
      </c>
      <c r="I17" s="1161">
        <f t="shared" si="3"/>
        <v>46146</v>
      </c>
      <c r="J17" s="1370">
        <f t="shared" ref="J17" si="6">WEEKNUM(I17)</f>
        <v>19</v>
      </c>
      <c r="L17" s="13"/>
    </row>
    <row r="18" spans="1:19" s="14" customFormat="1" ht="19.5" customHeight="1" x14ac:dyDescent="0.2">
      <c r="A18" s="805" t="s">
        <v>558</v>
      </c>
      <c r="B18" s="1387" t="s">
        <v>728</v>
      </c>
      <c r="C18" s="1382" t="s">
        <v>4123</v>
      </c>
      <c r="D18" s="1164">
        <v>46152</v>
      </c>
      <c r="E18" s="1161">
        <f t="shared" ref="E18" si="7">D18+5</f>
        <v>46157</v>
      </c>
      <c r="F18" s="1161">
        <f t="shared" ref="F18" si="8">E18+1</f>
        <v>46158</v>
      </c>
      <c r="G18" s="1249"/>
      <c r="H18" s="1161">
        <f t="shared" si="3"/>
        <v>46152</v>
      </c>
      <c r="I18" s="1161">
        <f t="shared" si="3"/>
        <v>46153</v>
      </c>
      <c r="J18" s="1370">
        <f t="shared" ref="J18" si="9">WEEKNUM(I18)</f>
        <v>20</v>
      </c>
      <c r="L18" s="13"/>
    </row>
    <row r="19" spans="1:19" s="14" customFormat="1" ht="19.5" customHeight="1" x14ac:dyDescent="0.2">
      <c r="A19" s="805" t="s">
        <v>3315</v>
      </c>
      <c r="B19" s="1385" t="s">
        <v>558</v>
      </c>
      <c r="C19" s="1382" t="s">
        <v>4124</v>
      </c>
      <c r="D19" s="1164">
        <v>46159</v>
      </c>
      <c r="E19" s="1161">
        <f t="shared" ref="E19" si="10">D19+5</f>
        <v>46164</v>
      </c>
      <c r="F19" s="1161">
        <f t="shared" ref="F19" si="11">E19+1</f>
        <v>46165</v>
      </c>
      <c r="G19" s="1249"/>
      <c r="H19" s="1161">
        <f t="shared" si="3"/>
        <v>46159</v>
      </c>
      <c r="I19" s="1161">
        <f t="shared" si="3"/>
        <v>46160</v>
      </c>
      <c r="J19" s="1370">
        <f t="shared" ref="J19" si="12">WEEKNUM(I19)</f>
        <v>21</v>
      </c>
      <c r="L19" s="13"/>
    </row>
    <row r="20" spans="1:19" s="14" customFormat="1" ht="19.5" customHeight="1" x14ac:dyDescent="0.2">
      <c r="A20" s="805" t="s">
        <v>2177</v>
      </c>
      <c r="B20" s="1385" t="s">
        <v>3315</v>
      </c>
      <c r="C20" s="1382" t="s">
        <v>4125</v>
      </c>
      <c r="D20" s="1164">
        <v>46166</v>
      </c>
      <c r="E20" s="1161">
        <f t="shared" ref="E20" si="13">D20+5</f>
        <v>46171</v>
      </c>
      <c r="F20" s="1161">
        <f t="shared" ref="F20" si="14">E20+1</f>
        <v>46172</v>
      </c>
      <c r="G20" s="1249"/>
      <c r="H20" s="1161">
        <f t="shared" si="3"/>
        <v>46166</v>
      </c>
      <c r="I20" s="1161">
        <f t="shared" si="3"/>
        <v>46167</v>
      </c>
      <c r="J20" s="1370">
        <f t="shared" ref="J20" si="15">WEEKNUM(I20)</f>
        <v>22</v>
      </c>
      <c r="L20" s="13"/>
    </row>
    <row r="21" spans="1:19" ht="19.5" customHeight="1" x14ac:dyDescent="0.2">
      <c r="B21" s="1093" t="s">
        <v>589</v>
      </c>
      <c r="C21" s="678"/>
      <c r="D21" s="678"/>
      <c r="E21" s="678"/>
      <c r="F21" s="678"/>
      <c r="G21" s="678"/>
      <c r="H21" s="678"/>
      <c r="I21" s="407"/>
      <c r="J21" s="490"/>
      <c r="K21" s="149"/>
      <c r="L21" s="14"/>
    </row>
    <row r="22" spans="1:19" s="14" customFormat="1" ht="19.5" customHeight="1" x14ac:dyDescent="0.2">
      <c r="A22" s="805"/>
      <c r="B22" s="808"/>
      <c r="C22" s="808"/>
      <c r="D22" s="764"/>
      <c r="E22" s="801"/>
      <c r="F22" s="801"/>
      <c r="G22" s="801"/>
      <c r="H22" s="764"/>
      <c r="I22" s="801"/>
      <c r="J22" s="801"/>
      <c r="L22" s="13"/>
    </row>
    <row r="23" spans="1:19" s="149" customFormat="1" ht="15.75" customHeight="1" x14ac:dyDescent="0.2">
      <c r="A23" s="1022"/>
      <c r="B23" s="1512"/>
      <c r="C23" s="1512"/>
      <c r="D23" s="1512"/>
      <c r="E23" s="1026"/>
      <c r="F23" s="1026"/>
      <c r="G23" s="1026"/>
      <c r="H23" s="1026"/>
      <c r="I23" s="1026"/>
      <c r="J23" s="217"/>
      <c r="K23" s="217"/>
      <c r="L23" s="217"/>
    </row>
    <row r="24" spans="1:19" ht="14.25" x14ac:dyDescent="0.2">
      <c r="A24" s="327"/>
      <c r="H24" s="9"/>
      <c r="I24" s="9"/>
      <c r="J24" s="423"/>
      <c r="K24" s="423"/>
      <c r="L24" s="424"/>
    </row>
    <row r="25" spans="1:19" s="149" customFormat="1" ht="15.75" x14ac:dyDescent="0.2">
      <c r="A25" s="1022"/>
      <c r="B25" s="1512" t="s">
        <v>1151</v>
      </c>
      <c r="C25" s="1512"/>
      <c r="D25" s="1512"/>
      <c r="E25" s="1512"/>
      <c r="F25" s="1512"/>
      <c r="G25" s="1512"/>
      <c r="H25" s="217"/>
      <c r="I25" s="217"/>
      <c r="J25" s="217"/>
      <c r="K25" s="217"/>
      <c r="L25" s="217"/>
    </row>
    <row r="26" spans="1:19" ht="15" x14ac:dyDescent="0.2">
      <c r="A26" s="327"/>
      <c r="B26" s="486"/>
      <c r="C26" s="533"/>
      <c r="D26" s="9"/>
      <c r="E26" s="9"/>
      <c r="F26" s="9"/>
      <c r="G26" s="9"/>
      <c r="H26" s="9"/>
      <c r="I26" s="9"/>
      <c r="J26" s="423"/>
      <c r="K26" s="423"/>
      <c r="L26" s="424"/>
    </row>
    <row r="27" spans="1:19" ht="30" customHeight="1" x14ac:dyDescent="0.2">
      <c r="A27" s="327"/>
      <c r="B27" s="1517" t="s">
        <v>127</v>
      </c>
      <c r="C27" s="1529"/>
      <c r="D27" s="1519" t="s">
        <v>373</v>
      </c>
      <c r="E27" s="932" t="s">
        <v>3998</v>
      </c>
      <c r="F27" s="935" t="s">
        <v>235</v>
      </c>
      <c r="G27" s="18"/>
      <c r="H27" s="615"/>
      <c r="I27" s="18"/>
      <c r="J27" s="1042"/>
      <c r="K27"/>
      <c r="M27" s="18"/>
      <c r="O27" s="345"/>
      <c r="P27" s="345"/>
      <c r="R27" s="18"/>
      <c r="S27" s="18"/>
    </row>
    <row r="28" spans="1:19" ht="27" customHeight="1" x14ac:dyDescent="0.2">
      <c r="A28" s="327"/>
      <c r="B28" s="935" t="s">
        <v>375</v>
      </c>
      <c r="C28" s="936" t="s">
        <v>376</v>
      </c>
      <c r="D28" s="1520"/>
      <c r="E28" s="931" t="s">
        <v>277</v>
      </c>
      <c r="F28" s="931" t="s">
        <v>164</v>
      </c>
      <c r="G28" s="18"/>
      <c r="H28" s="1038" t="s">
        <v>513</v>
      </c>
      <c r="I28" s="1038" t="s">
        <v>377</v>
      </c>
      <c r="J28" s="975" t="s">
        <v>378</v>
      </c>
      <c r="M28" s="18"/>
      <c r="O28" s="345"/>
      <c r="P28" s="345"/>
      <c r="R28" s="18"/>
      <c r="S28" s="18"/>
    </row>
    <row r="29" spans="1:19" ht="19.5" customHeight="1" x14ac:dyDescent="0.2">
      <c r="A29" s="805"/>
      <c r="B29" s="1154" t="s">
        <v>558</v>
      </c>
      <c r="C29" s="945" t="s">
        <v>4126</v>
      </c>
      <c r="D29" s="946">
        <v>46111</v>
      </c>
      <c r="E29" s="758">
        <f t="shared" ref="E29:E36" si="16">D29+8</f>
        <v>46119</v>
      </c>
      <c r="F29" s="758">
        <f t="shared" ref="F29:F36" si="17">E29+3</f>
        <v>46122</v>
      </c>
      <c r="G29" s="18"/>
      <c r="H29" s="758">
        <v>46106</v>
      </c>
      <c r="I29" s="758">
        <v>46107</v>
      </c>
      <c r="J29" s="332">
        <f t="shared" ref="J29:J30" si="18">WEEKNUM(I29)</f>
        <v>13</v>
      </c>
      <c r="M29" s="18"/>
      <c r="O29" s="345"/>
      <c r="P29" s="345"/>
      <c r="R29" s="18"/>
      <c r="S29" s="18"/>
    </row>
    <row r="30" spans="1:19" ht="19.5" customHeight="1" x14ac:dyDescent="0.2">
      <c r="A30" s="805" t="s">
        <v>2177</v>
      </c>
      <c r="B30" s="1154" t="s">
        <v>3315</v>
      </c>
      <c r="C30" s="945" t="s">
        <v>4127</v>
      </c>
      <c r="D30" s="946">
        <v>46113</v>
      </c>
      <c r="E30" s="758">
        <f t="shared" si="16"/>
        <v>46121</v>
      </c>
      <c r="F30" s="758">
        <f t="shared" si="17"/>
        <v>46124</v>
      </c>
      <c r="G30" s="18"/>
      <c r="H30" s="1161">
        <f t="shared" ref="H30:I39" si="19">H29+7</f>
        <v>46113</v>
      </c>
      <c r="I30" s="1161">
        <f t="shared" si="19"/>
        <v>46114</v>
      </c>
      <c r="J30" s="1370">
        <f t="shared" si="18"/>
        <v>14</v>
      </c>
      <c r="K30" s="764"/>
      <c r="L30" s="169"/>
      <c r="M30" s="18"/>
      <c r="O30" s="345"/>
      <c r="P30" s="345"/>
      <c r="R30" s="18"/>
      <c r="S30" s="18"/>
    </row>
    <row r="31" spans="1:19" ht="19.5" customHeight="1" x14ac:dyDescent="0.2">
      <c r="A31" s="805" t="s">
        <v>4128</v>
      </c>
      <c r="B31" s="1387" t="s">
        <v>2177</v>
      </c>
      <c r="C31" s="945" t="s">
        <v>4129</v>
      </c>
      <c r="D31" s="946">
        <v>46119</v>
      </c>
      <c r="E31" s="758">
        <f t="shared" si="16"/>
        <v>46127</v>
      </c>
      <c r="F31" s="758">
        <f t="shared" si="17"/>
        <v>46130</v>
      </c>
      <c r="G31" s="18"/>
      <c r="H31" s="1161">
        <f t="shared" si="19"/>
        <v>46120</v>
      </c>
      <c r="I31" s="1161">
        <f t="shared" si="19"/>
        <v>46121</v>
      </c>
      <c r="J31" s="1370">
        <f t="shared" ref="J31:J33" si="20">WEEKNUM(I31)</f>
        <v>15</v>
      </c>
      <c r="K31" s="764"/>
      <c r="L31" s="169"/>
      <c r="M31" s="18"/>
      <c r="O31" s="345"/>
      <c r="P31" s="345"/>
      <c r="R31" s="18"/>
      <c r="S31" s="18"/>
    </row>
    <row r="32" spans="1:19" ht="19.5" customHeight="1" x14ac:dyDescent="0.2">
      <c r="A32" s="805" t="s">
        <v>4130</v>
      </c>
      <c r="B32" s="1387" t="s">
        <v>728</v>
      </c>
      <c r="C32" s="945" t="s">
        <v>4131</v>
      </c>
      <c r="D32" s="946">
        <v>46127</v>
      </c>
      <c r="E32" s="758">
        <f t="shared" si="16"/>
        <v>46135</v>
      </c>
      <c r="F32" s="758">
        <f t="shared" si="17"/>
        <v>46138</v>
      </c>
      <c r="G32" s="18"/>
      <c r="H32" s="1161">
        <f t="shared" si="19"/>
        <v>46127</v>
      </c>
      <c r="I32" s="1161">
        <f t="shared" si="19"/>
        <v>46128</v>
      </c>
      <c r="J32" s="1370">
        <f t="shared" si="20"/>
        <v>16</v>
      </c>
      <c r="K32" s="764"/>
      <c r="L32" s="169"/>
      <c r="M32" s="18"/>
      <c r="O32" s="345"/>
      <c r="P32" s="345"/>
      <c r="R32" s="18"/>
      <c r="S32" s="18"/>
    </row>
    <row r="33" spans="1:19" ht="19.5" customHeight="1" x14ac:dyDescent="0.2">
      <c r="A33" s="805" t="s">
        <v>558</v>
      </c>
      <c r="B33" s="1387" t="s">
        <v>3626</v>
      </c>
      <c r="C33" s="945" t="s">
        <v>4132</v>
      </c>
      <c r="D33" s="946">
        <v>46134</v>
      </c>
      <c r="E33" s="758">
        <f t="shared" si="16"/>
        <v>46142</v>
      </c>
      <c r="F33" s="758">
        <f t="shared" si="17"/>
        <v>46145</v>
      </c>
      <c r="G33" s="18"/>
      <c r="H33" s="1161">
        <f t="shared" si="19"/>
        <v>46134</v>
      </c>
      <c r="I33" s="1161">
        <f t="shared" si="19"/>
        <v>46135</v>
      </c>
      <c r="J33" s="1370">
        <f t="shared" si="20"/>
        <v>17</v>
      </c>
      <c r="K33" s="764"/>
      <c r="L33" s="169"/>
      <c r="M33" s="18"/>
      <c r="O33" s="345"/>
      <c r="P33" s="345"/>
      <c r="R33" s="18"/>
      <c r="S33" s="18"/>
    </row>
    <row r="34" spans="1:19" ht="19.5" customHeight="1" x14ac:dyDescent="0.2">
      <c r="A34" s="805" t="s">
        <v>4117</v>
      </c>
      <c r="B34" s="1154" t="s">
        <v>558</v>
      </c>
      <c r="C34" s="945" t="s">
        <v>4133</v>
      </c>
      <c r="D34" s="946">
        <v>46141</v>
      </c>
      <c r="E34" s="758">
        <f t="shared" si="16"/>
        <v>46149</v>
      </c>
      <c r="F34" s="758">
        <f t="shared" si="17"/>
        <v>46152</v>
      </c>
      <c r="G34" s="18"/>
      <c r="H34" s="1161">
        <f t="shared" si="19"/>
        <v>46141</v>
      </c>
      <c r="I34" s="1161">
        <f t="shared" si="19"/>
        <v>46142</v>
      </c>
      <c r="J34" s="1370">
        <f t="shared" ref="J34" si="21">WEEKNUM(I34)</f>
        <v>18</v>
      </c>
      <c r="K34" s="764"/>
      <c r="L34" s="169"/>
      <c r="M34" s="18"/>
      <c r="O34" s="345"/>
      <c r="P34" s="345"/>
      <c r="R34" s="18"/>
      <c r="S34" s="18"/>
    </row>
    <row r="35" spans="1:19" ht="19.5" customHeight="1" x14ac:dyDescent="0.2">
      <c r="A35" s="805" t="s">
        <v>4134</v>
      </c>
      <c r="B35" s="1387" t="s">
        <v>1968</v>
      </c>
      <c r="C35" s="945" t="s">
        <v>4135</v>
      </c>
      <c r="D35" s="946">
        <v>46148</v>
      </c>
      <c r="E35" s="758">
        <f t="shared" si="16"/>
        <v>46156</v>
      </c>
      <c r="F35" s="758">
        <f t="shared" si="17"/>
        <v>46159</v>
      </c>
      <c r="G35" s="18"/>
      <c r="H35" s="1161">
        <f t="shared" si="19"/>
        <v>46148</v>
      </c>
      <c r="I35" s="1161">
        <f t="shared" si="19"/>
        <v>46149</v>
      </c>
      <c r="J35" s="1370">
        <f t="shared" ref="J35:J36" si="22">WEEKNUM(I35)</f>
        <v>19</v>
      </c>
      <c r="K35" s="764"/>
      <c r="L35" s="169"/>
      <c r="M35" s="18"/>
      <c r="O35" s="345"/>
      <c r="P35" s="345"/>
      <c r="R35" s="18"/>
      <c r="S35" s="18"/>
    </row>
    <row r="36" spans="1:19" ht="19.5" customHeight="1" x14ac:dyDescent="0.2">
      <c r="A36" s="805" t="s">
        <v>4136</v>
      </c>
      <c r="B36" s="1387" t="s">
        <v>1851</v>
      </c>
      <c r="C36" s="945" t="s">
        <v>4137</v>
      </c>
      <c r="D36" s="946">
        <v>46155</v>
      </c>
      <c r="E36" s="758">
        <f t="shared" si="16"/>
        <v>46163</v>
      </c>
      <c r="F36" s="758">
        <f t="shared" si="17"/>
        <v>46166</v>
      </c>
      <c r="G36" s="18"/>
      <c r="H36" s="1161">
        <f t="shared" si="19"/>
        <v>46155</v>
      </c>
      <c r="I36" s="1161">
        <f t="shared" si="19"/>
        <v>46156</v>
      </c>
      <c r="J36" s="1370">
        <f t="shared" si="22"/>
        <v>20</v>
      </c>
      <c r="K36" s="764"/>
      <c r="L36" s="169"/>
      <c r="M36" s="18"/>
      <c r="O36" s="345"/>
      <c r="P36" s="345"/>
      <c r="R36" s="18"/>
      <c r="S36" s="18"/>
    </row>
    <row r="37" spans="1:19" ht="19.5" customHeight="1" x14ac:dyDescent="0.2">
      <c r="A37" s="805" t="s">
        <v>558</v>
      </c>
      <c r="B37" s="1387" t="s">
        <v>3975</v>
      </c>
      <c r="C37" s="945" t="s">
        <v>4138</v>
      </c>
      <c r="D37" s="946">
        <v>46162</v>
      </c>
      <c r="E37" s="758">
        <f t="shared" ref="E37" si="23">D37+8</f>
        <v>46170</v>
      </c>
      <c r="F37" s="758">
        <f t="shared" ref="F37" si="24">E37+3</f>
        <v>46173</v>
      </c>
      <c r="G37" s="18"/>
      <c r="H37" s="1161">
        <f t="shared" si="19"/>
        <v>46162</v>
      </c>
      <c r="I37" s="1161">
        <f t="shared" si="19"/>
        <v>46163</v>
      </c>
      <c r="J37" s="1370">
        <f t="shared" ref="J37" si="25">WEEKNUM(I37)</f>
        <v>21</v>
      </c>
      <c r="K37" s="764"/>
      <c r="L37" s="169"/>
      <c r="M37" s="18"/>
      <c r="O37" s="345"/>
      <c r="P37" s="345"/>
      <c r="R37" s="18"/>
      <c r="S37" s="18"/>
    </row>
    <row r="38" spans="1:19" ht="19.5" customHeight="1" x14ac:dyDescent="0.2">
      <c r="A38" s="805" t="s">
        <v>3315</v>
      </c>
      <c r="B38" s="1385" t="s">
        <v>558</v>
      </c>
      <c r="C38" s="945" t="s">
        <v>4139</v>
      </c>
      <c r="D38" s="946">
        <v>46169</v>
      </c>
      <c r="E38" s="758">
        <f t="shared" ref="E38" si="26">D38+8</f>
        <v>46177</v>
      </c>
      <c r="F38" s="758">
        <f t="shared" ref="F38" si="27">E38+3</f>
        <v>46180</v>
      </c>
      <c r="G38" s="18"/>
      <c r="H38" s="1161">
        <f t="shared" si="19"/>
        <v>46169</v>
      </c>
      <c r="I38" s="1161">
        <f t="shared" si="19"/>
        <v>46170</v>
      </c>
      <c r="J38" s="1370">
        <f t="shared" ref="J38" si="28">WEEKNUM(I38)</f>
        <v>22</v>
      </c>
      <c r="K38" s="764"/>
      <c r="L38" s="169"/>
      <c r="M38" s="18"/>
      <c r="O38" s="345"/>
      <c r="P38" s="345"/>
      <c r="R38" s="18"/>
      <c r="S38" s="18"/>
    </row>
    <row r="39" spans="1:19" ht="19.5" customHeight="1" x14ac:dyDescent="0.2">
      <c r="A39" s="805" t="s">
        <v>2177</v>
      </c>
      <c r="B39" s="1385" t="s">
        <v>3315</v>
      </c>
      <c r="C39" s="945" t="s">
        <v>4140</v>
      </c>
      <c r="D39" s="946">
        <v>46176</v>
      </c>
      <c r="E39" s="758">
        <f t="shared" ref="E39" si="29">D39+8</f>
        <v>46184</v>
      </c>
      <c r="F39" s="758">
        <f t="shared" ref="F39" si="30">E39+3</f>
        <v>46187</v>
      </c>
      <c r="G39" s="18"/>
      <c r="H39" s="1161">
        <f t="shared" si="19"/>
        <v>46176</v>
      </c>
      <c r="I39" s="1161">
        <f t="shared" si="19"/>
        <v>46177</v>
      </c>
      <c r="J39" s="1370">
        <f t="shared" ref="J39" si="31">WEEKNUM(I39)</f>
        <v>23</v>
      </c>
      <c r="K39" s="764"/>
      <c r="L39" s="169"/>
      <c r="M39" s="18"/>
      <c r="O39" s="345"/>
      <c r="P39" s="345"/>
      <c r="R39" s="18"/>
      <c r="S39" s="18"/>
    </row>
    <row r="40" spans="1:19" ht="18.75" customHeight="1" x14ac:dyDescent="0.2">
      <c r="B40" s="1093" t="s">
        <v>589</v>
      </c>
      <c r="C40" s="678"/>
      <c r="D40" s="678"/>
      <c r="E40" s="678"/>
      <c r="F40" s="678"/>
      <c r="G40" s="678"/>
      <c r="H40" s="678"/>
      <c r="I40" s="407"/>
      <c r="J40" s="490"/>
      <c r="K40" s="149"/>
      <c r="L40" s="14"/>
    </row>
    <row r="41" spans="1:19" ht="18.75" customHeight="1" x14ac:dyDescent="0.2">
      <c r="B41" s="677"/>
      <c r="C41" s="678"/>
      <c r="D41" s="678"/>
      <c r="E41" s="678"/>
      <c r="F41" s="677"/>
      <c r="G41" s="677"/>
      <c r="H41" s="677"/>
      <c r="I41" s="197"/>
      <c r="J41" s="195"/>
      <c r="K41" s="195"/>
    </row>
    <row r="42" spans="1:19" ht="18.75" customHeight="1" x14ac:dyDescent="0.2">
      <c r="B42" s="679"/>
      <c r="C42" s="677"/>
      <c r="D42" s="677"/>
      <c r="E42" s="677"/>
      <c r="F42" s="677"/>
      <c r="G42" s="677"/>
      <c r="H42" s="677"/>
      <c r="I42" s="201"/>
      <c r="J42" s="197"/>
      <c r="K42" s="193"/>
    </row>
    <row r="43" spans="1:19" s="147" customFormat="1" ht="18.75" customHeight="1" x14ac:dyDescent="0.2">
      <c r="B43" s="889"/>
      <c r="C43" s="890"/>
      <c r="D43" s="891"/>
      <c r="E43" s="892"/>
      <c r="F43" s="893"/>
      <c r="G43" s="894"/>
      <c r="H43" s="895"/>
    </row>
    <row r="44" spans="1:19" s="147" customFormat="1" ht="18.75" customHeight="1" x14ac:dyDescent="0.2">
      <c r="B44" s="778" t="s">
        <v>590</v>
      </c>
      <c r="C44" s="145"/>
      <c r="D44" s="147" t="s">
        <v>591</v>
      </c>
      <c r="G44" s="147" t="s">
        <v>592</v>
      </c>
      <c r="H44" s="779"/>
    </row>
    <row r="45" spans="1:19" s="147" customFormat="1" ht="18.75" customHeight="1" x14ac:dyDescent="0.2">
      <c r="B45" s="780" t="s">
        <v>593</v>
      </c>
      <c r="C45" s="1085" t="s">
        <v>594</v>
      </c>
      <c r="D45" s="133" t="s">
        <v>595</v>
      </c>
      <c r="F45" s="1085" t="s">
        <v>596</v>
      </c>
      <c r="G45" s="145" t="s">
        <v>597</v>
      </c>
      <c r="H45" s="1086" t="s">
        <v>598</v>
      </c>
    </row>
    <row r="46" spans="1:19" s="147" customFormat="1" ht="18.75" customHeight="1" x14ac:dyDescent="0.2">
      <c r="B46" s="780" t="s">
        <v>599</v>
      </c>
      <c r="C46" s="1085" t="s">
        <v>600</v>
      </c>
      <c r="D46" s="133" t="s">
        <v>601</v>
      </c>
      <c r="E46" s="148" t="s">
        <v>602</v>
      </c>
      <c r="F46" s="1087" t="s">
        <v>603</v>
      </c>
      <c r="G46" s="145" t="s">
        <v>604</v>
      </c>
      <c r="H46" s="1086" t="s">
        <v>605</v>
      </c>
    </row>
    <row r="47" spans="1:19" s="147" customFormat="1" ht="18.75" customHeight="1" x14ac:dyDescent="0.2">
      <c r="B47" s="783" t="s">
        <v>606</v>
      </c>
      <c r="C47" s="1088" t="s">
        <v>607</v>
      </c>
      <c r="D47" s="133" t="s">
        <v>608</v>
      </c>
      <c r="E47" s="148" t="s">
        <v>609</v>
      </c>
      <c r="F47" s="1087" t="s">
        <v>610</v>
      </c>
      <c r="G47" s="588" t="s">
        <v>611</v>
      </c>
      <c r="H47" s="1089" t="s">
        <v>612</v>
      </c>
    </row>
    <row r="48" spans="1:19" s="147" customFormat="1" ht="18.75" customHeight="1" x14ac:dyDescent="0.2">
      <c r="B48" s="783" t="s">
        <v>613</v>
      </c>
      <c r="C48" s="1088" t="s">
        <v>614</v>
      </c>
      <c r="D48" s="133" t="s">
        <v>615</v>
      </c>
      <c r="E48" s="148" t="s">
        <v>616</v>
      </c>
      <c r="F48" s="1087" t="s">
        <v>617</v>
      </c>
      <c r="G48" s="588" t="s">
        <v>618</v>
      </c>
      <c r="H48" s="1089" t="s">
        <v>619</v>
      </c>
      <c r="N48" s="149"/>
      <c r="O48" s="149"/>
    </row>
    <row r="49" spans="1:15" s="147" customFormat="1" ht="18.75" customHeight="1" x14ac:dyDescent="0.2">
      <c r="B49" s="783" t="s">
        <v>894</v>
      </c>
      <c r="C49" s="1088" t="s">
        <v>621</v>
      </c>
      <c r="D49" s="133" t="s">
        <v>622</v>
      </c>
      <c r="E49" s="148" t="s">
        <v>623</v>
      </c>
      <c r="F49" s="1087" t="s">
        <v>624</v>
      </c>
      <c r="G49" s="588" t="s">
        <v>625</v>
      </c>
      <c r="H49" s="1089" t="s">
        <v>626</v>
      </c>
      <c r="N49" s="149"/>
      <c r="O49" s="149"/>
    </row>
    <row r="50" spans="1:15" s="147" customFormat="1" ht="18.75" customHeight="1" x14ac:dyDescent="0.2">
      <c r="B50" s="783" t="s">
        <v>627</v>
      </c>
      <c r="C50" s="1088" t="s">
        <v>628</v>
      </c>
      <c r="D50" s="133" t="s">
        <v>629</v>
      </c>
      <c r="E50" s="148" t="s">
        <v>630</v>
      </c>
      <c r="F50" s="1087" t="s">
        <v>631</v>
      </c>
      <c r="G50" s="588" t="s">
        <v>632</v>
      </c>
      <c r="H50" s="1089" t="s">
        <v>633</v>
      </c>
      <c r="N50" s="149"/>
      <c r="O50" s="149"/>
    </row>
    <row r="51" spans="1:15" s="147" customFormat="1" ht="18.75" customHeight="1" x14ac:dyDescent="0.2">
      <c r="B51" s="783" t="s">
        <v>634</v>
      </c>
      <c r="C51" s="1088" t="s">
        <v>635</v>
      </c>
      <c r="D51" s="133" t="s">
        <v>636</v>
      </c>
      <c r="E51" s="148" t="s">
        <v>637</v>
      </c>
      <c r="F51" s="1085" t="s">
        <v>638</v>
      </c>
      <c r="G51" s="588" t="s">
        <v>639</v>
      </c>
      <c r="H51" s="787" t="s">
        <v>640</v>
      </c>
      <c r="N51" s="149"/>
      <c r="O51" s="149"/>
    </row>
    <row r="52" spans="1:15" s="149" customFormat="1" ht="18.75" customHeight="1" x14ac:dyDescent="0.2">
      <c r="A52" s="1022"/>
      <c r="B52" s="783" t="s">
        <v>641</v>
      </c>
      <c r="C52" s="1088" t="s">
        <v>642</v>
      </c>
      <c r="D52" s="133" t="s">
        <v>643</v>
      </c>
      <c r="E52" s="148" t="s">
        <v>644</v>
      </c>
      <c r="F52" s="739" t="s">
        <v>645</v>
      </c>
      <c r="G52" s="147"/>
      <c r="H52" s="788"/>
      <c r="I52" s="145"/>
      <c r="J52" s="145"/>
      <c r="K52" s="145"/>
    </row>
    <row r="53" spans="1:15" s="149" customFormat="1" ht="18.75" customHeight="1" x14ac:dyDescent="0.2">
      <c r="A53" s="1022"/>
      <c r="B53" s="1090"/>
      <c r="C53" s="791"/>
      <c r="D53" s="791"/>
      <c r="E53" s="791"/>
      <c r="F53" s="791"/>
      <c r="G53" s="791"/>
      <c r="H53" s="1091"/>
      <c r="I53" s="145"/>
      <c r="J53" s="145"/>
      <c r="K53" s="145"/>
    </row>
  </sheetData>
  <mergeCells count="9">
    <mergeCell ref="B25:G25"/>
    <mergeCell ref="B27:C27"/>
    <mergeCell ref="D27:D28"/>
    <mergeCell ref="B2:F2"/>
    <mergeCell ref="B4:F4"/>
    <mergeCell ref="B6:E6"/>
    <mergeCell ref="B8:C8"/>
    <mergeCell ref="D8:D9"/>
    <mergeCell ref="B23:D23"/>
  </mergeCells>
  <phoneticPr fontId="81" type="noConversion"/>
  <hyperlinks>
    <hyperlink ref="H2" location="HOME!Print_Area" display="HOME" xr:uid="{8973F05E-CC02-4DA1-ADAB-908ED0DC4505}"/>
    <hyperlink ref="H45" r:id="rId1" xr:uid="{37C8AF0E-E748-49AF-8D64-4BCF35EA1FDF}"/>
    <hyperlink ref="C45" r:id="rId2" xr:uid="{381F1ED0-D7C3-49EC-AA81-9FC4114CE85B}"/>
    <hyperlink ref="H50" r:id="rId3" xr:uid="{256C34D4-58C7-4C3C-87E8-EAEAF2F61922}"/>
    <hyperlink ref="H49" r:id="rId4" xr:uid="{B3F5BC12-6B2D-4DB9-813E-3478A2267B8D}"/>
    <hyperlink ref="C48" r:id="rId5" xr:uid="{8D881E09-F523-4F69-A766-FF430133D14C}"/>
    <hyperlink ref="C46" r:id="rId6" xr:uid="{CA24CB02-0883-416B-95F4-E298DD1E1A73}"/>
    <hyperlink ref="C52" r:id="rId7" xr:uid="{7872585B-614B-4D0F-8920-14BCB9B9A704}"/>
    <hyperlink ref="H48" r:id="rId8" xr:uid="{424D8518-8897-4B70-A9A4-008C6E3FFEB2}"/>
    <hyperlink ref="H51" r:id="rId9" xr:uid="{2AE59438-8233-49D5-8AB4-E87206A83305}"/>
    <hyperlink ref="F45" r:id="rId10" xr:uid="{4C447FDE-ED04-4365-852D-C93A7806A367}"/>
    <hyperlink ref="F50" r:id="rId11" xr:uid="{55F12CCF-655E-4C98-8FDF-0F76694B5672}"/>
    <hyperlink ref="F46" r:id="rId12" xr:uid="{94DC5423-DE20-4C93-B8FB-688687726FFC}"/>
    <hyperlink ref="F47" r:id="rId13" xr:uid="{C8066885-9203-4207-A962-5904D511D32A}"/>
    <hyperlink ref="F48" r:id="rId14" xr:uid="{FD056099-895F-4BBC-96C3-F979E894C90E}"/>
    <hyperlink ref="F49" r:id="rId15" xr:uid="{82EE1170-895C-425A-8326-2F85AB09C15F}"/>
    <hyperlink ref="H46" r:id="rId16" xr:uid="{01620BC9-C242-4548-9BCC-EC69724F0F1F}"/>
    <hyperlink ref="H47" r:id="rId17" xr:uid="{2128C57B-37F5-41B4-AAED-C7FB6ACC9A28}"/>
    <hyperlink ref="F51" r:id="rId18" xr:uid="{CCA77B59-A84D-48D0-9E0A-43468D6D5252}"/>
    <hyperlink ref="C47" r:id="rId19" xr:uid="{40F6AB50-831C-4C37-97FF-8A66E5170B94}"/>
    <hyperlink ref="C49" r:id="rId20" xr:uid="{71627173-DE53-47D1-86E1-E85384D98E2F}"/>
    <hyperlink ref="C50" r:id="rId21" xr:uid="{F8D6D449-3AF3-462B-B682-AD7282803340}"/>
    <hyperlink ref="C51" r:id="rId22" xr:uid="{7DB45E5A-0506-4904-8F06-92406DB0F052}"/>
    <hyperlink ref="F52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303"/>
  <sheetViews>
    <sheetView showGridLines="0" topLeftCell="A74" zoomScale="80" zoomScaleNormal="80" zoomScaleSheetLayoutView="85" workbookViewId="0">
      <selection activeCell="B79" sqref="B79:D79"/>
    </sheetView>
  </sheetViews>
  <sheetFormatPr defaultColWidth="9.140625" defaultRowHeight="18" customHeight="1" x14ac:dyDescent="0.2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 x14ac:dyDescent="0.25">
      <c r="A1" s="857"/>
      <c r="B1" s="753"/>
      <c r="C1" s="753"/>
      <c r="D1" s="753"/>
      <c r="E1" s="753"/>
    </row>
    <row r="2" spans="1:12" s="122" customFormat="1" ht="20.100000000000001" customHeight="1" thickBot="1" x14ac:dyDescent="0.25">
      <c r="A2" s="857"/>
      <c r="B2" s="1528" t="s">
        <v>116</v>
      </c>
      <c r="C2" s="1528"/>
      <c r="D2" s="1528"/>
      <c r="E2" s="1528"/>
      <c r="G2" s="947" t="s">
        <v>368</v>
      </c>
    </row>
    <row r="3" spans="1:12" s="122" customFormat="1" ht="18" customHeight="1" thickBot="1" x14ac:dyDescent="0.25">
      <c r="A3" s="857"/>
      <c r="B3" s="1"/>
      <c r="C3" s="753"/>
      <c r="D3" s="753"/>
      <c r="E3" s="753"/>
      <c r="G3" s="169"/>
    </row>
    <row r="4" spans="1:12" s="122" customFormat="1" ht="30" customHeight="1" thickBot="1" x14ac:dyDescent="0.25">
      <c r="A4" s="857"/>
      <c r="B4" s="1522" t="s">
        <v>128</v>
      </c>
      <c r="C4" s="1523"/>
      <c r="D4" s="1523"/>
      <c r="E4" s="1524"/>
      <c r="F4" s="755"/>
      <c r="G4" s="313"/>
      <c r="H4" s="313"/>
      <c r="I4" s="697"/>
      <c r="J4" s="757"/>
      <c r="K4" s="697"/>
    </row>
    <row r="5" spans="1:12" s="145" customFormat="1" ht="18" customHeight="1" x14ac:dyDescent="0.2">
      <c r="A5" s="857"/>
      <c r="B5" s="148"/>
      <c r="C5" s="148"/>
      <c r="D5" s="754"/>
      <c r="E5" s="754"/>
      <c r="F5" s="747"/>
      <c r="G5" s="396"/>
    </row>
    <row r="6" spans="1:12" s="145" customFormat="1" ht="18" customHeight="1" x14ac:dyDescent="0.2">
      <c r="A6" s="857"/>
      <c r="B6" s="615"/>
      <c r="C6" s="615"/>
      <c r="D6" s="615"/>
      <c r="E6" s="615"/>
      <c r="F6" s="145" t="s">
        <v>1080</v>
      </c>
      <c r="G6" s="766"/>
      <c r="H6" s="331"/>
      <c r="I6" s="331"/>
    </row>
    <row r="7" spans="1:12" s="147" customFormat="1" ht="20.100000000000001" hidden="1" customHeight="1" x14ac:dyDescent="0.2">
      <c r="A7" s="875"/>
      <c r="B7" s="966" t="s">
        <v>652</v>
      </c>
      <c r="C7" s="946" t="s">
        <v>720</v>
      </c>
      <c r="D7" s="946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 x14ac:dyDescent="0.2">
      <c r="A8" s="875"/>
      <c r="B8" s="1099"/>
      <c r="C8" s="1100"/>
      <c r="D8" s="1100"/>
      <c r="E8" s="1101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 x14ac:dyDescent="0.2">
      <c r="A9" s="1022"/>
      <c r="B9" s="1512" t="s">
        <v>371</v>
      </c>
      <c r="C9" s="1512"/>
      <c r="D9" s="1512"/>
      <c r="E9" s="1512"/>
      <c r="F9" s="1026"/>
      <c r="G9" s="145"/>
      <c r="H9" s="145"/>
    </row>
    <row r="10" spans="1:12" s="147" customFormat="1" ht="18.75" customHeight="1" x14ac:dyDescent="0.2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 x14ac:dyDescent="0.2">
      <c r="A11" s="805"/>
      <c r="B11" s="1504" t="s">
        <v>128</v>
      </c>
      <c r="C11" s="1514"/>
      <c r="D11" s="1496" t="s">
        <v>373</v>
      </c>
      <c r="E11" s="1157" t="s">
        <v>180</v>
      </c>
      <c r="F11" s="1189"/>
      <c r="G11" s="1190"/>
      <c r="H11" s="1191"/>
      <c r="I11" s="1191"/>
    </row>
    <row r="12" spans="1:12" s="193" customFormat="1" ht="18" customHeight="1" x14ac:dyDescent="0.2">
      <c r="A12" s="805"/>
      <c r="B12" s="1158" t="s">
        <v>375</v>
      </c>
      <c r="C12" s="1158" t="s">
        <v>376</v>
      </c>
      <c r="D12" s="1497"/>
      <c r="E12" s="1159" t="s">
        <v>185</v>
      </c>
      <c r="F12" s="1189"/>
      <c r="G12" s="1193" t="s">
        <v>513</v>
      </c>
      <c r="H12" s="1193" t="s">
        <v>377</v>
      </c>
      <c r="I12" s="1193" t="s">
        <v>378</v>
      </c>
    </row>
    <row r="13" spans="1:12" s="193" customFormat="1" ht="20.100000000000001" hidden="1" customHeight="1" x14ac:dyDescent="0.2">
      <c r="A13" s="805"/>
      <c r="B13" s="1164" t="s">
        <v>662</v>
      </c>
      <c r="C13" s="1164" t="s">
        <v>4141</v>
      </c>
      <c r="D13" s="1164">
        <v>45665</v>
      </c>
      <c r="E13" s="1194">
        <f t="shared" ref="E13:E14" si="2">D13+7</f>
        <v>45672</v>
      </c>
      <c r="F13" s="1191"/>
      <c r="G13" s="1161" t="e">
        <f>#REF!+7</f>
        <v>#REF!</v>
      </c>
      <c r="H13" s="1161" t="e">
        <f>#REF!+7</f>
        <v>#REF!</v>
      </c>
      <c r="I13" s="1204" t="e">
        <f t="shared" ref="I13:I14" si="3">WEEKNUM(H13)</f>
        <v>#REF!</v>
      </c>
    </row>
    <row r="14" spans="1:12" s="193" customFormat="1" ht="20.100000000000001" hidden="1" customHeight="1" x14ac:dyDescent="0.2">
      <c r="A14" s="805" t="s">
        <v>792</v>
      </c>
      <c r="B14" s="1164" t="s">
        <v>399</v>
      </c>
      <c r="C14" s="1164" t="s">
        <v>4142</v>
      </c>
      <c r="D14" s="1164">
        <v>45304</v>
      </c>
      <c r="E14" s="1194">
        <f t="shared" si="2"/>
        <v>45311</v>
      </c>
      <c r="F14" s="1191"/>
      <c r="G14" s="1161" t="e">
        <f t="shared" ref="G14:H84" si="4">G13+7</f>
        <v>#REF!</v>
      </c>
      <c r="H14" s="1161" t="e">
        <f t="shared" si="4"/>
        <v>#REF!</v>
      </c>
      <c r="I14" s="1204" t="e">
        <f t="shared" si="3"/>
        <v>#REF!</v>
      </c>
    </row>
    <row r="15" spans="1:12" s="193" customFormat="1" ht="20.100000000000001" hidden="1" customHeight="1" x14ac:dyDescent="0.2">
      <c r="A15" s="805" t="s">
        <v>4143</v>
      </c>
      <c r="B15" s="1164" t="s">
        <v>803</v>
      </c>
      <c r="C15" s="1164" t="s">
        <v>4144</v>
      </c>
      <c r="D15" s="1165" t="s">
        <v>409</v>
      </c>
      <c r="E15" s="1203"/>
      <c r="F15" s="1191"/>
      <c r="G15" s="1161" t="e">
        <f t="shared" si="4"/>
        <v>#REF!</v>
      </c>
      <c r="H15" s="1161" t="e">
        <f t="shared" si="4"/>
        <v>#REF!</v>
      </c>
      <c r="I15" s="1204" t="e">
        <f>WEEKNUM(H15)</f>
        <v>#REF!</v>
      </c>
    </row>
    <row r="16" spans="1:12" s="193" customFormat="1" ht="20.100000000000001" hidden="1" customHeight="1" x14ac:dyDescent="0.2">
      <c r="A16" s="805"/>
      <c r="B16" s="1164" t="s">
        <v>379</v>
      </c>
      <c r="C16" s="1164" t="s">
        <v>4145</v>
      </c>
      <c r="D16" s="1164">
        <v>45688</v>
      </c>
      <c r="E16" s="1194">
        <f t="shared" ref="E16" si="5">D16+7</f>
        <v>45695</v>
      </c>
      <c r="F16" s="1191"/>
      <c r="G16" s="1161" t="e">
        <f t="shared" si="4"/>
        <v>#REF!</v>
      </c>
      <c r="H16" s="1161" t="e">
        <f t="shared" si="4"/>
        <v>#REF!</v>
      </c>
      <c r="I16" s="1204" t="e">
        <f t="shared" ref="I16:I18" si="6">WEEKNUM(H16)</f>
        <v>#REF!</v>
      </c>
    </row>
    <row r="17" spans="1:9" s="193" customFormat="1" ht="20.100000000000001" hidden="1" customHeight="1" x14ac:dyDescent="0.2">
      <c r="A17" s="805" t="s">
        <v>662</v>
      </c>
      <c r="B17" s="1168" t="s">
        <v>433</v>
      </c>
      <c r="C17" s="1164" t="s">
        <v>4146</v>
      </c>
      <c r="D17" s="1166"/>
      <c r="E17" s="1203"/>
      <c r="F17" s="1191"/>
      <c r="G17" s="1161" t="e">
        <f t="shared" si="4"/>
        <v>#REF!</v>
      </c>
      <c r="H17" s="1161" t="e">
        <f t="shared" si="4"/>
        <v>#REF!</v>
      </c>
      <c r="I17" s="1204" t="e">
        <f t="shared" si="6"/>
        <v>#REF!</v>
      </c>
    </row>
    <row r="18" spans="1:9" s="193" customFormat="1" ht="20.100000000000001" hidden="1" customHeight="1" x14ac:dyDescent="0.2">
      <c r="A18" s="805"/>
      <c r="B18" s="1168" t="s">
        <v>433</v>
      </c>
      <c r="C18" s="1164" t="s">
        <v>4147</v>
      </c>
      <c r="D18" s="1166"/>
      <c r="E18" s="1203"/>
      <c r="F18" s="1191"/>
      <c r="G18" s="1161" t="e">
        <f t="shared" si="4"/>
        <v>#REF!</v>
      </c>
      <c r="H18" s="1161" t="e">
        <f t="shared" si="4"/>
        <v>#REF!</v>
      </c>
      <c r="I18" s="1204" t="e">
        <f t="shared" si="6"/>
        <v>#REF!</v>
      </c>
    </row>
    <row r="19" spans="1:9" s="193" customFormat="1" ht="20.100000000000001" hidden="1" customHeight="1" x14ac:dyDescent="0.2">
      <c r="A19" s="805" t="s">
        <v>4143</v>
      </c>
      <c r="B19" s="1168" t="s">
        <v>433</v>
      </c>
      <c r="C19" s="1164" t="s">
        <v>4148</v>
      </c>
      <c r="D19" s="1166"/>
      <c r="E19" s="1203"/>
      <c r="F19" s="1191"/>
      <c r="G19" s="1161" t="e">
        <f t="shared" si="4"/>
        <v>#REF!</v>
      </c>
      <c r="H19" s="1161" t="e">
        <f t="shared" si="4"/>
        <v>#REF!</v>
      </c>
      <c r="I19" s="1204" t="e">
        <f>WEEKNUM(H19)</f>
        <v>#REF!</v>
      </c>
    </row>
    <row r="20" spans="1:9" s="193" customFormat="1" ht="20.100000000000001" hidden="1" customHeight="1" x14ac:dyDescent="0.2">
      <c r="A20" s="805"/>
      <c r="B20" s="1164" t="s">
        <v>662</v>
      </c>
      <c r="C20" s="1164" t="s">
        <v>4149</v>
      </c>
      <c r="D20" s="1164">
        <v>45714</v>
      </c>
      <c r="E20" s="1194">
        <f t="shared" ref="E20:E22" si="7">D20+7</f>
        <v>45721</v>
      </c>
      <c r="F20" s="1191"/>
      <c r="G20" s="1161" t="e">
        <f t="shared" si="4"/>
        <v>#REF!</v>
      </c>
      <c r="H20" s="1161" t="e">
        <f t="shared" si="4"/>
        <v>#REF!</v>
      </c>
      <c r="I20" s="1204" t="e">
        <f t="shared" ref="I20:I23" si="8">WEEKNUM(H20)</f>
        <v>#REF!</v>
      </c>
    </row>
    <row r="21" spans="1:9" s="193" customFormat="1" ht="18.75" hidden="1" customHeight="1" x14ac:dyDescent="0.2">
      <c r="A21" s="805" t="s">
        <v>662</v>
      </c>
      <c r="B21" s="1164" t="s">
        <v>803</v>
      </c>
      <c r="C21" s="1164" t="s">
        <v>4150</v>
      </c>
      <c r="D21" s="1164">
        <v>45720</v>
      </c>
      <c r="E21" s="1194">
        <f t="shared" si="7"/>
        <v>45727</v>
      </c>
      <c r="F21" s="1191"/>
      <c r="G21" s="1161" t="e">
        <f t="shared" si="4"/>
        <v>#REF!</v>
      </c>
      <c r="H21" s="1161" t="e">
        <f t="shared" si="4"/>
        <v>#REF!</v>
      </c>
      <c r="I21" s="1204" t="e">
        <f t="shared" si="8"/>
        <v>#REF!</v>
      </c>
    </row>
    <row r="22" spans="1:9" s="193" customFormat="1" ht="20.100000000000001" hidden="1" customHeight="1" x14ac:dyDescent="0.2">
      <c r="A22" s="805" t="s">
        <v>399</v>
      </c>
      <c r="B22" s="1164" t="s">
        <v>379</v>
      </c>
      <c r="C22" s="1164" t="s">
        <v>4151</v>
      </c>
      <c r="D22" s="1164">
        <v>45728</v>
      </c>
      <c r="E22" s="1194">
        <f t="shared" si="7"/>
        <v>45735</v>
      </c>
      <c r="F22" s="1191"/>
      <c r="G22" s="1161" t="e">
        <f t="shared" si="4"/>
        <v>#REF!</v>
      </c>
      <c r="H22" s="1161" t="e">
        <f t="shared" si="4"/>
        <v>#REF!</v>
      </c>
      <c r="I22" s="1204" t="e">
        <f t="shared" si="8"/>
        <v>#REF!</v>
      </c>
    </row>
    <row r="23" spans="1:9" s="193" customFormat="1" ht="20.100000000000001" hidden="1" customHeight="1" x14ac:dyDescent="0.2">
      <c r="A23" s="805" t="s">
        <v>4152</v>
      </c>
      <c r="B23" s="1177" t="s">
        <v>4153</v>
      </c>
      <c r="C23" s="1164" t="s">
        <v>4154</v>
      </c>
      <c r="D23" s="1164">
        <v>45744</v>
      </c>
      <c r="E23" s="1194">
        <f t="shared" ref="E23:E24" si="9">D23+7</f>
        <v>45751</v>
      </c>
      <c r="F23" s="1191"/>
      <c r="G23" s="1161">
        <v>45738</v>
      </c>
      <c r="H23" s="1161">
        <v>45738</v>
      </c>
      <c r="I23" s="1204">
        <f t="shared" si="8"/>
        <v>12</v>
      </c>
    </row>
    <row r="24" spans="1:9" s="193" customFormat="1" ht="20.100000000000001" hidden="1" customHeight="1" x14ac:dyDescent="0.2">
      <c r="A24" s="805" t="s">
        <v>4155</v>
      </c>
      <c r="B24" s="1164" t="s">
        <v>656</v>
      </c>
      <c r="C24" s="1164" t="s">
        <v>4156</v>
      </c>
      <c r="D24" s="1164">
        <v>45753</v>
      </c>
      <c r="E24" s="1194">
        <f t="shared" si="9"/>
        <v>45760</v>
      </c>
      <c r="F24" s="1191"/>
      <c r="G24" s="1161">
        <f t="shared" si="4"/>
        <v>45745</v>
      </c>
      <c r="H24" s="1161">
        <f t="shared" si="4"/>
        <v>45745</v>
      </c>
      <c r="I24" s="1204">
        <f t="shared" ref="I24:I27" si="10">WEEKNUM(H24)</f>
        <v>13</v>
      </c>
    </row>
    <row r="25" spans="1:9" s="193" customFormat="1" ht="20.100000000000001" hidden="1" customHeight="1" x14ac:dyDescent="0.2">
      <c r="A25" s="805" t="s">
        <v>4157</v>
      </c>
      <c r="B25" s="1164" t="s">
        <v>662</v>
      </c>
      <c r="C25" s="1164" t="s">
        <v>4158</v>
      </c>
      <c r="D25" s="1165" t="s">
        <v>409</v>
      </c>
      <c r="E25" s="1203"/>
      <c r="F25" s="1191"/>
      <c r="G25" s="1161">
        <f t="shared" si="4"/>
        <v>45752</v>
      </c>
      <c r="H25" s="1161">
        <f t="shared" si="4"/>
        <v>45752</v>
      </c>
      <c r="I25" s="1204">
        <f t="shared" si="10"/>
        <v>14</v>
      </c>
    </row>
    <row r="26" spans="1:9" s="193" customFormat="1" ht="20.100000000000001" hidden="1" customHeight="1" x14ac:dyDescent="0.2">
      <c r="A26" s="805" t="s">
        <v>379</v>
      </c>
      <c r="B26" s="1164" t="s">
        <v>379</v>
      </c>
      <c r="C26" s="1164" t="s">
        <v>4159</v>
      </c>
      <c r="D26" s="1164">
        <v>45760</v>
      </c>
      <c r="E26" s="1194">
        <f t="shared" ref="E26" si="11">D26+7</f>
        <v>45767</v>
      </c>
      <c r="F26" s="1191"/>
      <c r="G26" s="1161">
        <f t="shared" si="4"/>
        <v>45759</v>
      </c>
      <c r="H26" s="1161">
        <f t="shared" si="4"/>
        <v>45759</v>
      </c>
      <c r="I26" s="1204">
        <f t="shared" si="10"/>
        <v>15</v>
      </c>
    </row>
    <row r="27" spans="1:9" s="193" customFormat="1" ht="20.100000000000001" hidden="1" customHeight="1" x14ac:dyDescent="0.2">
      <c r="A27" s="805"/>
      <c r="B27" s="1168" t="s">
        <v>433</v>
      </c>
      <c r="C27" s="1164" t="s">
        <v>4160</v>
      </c>
      <c r="D27" s="1166"/>
      <c r="E27" s="1203"/>
      <c r="F27" s="1191"/>
      <c r="G27" s="1161">
        <f t="shared" si="4"/>
        <v>45766</v>
      </c>
      <c r="H27" s="1161">
        <f t="shared" si="4"/>
        <v>45766</v>
      </c>
      <c r="I27" s="1204">
        <f t="shared" si="10"/>
        <v>16</v>
      </c>
    </row>
    <row r="28" spans="1:9" s="193" customFormat="1" ht="20.100000000000001" hidden="1" customHeight="1" x14ac:dyDescent="0.2">
      <c r="A28" s="805" t="s">
        <v>662</v>
      </c>
      <c r="B28" s="1164" t="s">
        <v>4153</v>
      </c>
      <c r="C28" s="1164" t="s">
        <v>4161</v>
      </c>
      <c r="D28" s="1164">
        <v>45775</v>
      </c>
      <c r="E28" s="1194">
        <f t="shared" ref="E28" si="12">D28+7</f>
        <v>45782</v>
      </c>
      <c r="F28" s="1191"/>
      <c r="G28" s="1161">
        <f t="shared" si="4"/>
        <v>45773</v>
      </c>
      <c r="H28" s="1161">
        <f t="shared" si="4"/>
        <v>45773</v>
      </c>
      <c r="I28" s="1204">
        <f t="shared" ref="I28:I31" si="13">WEEKNUM(H28)</f>
        <v>17</v>
      </c>
    </row>
    <row r="29" spans="1:9" s="193" customFormat="1" ht="20.100000000000001" hidden="1" customHeight="1" x14ac:dyDescent="0.2">
      <c r="A29" s="805"/>
      <c r="B29" s="1164" t="s">
        <v>379</v>
      </c>
      <c r="C29" s="1164" t="s">
        <v>4162</v>
      </c>
      <c r="D29" s="1164">
        <v>45781</v>
      </c>
      <c r="E29" s="1194">
        <f t="shared" ref="E29" si="14">D29+7</f>
        <v>45788</v>
      </c>
      <c r="F29" s="1191"/>
      <c r="G29" s="1161">
        <f t="shared" si="4"/>
        <v>45780</v>
      </c>
      <c r="H29" s="1161">
        <f t="shared" si="4"/>
        <v>45780</v>
      </c>
      <c r="I29" s="1204">
        <f t="shared" si="13"/>
        <v>18</v>
      </c>
    </row>
    <row r="30" spans="1:9" s="193" customFormat="1" ht="20.100000000000001" hidden="1" customHeight="1" x14ac:dyDescent="0.2">
      <c r="A30" s="805"/>
      <c r="B30" s="1164" t="s">
        <v>662</v>
      </c>
      <c r="C30" s="1164" t="s">
        <v>4163</v>
      </c>
      <c r="D30" s="1164">
        <v>45788</v>
      </c>
      <c r="E30" s="1194">
        <f t="shared" ref="E30:E31" si="15">D30+7</f>
        <v>45795</v>
      </c>
      <c r="F30" s="1191"/>
      <c r="G30" s="1161">
        <f t="shared" si="4"/>
        <v>45787</v>
      </c>
      <c r="H30" s="1161">
        <f t="shared" si="4"/>
        <v>45787</v>
      </c>
      <c r="I30" s="1204">
        <f t="shared" si="13"/>
        <v>19</v>
      </c>
    </row>
    <row r="31" spans="1:9" s="193" customFormat="1" ht="20.100000000000001" hidden="1" customHeight="1" x14ac:dyDescent="0.2">
      <c r="A31" s="805"/>
      <c r="B31" s="1164" t="s">
        <v>844</v>
      </c>
      <c r="C31" s="1164" t="s">
        <v>4164</v>
      </c>
      <c r="D31" s="1164">
        <v>45795</v>
      </c>
      <c r="E31" s="1194">
        <f t="shared" si="15"/>
        <v>45802</v>
      </c>
      <c r="F31" s="1191"/>
      <c r="G31" s="1161">
        <f t="shared" si="4"/>
        <v>45794</v>
      </c>
      <c r="H31" s="1161">
        <f t="shared" si="4"/>
        <v>45794</v>
      </c>
      <c r="I31" s="1204">
        <f t="shared" si="13"/>
        <v>20</v>
      </c>
    </row>
    <row r="32" spans="1:9" s="193" customFormat="1" ht="20.100000000000001" hidden="1" customHeight="1" x14ac:dyDescent="0.2">
      <c r="A32" s="805"/>
      <c r="B32" s="1164" t="s">
        <v>4153</v>
      </c>
      <c r="C32" s="1164" t="s">
        <v>4165</v>
      </c>
      <c r="D32" s="1164">
        <v>45806</v>
      </c>
      <c r="E32" s="1194">
        <f t="shared" ref="E32:E35" si="16">D32+7</f>
        <v>45813</v>
      </c>
      <c r="F32" s="1191"/>
      <c r="G32" s="1161">
        <f t="shared" si="4"/>
        <v>45801</v>
      </c>
      <c r="H32" s="1161">
        <f t="shared" si="4"/>
        <v>45801</v>
      </c>
      <c r="I32" s="1204">
        <f t="shared" ref="I32:I35" si="17">WEEKNUM(H32)</f>
        <v>21</v>
      </c>
    </row>
    <row r="33" spans="1:9" s="193" customFormat="1" ht="20.100000000000001" hidden="1" customHeight="1" x14ac:dyDescent="0.2">
      <c r="A33" s="805"/>
      <c r="B33" s="1164" t="s">
        <v>379</v>
      </c>
      <c r="C33" s="1164" t="s">
        <v>4166</v>
      </c>
      <c r="D33" s="1164">
        <v>45814</v>
      </c>
      <c r="E33" s="1194">
        <f t="shared" si="16"/>
        <v>45821</v>
      </c>
      <c r="F33" s="1191"/>
      <c r="G33" s="1161">
        <f t="shared" si="4"/>
        <v>45808</v>
      </c>
      <c r="H33" s="1161">
        <f t="shared" si="4"/>
        <v>45808</v>
      </c>
      <c r="I33" s="1204">
        <f t="shared" si="17"/>
        <v>22</v>
      </c>
    </row>
    <row r="34" spans="1:9" s="193" customFormat="1" ht="20.100000000000001" hidden="1" customHeight="1" x14ac:dyDescent="0.2">
      <c r="A34" s="805"/>
      <c r="B34" s="1168" t="s">
        <v>433</v>
      </c>
      <c r="C34" s="1164" t="s">
        <v>4167</v>
      </c>
      <c r="D34" s="1166"/>
      <c r="E34" s="1203"/>
      <c r="F34" s="1191"/>
      <c r="G34" s="1161">
        <f t="shared" si="4"/>
        <v>45815</v>
      </c>
      <c r="H34" s="1161">
        <f t="shared" si="4"/>
        <v>45815</v>
      </c>
      <c r="I34" s="1204">
        <f t="shared" si="17"/>
        <v>23</v>
      </c>
    </row>
    <row r="35" spans="1:9" s="193" customFormat="1" ht="20.100000000000001" hidden="1" customHeight="1" x14ac:dyDescent="0.2">
      <c r="A35" s="805"/>
      <c r="B35" s="1164" t="s">
        <v>4153</v>
      </c>
      <c r="C35" s="1164" t="s">
        <v>4168</v>
      </c>
      <c r="D35" s="1164">
        <v>45831</v>
      </c>
      <c r="E35" s="1194">
        <f t="shared" si="16"/>
        <v>45838</v>
      </c>
      <c r="F35" s="1191"/>
      <c r="G35" s="1161">
        <f t="shared" si="4"/>
        <v>45822</v>
      </c>
      <c r="H35" s="1161">
        <f t="shared" si="4"/>
        <v>45822</v>
      </c>
      <c r="I35" s="1204">
        <f t="shared" si="17"/>
        <v>24</v>
      </c>
    </row>
    <row r="36" spans="1:9" s="193" customFormat="1" ht="20.100000000000001" hidden="1" customHeight="1" x14ac:dyDescent="0.2">
      <c r="A36" s="805"/>
      <c r="B36" s="1164" t="s">
        <v>844</v>
      </c>
      <c r="C36" s="1164" t="s">
        <v>4169</v>
      </c>
      <c r="D36" s="1164">
        <v>45831</v>
      </c>
      <c r="E36" s="1194">
        <f t="shared" ref="E36:E38" si="18">D36+7</f>
        <v>45838</v>
      </c>
      <c r="F36" s="1191"/>
      <c r="G36" s="1161">
        <f t="shared" si="4"/>
        <v>45829</v>
      </c>
      <c r="H36" s="1161">
        <f t="shared" si="4"/>
        <v>45829</v>
      </c>
      <c r="I36" s="1204">
        <f t="shared" ref="I36:I39" si="19">WEEKNUM(H36)</f>
        <v>25</v>
      </c>
    </row>
    <row r="37" spans="1:9" s="193" customFormat="1" ht="20.100000000000001" hidden="1" customHeight="1" x14ac:dyDescent="0.2">
      <c r="A37" s="805"/>
      <c r="B37" s="1164" t="s">
        <v>699</v>
      </c>
      <c r="C37" s="1164" t="s">
        <v>4170</v>
      </c>
      <c r="D37" s="1164">
        <v>45843</v>
      </c>
      <c r="E37" s="1194">
        <f t="shared" si="18"/>
        <v>45850</v>
      </c>
      <c r="F37" s="1191"/>
      <c r="G37" s="1161">
        <f t="shared" si="4"/>
        <v>45836</v>
      </c>
      <c r="H37" s="1161">
        <f t="shared" si="4"/>
        <v>45836</v>
      </c>
      <c r="I37" s="1204">
        <f t="shared" si="19"/>
        <v>26</v>
      </c>
    </row>
    <row r="38" spans="1:9" s="193" customFormat="1" ht="20.100000000000001" hidden="1" customHeight="1" x14ac:dyDescent="0.2">
      <c r="A38" s="805" t="s">
        <v>4153</v>
      </c>
      <c r="B38" s="1164" t="s">
        <v>781</v>
      </c>
      <c r="C38" s="1164" t="s">
        <v>4171</v>
      </c>
      <c r="D38" s="1164">
        <v>45843</v>
      </c>
      <c r="E38" s="1194">
        <f t="shared" si="18"/>
        <v>45850</v>
      </c>
      <c r="F38" s="1191"/>
      <c r="G38" s="1161">
        <f t="shared" si="4"/>
        <v>45843</v>
      </c>
      <c r="H38" s="1161">
        <f t="shared" si="4"/>
        <v>45843</v>
      </c>
      <c r="I38" s="1204">
        <f t="shared" si="19"/>
        <v>27</v>
      </c>
    </row>
    <row r="39" spans="1:9" s="193" customFormat="1" ht="20.100000000000001" hidden="1" customHeight="1" x14ac:dyDescent="0.2">
      <c r="B39" s="1168" t="s">
        <v>433</v>
      </c>
      <c r="C39" s="1164" t="s">
        <v>4172</v>
      </c>
      <c r="D39" s="1166"/>
      <c r="E39" s="1203"/>
      <c r="F39" s="1191"/>
      <c r="G39" s="1161">
        <f t="shared" si="4"/>
        <v>45850</v>
      </c>
      <c r="H39" s="1161">
        <f t="shared" si="4"/>
        <v>45850</v>
      </c>
      <c r="I39" s="1204">
        <f t="shared" si="19"/>
        <v>28</v>
      </c>
    </row>
    <row r="40" spans="1:9" s="193" customFormat="1" ht="20.100000000000001" hidden="1" customHeight="1" x14ac:dyDescent="0.2">
      <c r="A40" s="805" t="s">
        <v>844</v>
      </c>
      <c r="B40" s="1164" t="s">
        <v>4173</v>
      </c>
      <c r="C40" s="1164" t="s">
        <v>4174</v>
      </c>
      <c r="D40" s="1164">
        <v>45863</v>
      </c>
      <c r="E40" s="1194">
        <f t="shared" ref="E40:E42" si="20">D40+7</f>
        <v>45870</v>
      </c>
      <c r="F40" s="1191"/>
      <c r="G40" s="1161">
        <f t="shared" si="4"/>
        <v>45857</v>
      </c>
      <c r="H40" s="1161">
        <f t="shared" si="4"/>
        <v>45857</v>
      </c>
      <c r="I40" s="1204">
        <f t="shared" ref="I40:I43" si="21">WEEKNUM(H40)</f>
        <v>29</v>
      </c>
    </row>
    <row r="41" spans="1:9" s="193" customFormat="1" ht="20.100000000000001" hidden="1" customHeight="1" x14ac:dyDescent="0.2">
      <c r="A41" s="805" t="s">
        <v>769</v>
      </c>
      <c r="B41" s="1164" t="s">
        <v>4175</v>
      </c>
      <c r="C41" s="1164" t="s">
        <v>4176</v>
      </c>
      <c r="D41" s="1164">
        <v>45868</v>
      </c>
      <c r="E41" s="1194">
        <f t="shared" si="20"/>
        <v>45875</v>
      </c>
      <c r="F41" s="1191"/>
      <c r="G41" s="1161">
        <f t="shared" si="4"/>
        <v>45864</v>
      </c>
      <c r="H41" s="1161">
        <f t="shared" si="4"/>
        <v>45864</v>
      </c>
      <c r="I41" s="1204">
        <f t="shared" si="21"/>
        <v>30</v>
      </c>
    </row>
    <row r="42" spans="1:9" s="193" customFormat="1" ht="20.100000000000001" hidden="1" customHeight="1" x14ac:dyDescent="0.2">
      <c r="A42" s="805" t="s">
        <v>781</v>
      </c>
      <c r="B42" s="1168" t="s">
        <v>433</v>
      </c>
      <c r="C42" s="1164" t="s">
        <v>4177</v>
      </c>
      <c r="D42" s="1166">
        <v>45870</v>
      </c>
      <c r="E42" s="1203">
        <f t="shared" si="20"/>
        <v>45877</v>
      </c>
      <c r="F42" s="1191"/>
      <c r="G42" s="1161">
        <f t="shared" si="4"/>
        <v>45871</v>
      </c>
      <c r="H42" s="1161">
        <f t="shared" si="4"/>
        <v>45871</v>
      </c>
      <c r="I42" s="1204">
        <f t="shared" si="21"/>
        <v>31</v>
      </c>
    </row>
    <row r="43" spans="1:9" s="193" customFormat="1" ht="20.100000000000001" hidden="1" customHeight="1" x14ac:dyDescent="0.2">
      <c r="A43" s="805"/>
      <c r="B43" s="1178" t="s">
        <v>4143</v>
      </c>
      <c r="C43" s="1164" t="s">
        <v>4178</v>
      </c>
      <c r="D43" s="1164">
        <v>45880</v>
      </c>
      <c r="E43" s="1194">
        <f>D43+7</f>
        <v>45887</v>
      </c>
      <c r="F43" s="1191"/>
      <c r="G43" s="1161">
        <f t="shared" si="4"/>
        <v>45878</v>
      </c>
      <c r="H43" s="1161">
        <f t="shared" si="4"/>
        <v>45878</v>
      </c>
      <c r="I43" s="1204">
        <f t="shared" si="21"/>
        <v>32</v>
      </c>
    </row>
    <row r="44" spans="1:9" s="193" customFormat="1" ht="20.100000000000001" hidden="1" customHeight="1" x14ac:dyDescent="0.2">
      <c r="A44" s="805" t="s">
        <v>4179</v>
      </c>
      <c r="B44" s="1164" t="s">
        <v>844</v>
      </c>
      <c r="C44" s="1164" t="s">
        <v>4180</v>
      </c>
      <c r="D44" s="1164">
        <v>45888</v>
      </c>
      <c r="E44" s="1194">
        <f t="shared" ref="E44" si="22">D44+7</f>
        <v>45895</v>
      </c>
      <c r="F44" s="1191"/>
      <c r="G44" s="1161">
        <f t="shared" si="4"/>
        <v>45885</v>
      </c>
      <c r="H44" s="1161">
        <f t="shared" si="4"/>
        <v>45885</v>
      </c>
      <c r="I44" s="1204">
        <f t="shared" ref="I44" si="23">WEEKNUM(H44)</f>
        <v>33</v>
      </c>
    </row>
    <row r="45" spans="1:9" s="193" customFormat="1" ht="20.100000000000001" hidden="1" customHeight="1" x14ac:dyDescent="0.2">
      <c r="A45" s="805" t="s">
        <v>699</v>
      </c>
      <c r="B45" s="1168" t="s">
        <v>433</v>
      </c>
      <c r="C45" s="1164" t="s">
        <v>4181</v>
      </c>
      <c r="D45" s="1166"/>
      <c r="E45" s="1203"/>
      <c r="F45" s="1191"/>
      <c r="G45" s="1161">
        <f t="shared" si="4"/>
        <v>45892</v>
      </c>
      <c r="H45" s="1161">
        <f t="shared" si="4"/>
        <v>45892</v>
      </c>
      <c r="I45" s="1204">
        <f t="shared" ref="I45:I46" si="24">WEEKNUM(H45)</f>
        <v>34</v>
      </c>
    </row>
    <row r="46" spans="1:9" s="193" customFormat="1" ht="20.100000000000001" hidden="1" customHeight="1" x14ac:dyDescent="0.2">
      <c r="A46" s="805" t="s">
        <v>844</v>
      </c>
      <c r="B46" s="1168" t="s">
        <v>433</v>
      </c>
      <c r="C46" s="1164" t="s">
        <v>4182</v>
      </c>
      <c r="D46" s="1166"/>
      <c r="E46" s="1203"/>
      <c r="F46" s="1191"/>
      <c r="G46" s="1161">
        <f t="shared" si="4"/>
        <v>45899</v>
      </c>
      <c r="H46" s="1161">
        <f t="shared" si="4"/>
        <v>45899</v>
      </c>
      <c r="I46" s="1204">
        <f t="shared" si="24"/>
        <v>35</v>
      </c>
    </row>
    <row r="47" spans="1:9" s="193" customFormat="1" ht="20.100000000000001" hidden="1" customHeight="1" x14ac:dyDescent="0.2">
      <c r="A47" s="805" t="s">
        <v>4143</v>
      </c>
      <c r="B47" s="1164" t="s">
        <v>844</v>
      </c>
      <c r="C47" s="1164" t="s">
        <v>4183</v>
      </c>
      <c r="D47" s="1164">
        <v>45904</v>
      </c>
      <c r="E47" s="1194">
        <f t="shared" ref="E47:E50" si="25">D47+7</f>
        <v>45911</v>
      </c>
      <c r="F47" s="1191"/>
      <c r="G47" s="1161">
        <f t="shared" si="4"/>
        <v>45906</v>
      </c>
      <c r="H47" s="1161">
        <f t="shared" si="4"/>
        <v>45906</v>
      </c>
      <c r="I47" s="1204">
        <f t="shared" ref="I47:I50" si="26">WEEKNUM(H47)</f>
        <v>36</v>
      </c>
    </row>
    <row r="48" spans="1:9" s="193" customFormat="1" ht="20.100000000000001" hidden="1" customHeight="1" x14ac:dyDescent="0.2">
      <c r="A48" s="805" t="s">
        <v>4184</v>
      </c>
      <c r="B48" s="1164" t="s">
        <v>4143</v>
      </c>
      <c r="C48" s="1164" t="s">
        <v>4185</v>
      </c>
      <c r="D48" s="1164">
        <v>45914</v>
      </c>
      <c r="E48" s="1194">
        <f t="shared" si="25"/>
        <v>45921</v>
      </c>
      <c r="F48" s="1191"/>
      <c r="G48" s="1161">
        <f t="shared" si="4"/>
        <v>45913</v>
      </c>
      <c r="H48" s="1161">
        <f t="shared" si="4"/>
        <v>45913</v>
      </c>
      <c r="I48" s="1204">
        <f t="shared" si="26"/>
        <v>37</v>
      </c>
    </row>
    <row r="49" spans="1:9" s="193" customFormat="1" ht="20.100000000000001" hidden="1" customHeight="1" x14ac:dyDescent="0.2">
      <c r="A49" s="805" t="s">
        <v>4186</v>
      </c>
      <c r="B49" s="1164" t="s">
        <v>797</v>
      </c>
      <c r="C49" s="1164" t="s">
        <v>4187</v>
      </c>
      <c r="D49" s="1164">
        <v>45924</v>
      </c>
      <c r="E49" s="1194">
        <f t="shared" ref="E49" si="27">D49+7</f>
        <v>45931</v>
      </c>
      <c r="F49" s="1191"/>
      <c r="G49" s="1161">
        <f>G48+7</f>
        <v>45920</v>
      </c>
      <c r="H49" s="1161">
        <f>H48+7</f>
        <v>45920</v>
      </c>
      <c r="I49" s="1204">
        <f t="shared" si="26"/>
        <v>38</v>
      </c>
    </row>
    <row r="50" spans="1:9" s="193" customFormat="1" ht="20.100000000000001" hidden="1" customHeight="1" x14ac:dyDescent="0.2">
      <c r="A50" s="805" t="s">
        <v>4188</v>
      </c>
      <c r="B50" s="1178" t="s">
        <v>4189</v>
      </c>
      <c r="C50" s="1178" t="s">
        <v>4190</v>
      </c>
      <c r="D50" s="1178">
        <v>45934</v>
      </c>
      <c r="E50" s="1194">
        <f t="shared" si="25"/>
        <v>45941</v>
      </c>
      <c r="F50" s="1191"/>
      <c r="G50" s="1161">
        <f t="shared" si="4"/>
        <v>45927</v>
      </c>
      <c r="H50" s="1161">
        <f t="shared" si="4"/>
        <v>45927</v>
      </c>
      <c r="I50" s="1204">
        <f t="shared" si="26"/>
        <v>39</v>
      </c>
    </row>
    <row r="51" spans="1:9" s="193" customFormat="1" ht="20.100000000000001" hidden="1" customHeight="1" x14ac:dyDescent="0.2">
      <c r="A51" s="805" t="s">
        <v>4191</v>
      </c>
      <c r="B51" s="1178" t="s">
        <v>656</v>
      </c>
      <c r="C51" s="1178" t="s">
        <v>4192</v>
      </c>
      <c r="D51" s="1178">
        <v>45929</v>
      </c>
      <c r="E51" s="1194">
        <f t="shared" ref="E51:E54" si="28">D51+7</f>
        <v>45936</v>
      </c>
      <c r="F51" s="1191"/>
      <c r="G51" s="1161">
        <f t="shared" si="4"/>
        <v>45934</v>
      </c>
      <c r="H51" s="1161">
        <f t="shared" si="4"/>
        <v>45934</v>
      </c>
      <c r="I51" s="1204">
        <f t="shared" ref="I51:I54" si="29">WEEKNUM(H51)</f>
        <v>40</v>
      </c>
    </row>
    <row r="52" spans="1:9" s="193" customFormat="1" ht="20.100000000000001" hidden="1" customHeight="1" x14ac:dyDescent="0.2">
      <c r="A52" s="805"/>
      <c r="B52" s="1164" t="s">
        <v>4143</v>
      </c>
      <c r="C52" s="1164" t="s">
        <v>4193</v>
      </c>
      <c r="D52" s="1164">
        <v>45946</v>
      </c>
      <c r="E52" s="1194">
        <f t="shared" si="28"/>
        <v>45953</v>
      </c>
      <c r="F52" s="1191"/>
      <c r="G52" s="1161">
        <v>45940</v>
      </c>
      <c r="H52" s="1161">
        <f t="shared" si="4"/>
        <v>45941</v>
      </c>
      <c r="I52" s="1204">
        <f t="shared" si="29"/>
        <v>41</v>
      </c>
    </row>
    <row r="53" spans="1:9" s="193" customFormat="1" ht="20.100000000000001" hidden="1" customHeight="1" x14ac:dyDescent="0.2">
      <c r="A53" s="805" t="s">
        <v>4194</v>
      </c>
      <c r="B53" s="1169" t="s">
        <v>433</v>
      </c>
      <c r="C53" s="1164" t="s">
        <v>4195</v>
      </c>
      <c r="D53" s="1170">
        <v>45947</v>
      </c>
      <c r="E53" s="1197">
        <f t="shared" si="28"/>
        <v>45954</v>
      </c>
      <c r="F53" s="1191"/>
      <c r="G53" s="1161">
        <f t="shared" si="4"/>
        <v>45947</v>
      </c>
      <c r="H53" s="1161">
        <f t="shared" si="4"/>
        <v>45948</v>
      </c>
      <c r="I53" s="1204">
        <f t="shared" si="29"/>
        <v>42</v>
      </c>
    </row>
    <row r="54" spans="1:9" s="193" customFormat="1" ht="20.100000000000001" hidden="1" customHeight="1" x14ac:dyDescent="0.2">
      <c r="A54" s="805" t="s">
        <v>656</v>
      </c>
      <c r="B54" s="1164" t="s">
        <v>797</v>
      </c>
      <c r="C54" s="1164" t="s">
        <v>4196</v>
      </c>
      <c r="D54" s="1164">
        <v>45957</v>
      </c>
      <c r="E54" s="1194">
        <f t="shared" si="28"/>
        <v>45964</v>
      </c>
      <c r="F54" s="1191"/>
      <c r="G54" s="1161">
        <f t="shared" si="4"/>
        <v>45954</v>
      </c>
      <c r="H54" s="1161">
        <f t="shared" si="4"/>
        <v>45955</v>
      </c>
      <c r="I54" s="1204">
        <f t="shared" si="29"/>
        <v>43</v>
      </c>
    </row>
    <row r="55" spans="1:9" s="193" customFormat="1" ht="20.100000000000001" hidden="1" customHeight="1" x14ac:dyDescent="0.2">
      <c r="A55" s="805" t="s">
        <v>773</v>
      </c>
      <c r="B55" s="1164" t="s">
        <v>656</v>
      </c>
      <c r="C55" s="1164" t="s">
        <v>4197</v>
      </c>
      <c r="D55" s="1164">
        <v>45964</v>
      </c>
      <c r="E55" s="1194">
        <f t="shared" ref="E55" si="30">D55+7</f>
        <v>45971</v>
      </c>
      <c r="F55" s="1191"/>
      <c r="G55" s="1161">
        <f t="shared" si="4"/>
        <v>45961</v>
      </c>
      <c r="H55" s="1161">
        <f t="shared" si="4"/>
        <v>45962</v>
      </c>
      <c r="I55" s="1204">
        <f t="shared" ref="I55" si="31">WEEKNUM(H55)</f>
        <v>44</v>
      </c>
    </row>
    <row r="56" spans="1:9" s="193" customFormat="1" ht="20.100000000000001" hidden="1" customHeight="1" x14ac:dyDescent="0.2">
      <c r="A56" s="805" t="s">
        <v>4198</v>
      </c>
      <c r="B56" s="1177" t="s">
        <v>781</v>
      </c>
      <c r="C56" s="1164" t="s">
        <v>4199</v>
      </c>
      <c r="D56" s="1164">
        <v>45971</v>
      </c>
      <c r="E56" s="1194">
        <f t="shared" ref="E56:E59" si="32">D56+7</f>
        <v>45978</v>
      </c>
      <c r="F56" s="1191"/>
      <c r="G56" s="1161">
        <f t="shared" si="4"/>
        <v>45968</v>
      </c>
      <c r="H56" s="1161">
        <f t="shared" si="4"/>
        <v>45969</v>
      </c>
      <c r="I56" s="1204">
        <f t="shared" ref="I56:I59" si="33">WEEKNUM(H56)</f>
        <v>45</v>
      </c>
    </row>
    <row r="57" spans="1:9" s="193" customFormat="1" ht="20.100000000000001" hidden="1" customHeight="1" x14ac:dyDescent="0.2">
      <c r="A57" s="805" t="s">
        <v>797</v>
      </c>
      <c r="B57" s="1164" t="s">
        <v>4143</v>
      </c>
      <c r="C57" s="1164" t="s">
        <v>4200</v>
      </c>
      <c r="D57" s="1164">
        <v>45980</v>
      </c>
      <c r="E57" s="1194">
        <f t="shared" si="32"/>
        <v>45987</v>
      </c>
      <c r="F57" s="1191"/>
      <c r="G57" s="1161">
        <f t="shared" si="4"/>
        <v>45975</v>
      </c>
      <c r="H57" s="1161">
        <f t="shared" si="4"/>
        <v>45976</v>
      </c>
      <c r="I57" s="1204">
        <f t="shared" si="33"/>
        <v>46</v>
      </c>
    </row>
    <row r="58" spans="1:9" s="193" customFormat="1" ht="20.100000000000001" hidden="1" customHeight="1" x14ac:dyDescent="0.2">
      <c r="A58" s="805" t="s">
        <v>4201</v>
      </c>
      <c r="B58" s="1169" t="s">
        <v>433</v>
      </c>
      <c r="C58" s="1164" t="s">
        <v>4202</v>
      </c>
      <c r="D58" s="1170">
        <v>45986</v>
      </c>
      <c r="E58" s="1197">
        <f t="shared" si="32"/>
        <v>45993</v>
      </c>
      <c r="F58" s="1191"/>
      <c r="G58" s="1161">
        <f t="shared" si="4"/>
        <v>45982</v>
      </c>
      <c r="H58" s="1161">
        <f t="shared" si="4"/>
        <v>45983</v>
      </c>
      <c r="I58" s="1204">
        <f t="shared" si="33"/>
        <v>47</v>
      </c>
    </row>
    <row r="59" spans="1:9" s="193" customFormat="1" ht="20.100000000000001" hidden="1" customHeight="1" x14ac:dyDescent="0.2">
      <c r="A59" s="805" t="s">
        <v>4203</v>
      </c>
      <c r="B59" s="1164" t="s">
        <v>4204</v>
      </c>
      <c r="C59" s="1164" t="s">
        <v>4205</v>
      </c>
      <c r="D59" s="1164">
        <v>45994</v>
      </c>
      <c r="E59" s="1194">
        <f t="shared" si="32"/>
        <v>46001</v>
      </c>
      <c r="F59" s="1191"/>
      <c r="G59" s="1161">
        <f t="shared" si="4"/>
        <v>45989</v>
      </c>
      <c r="H59" s="1161">
        <f t="shared" si="4"/>
        <v>45990</v>
      </c>
      <c r="I59" s="1204">
        <f t="shared" si="33"/>
        <v>48</v>
      </c>
    </row>
    <row r="60" spans="1:9" s="193" customFormat="1" ht="20.100000000000001" hidden="1" customHeight="1" x14ac:dyDescent="0.2">
      <c r="A60" s="805" t="s">
        <v>781</v>
      </c>
      <c r="B60" s="1164" t="s">
        <v>656</v>
      </c>
      <c r="C60" s="1164" t="s">
        <v>4206</v>
      </c>
      <c r="D60" s="1164">
        <v>45999</v>
      </c>
      <c r="E60" s="1194">
        <f t="shared" ref="E60:E61" si="34">D60+7</f>
        <v>46006</v>
      </c>
      <c r="F60" s="1191"/>
      <c r="G60" s="1161">
        <f t="shared" si="4"/>
        <v>45996</v>
      </c>
      <c r="H60" s="1161">
        <f t="shared" si="4"/>
        <v>45997</v>
      </c>
      <c r="I60" s="1204">
        <f t="shared" ref="I60:I61" si="35">WEEKNUM(H60)</f>
        <v>49</v>
      </c>
    </row>
    <row r="61" spans="1:9" s="193" customFormat="1" ht="20.100000000000001" hidden="1" customHeight="1" x14ac:dyDescent="0.2">
      <c r="A61" s="805" t="s">
        <v>809</v>
      </c>
      <c r="B61" s="1164" t="s">
        <v>781</v>
      </c>
      <c r="C61" s="1164" t="s">
        <v>4207</v>
      </c>
      <c r="D61" s="1164">
        <v>46005</v>
      </c>
      <c r="E61" s="1194">
        <f t="shared" si="34"/>
        <v>46012</v>
      </c>
      <c r="F61" s="1191"/>
      <c r="G61" s="1161">
        <f t="shared" si="4"/>
        <v>46003</v>
      </c>
      <c r="H61" s="1161">
        <f t="shared" si="4"/>
        <v>46004</v>
      </c>
      <c r="I61" s="1204">
        <f t="shared" si="35"/>
        <v>50</v>
      </c>
    </row>
    <row r="62" spans="1:9" s="193" customFormat="1" ht="20.100000000000001" hidden="1" customHeight="1" x14ac:dyDescent="0.2">
      <c r="A62" s="805" t="s">
        <v>797</v>
      </c>
      <c r="B62" s="1164" t="s">
        <v>809</v>
      </c>
      <c r="C62" s="1164" t="s">
        <v>4208</v>
      </c>
      <c r="D62" s="1164">
        <v>46010</v>
      </c>
      <c r="E62" s="1194">
        <f t="shared" ref="E62" si="36">D62+7</f>
        <v>46017</v>
      </c>
      <c r="F62" s="1191"/>
      <c r="G62" s="1161">
        <f t="shared" si="4"/>
        <v>46010</v>
      </c>
      <c r="H62" s="1161">
        <f t="shared" si="4"/>
        <v>46011</v>
      </c>
      <c r="I62" s="1204">
        <f t="shared" ref="I62" si="37">WEEKNUM(H62)</f>
        <v>51</v>
      </c>
    </row>
    <row r="63" spans="1:9" s="193" customFormat="1" ht="20.100000000000001" hidden="1" customHeight="1" x14ac:dyDescent="0.2">
      <c r="A63" s="805" t="s">
        <v>4201</v>
      </c>
      <c r="B63" s="1164" t="s">
        <v>656</v>
      </c>
      <c r="C63" s="1164" t="s">
        <v>4209</v>
      </c>
      <c r="D63" s="1164">
        <v>46019</v>
      </c>
      <c r="E63" s="1194">
        <f t="shared" ref="E63" si="38">D63+7</f>
        <v>46026</v>
      </c>
      <c r="F63" s="1191"/>
      <c r="G63" s="1161">
        <f t="shared" si="4"/>
        <v>46017</v>
      </c>
      <c r="H63" s="1161">
        <f t="shared" si="4"/>
        <v>46018</v>
      </c>
      <c r="I63" s="1204">
        <f t="shared" ref="I63" si="39">WEEKNUM(H63)</f>
        <v>52</v>
      </c>
    </row>
    <row r="64" spans="1:9" s="193" customFormat="1" ht="20.100000000000001" hidden="1" customHeight="1" x14ac:dyDescent="0.2">
      <c r="A64" s="805" t="s">
        <v>4210</v>
      </c>
      <c r="B64" s="1164" t="s">
        <v>797</v>
      </c>
      <c r="C64" s="1164" t="s">
        <v>4211</v>
      </c>
      <c r="D64" s="1164">
        <v>46026</v>
      </c>
      <c r="E64" s="1194">
        <f t="shared" ref="E64:E65" si="40">D64+7</f>
        <v>46033</v>
      </c>
      <c r="F64" s="1191"/>
      <c r="G64" s="1161">
        <v>46024</v>
      </c>
      <c r="H64" s="1161">
        <v>46025</v>
      </c>
      <c r="I64" s="1204">
        <f t="shared" ref="I64:I65" si="41">WEEKNUM(H64)</f>
        <v>1</v>
      </c>
    </row>
    <row r="65" spans="1:9" s="193" customFormat="1" ht="20.100000000000001" hidden="1" customHeight="1" x14ac:dyDescent="0.2">
      <c r="A65" s="805" t="s">
        <v>4212</v>
      </c>
      <c r="B65" s="1164" t="s">
        <v>787</v>
      </c>
      <c r="C65" s="1164" t="s">
        <v>4213</v>
      </c>
      <c r="D65" s="1164">
        <v>46033</v>
      </c>
      <c r="E65" s="1194">
        <f t="shared" si="40"/>
        <v>46040</v>
      </c>
      <c r="F65" s="1191"/>
      <c r="G65" s="1161">
        <f t="shared" si="4"/>
        <v>46031</v>
      </c>
      <c r="H65" s="1161">
        <f t="shared" si="4"/>
        <v>46032</v>
      </c>
      <c r="I65" s="1204">
        <f t="shared" si="41"/>
        <v>2</v>
      </c>
    </row>
    <row r="66" spans="1:9" s="193" customFormat="1" ht="20.100000000000001" hidden="1" customHeight="1" x14ac:dyDescent="0.2">
      <c r="A66" s="805"/>
      <c r="B66" s="1164" t="s">
        <v>809</v>
      </c>
      <c r="C66" s="1164" t="s">
        <v>4214</v>
      </c>
      <c r="D66" s="1164">
        <v>46039</v>
      </c>
      <c r="E66" s="1194">
        <f t="shared" ref="E66" si="42">D66+7</f>
        <v>46046</v>
      </c>
      <c r="F66" s="1191"/>
      <c r="G66" s="1161">
        <f t="shared" si="4"/>
        <v>46038</v>
      </c>
      <c r="H66" s="1161">
        <f t="shared" si="4"/>
        <v>46039</v>
      </c>
      <c r="I66" s="1204">
        <f t="shared" ref="I66" si="43">WEEKNUM(H66)</f>
        <v>3</v>
      </c>
    </row>
    <row r="67" spans="1:9" s="193" customFormat="1" ht="20.100000000000001" hidden="1" customHeight="1" x14ac:dyDescent="0.2">
      <c r="A67" s="805" t="s">
        <v>797</v>
      </c>
      <c r="B67" s="1164" t="s">
        <v>656</v>
      </c>
      <c r="C67" s="1164" t="s">
        <v>4215</v>
      </c>
      <c r="D67" s="1164">
        <v>46047</v>
      </c>
      <c r="E67" s="1194">
        <f t="shared" ref="E67" si="44">D67+7</f>
        <v>46054</v>
      </c>
      <c r="F67" s="1191"/>
      <c r="G67" s="1161">
        <f t="shared" si="4"/>
        <v>46045</v>
      </c>
      <c r="H67" s="1161">
        <f t="shared" si="4"/>
        <v>46046</v>
      </c>
      <c r="I67" s="1204">
        <f t="shared" ref="I67" si="45">WEEKNUM(H67)</f>
        <v>4</v>
      </c>
    </row>
    <row r="68" spans="1:9" s="193" customFormat="1" ht="20.100000000000001" hidden="1" customHeight="1" x14ac:dyDescent="0.2">
      <c r="A68" s="805" t="s">
        <v>656</v>
      </c>
      <c r="B68" s="1164" t="s">
        <v>797</v>
      </c>
      <c r="C68" s="1164" t="s">
        <v>4216</v>
      </c>
      <c r="D68" s="1164">
        <v>46057</v>
      </c>
      <c r="E68" s="1194">
        <f t="shared" ref="E68" si="46">D68+7</f>
        <v>46064</v>
      </c>
      <c r="F68" s="1191"/>
      <c r="G68" s="1161">
        <f t="shared" si="4"/>
        <v>46052</v>
      </c>
      <c r="H68" s="1161">
        <f t="shared" si="4"/>
        <v>46053</v>
      </c>
      <c r="I68" s="1204">
        <f t="shared" ref="I68" si="47">WEEKNUM(H68)</f>
        <v>5</v>
      </c>
    </row>
    <row r="69" spans="1:9" s="193" customFormat="1" ht="20.100000000000001" hidden="1" customHeight="1" x14ac:dyDescent="0.2">
      <c r="A69" s="805" t="s">
        <v>781</v>
      </c>
      <c r="B69" s="1177" t="s">
        <v>787</v>
      </c>
      <c r="C69" s="1164" t="s">
        <v>4217</v>
      </c>
      <c r="D69" s="1164">
        <v>46064</v>
      </c>
      <c r="E69" s="1194">
        <f t="shared" ref="E69" si="48">D69+7</f>
        <v>46071</v>
      </c>
      <c r="F69" s="1191"/>
      <c r="G69" s="1161">
        <f t="shared" si="4"/>
        <v>46059</v>
      </c>
      <c r="H69" s="1161">
        <f t="shared" si="4"/>
        <v>46060</v>
      </c>
      <c r="I69" s="1204">
        <f t="shared" ref="I69" si="49">WEEKNUM(H69)</f>
        <v>6</v>
      </c>
    </row>
    <row r="70" spans="1:9" s="193" customFormat="1" ht="20.100000000000001" hidden="1" customHeight="1" x14ac:dyDescent="0.2">
      <c r="A70" s="805"/>
      <c r="B70" s="1164" t="s">
        <v>809</v>
      </c>
      <c r="C70" s="1164" t="s">
        <v>4218</v>
      </c>
      <c r="D70" s="1164">
        <v>46072</v>
      </c>
      <c r="E70" s="1194">
        <f t="shared" ref="E70" si="50">D70+7</f>
        <v>46079</v>
      </c>
      <c r="F70" s="1191"/>
      <c r="G70" s="1161">
        <f t="shared" si="4"/>
        <v>46066</v>
      </c>
      <c r="H70" s="1161">
        <f t="shared" si="4"/>
        <v>46067</v>
      </c>
      <c r="I70" s="1204">
        <f t="shared" ref="I70" si="51">WEEKNUM(H70)</f>
        <v>7</v>
      </c>
    </row>
    <row r="71" spans="1:9" s="193" customFormat="1" ht="20.100000000000001" hidden="1" customHeight="1" x14ac:dyDescent="0.2">
      <c r="A71" s="805" t="s">
        <v>4201</v>
      </c>
      <c r="B71" s="1178" t="s">
        <v>781</v>
      </c>
      <c r="C71" s="1164" t="s">
        <v>4219</v>
      </c>
      <c r="D71" s="1164">
        <v>46066</v>
      </c>
      <c r="E71" s="1194">
        <f t="shared" ref="E71" si="52">D71+7</f>
        <v>46073</v>
      </c>
      <c r="F71" s="1191"/>
      <c r="G71" s="1161">
        <f t="shared" si="4"/>
        <v>46073</v>
      </c>
      <c r="H71" s="1161">
        <f t="shared" si="4"/>
        <v>46074</v>
      </c>
      <c r="I71" s="1204">
        <f t="shared" ref="I71" si="53">WEEKNUM(H71)</f>
        <v>8</v>
      </c>
    </row>
    <row r="72" spans="1:9" s="193" customFormat="1" ht="20.100000000000001" hidden="1" customHeight="1" x14ac:dyDescent="0.2">
      <c r="A72" s="805" t="s">
        <v>4220</v>
      </c>
      <c r="B72" s="1177" t="s">
        <v>4221</v>
      </c>
      <c r="C72" s="1164" t="s">
        <v>4222</v>
      </c>
      <c r="D72" s="1164">
        <v>46081</v>
      </c>
      <c r="E72" s="1194">
        <f t="shared" ref="E72" si="54">D72+7</f>
        <v>46088</v>
      </c>
      <c r="F72" s="1191"/>
      <c r="G72" s="1161">
        <f t="shared" si="4"/>
        <v>46080</v>
      </c>
      <c r="H72" s="1161">
        <f t="shared" si="4"/>
        <v>46081</v>
      </c>
      <c r="I72" s="1204">
        <f t="shared" ref="I72" si="55">WEEKNUM(H72)</f>
        <v>9</v>
      </c>
    </row>
    <row r="73" spans="1:9" s="193" customFormat="1" ht="20.100000000000001" hidden="1" customHeight="1" x14ac:dyDescent="0.2">
      <c r="A73" s="805" t="s">
        <v>4223</v>
      </c>
      <c r="B73" s="1177" t="s">
        <v>4189</v>
      </c>
      <c r="C73" s="1164" t="s">
        <v>4224</v>
      </c>
      <c r="D73" s="1164">
        <v>46090</v>
      </c>
      <c r="E73" s="1194">
        <f t="shared" ref="E73" si="56">D73+7</f>
        <v>46097</v>
      </c>
      <c r="F73" s="1191"/>
      <c r="G73" s="1161">
        <f t="shared" si="4"/>
        <v>46087</v>
      </c>
      <c r="H73" s="1161">
        <f t="shared" si="4"/>
        <v>46088</v>
      </c>
      <c r="I73" s="1204">
        <f t="shared" ref="I73" si="57">WEEKNUM(H73)</f>
        <v>10</v>
      </c>
    </row>
    <row r="74" spans="1:9" s="193" customFormat="1" ht="20.100000000000001" customHeight="1" x14ac:dyDescent="0.2">
      <c r="A74" s="805" t="s">
        <v>4225</v>
      </c>
      <c r="B74" s="1177" t="s">
        <v>809</v>
      </c>
      <c r="C74" s="1164" t="s">
        <v>4226</v>
      </c>
      <c r="D74" s="1164">
        <v>46096</v>
      </c>
      <c r="E74" s="1194">
        <f t="shared" ref="E74" si="58">D74+7</f>
        <v>46103</v>
      </c>
      <c r="F74" s="1191"/>
      <c r="G74" s="1161">
        <f t="shared" si="4"/>
        <v>46094</v>
      </c>
      <c r="H74" s="1161">
        <f t="shared" si="4"/>
        <v>46095</v>
      </c>
      <c r="I74" s="1204">
        <f t="shared" ref="I74" si="59">WEEKNUM(H74)</f>
        <v>11</v>
      </c>
    </row>
    <row r="75" spans="1:9" s="193" customFormat="1" ht="20.100000000000001" customHeight="1" x14ac:dyDescent="0.2">
      <c r="A75" s="805" t="s">
        <v>4227</v>
      </c>
      <c r="B75" s="1177" t="s">
        <v>781</v>
      </c>
      <c r="C75" s="1164" t="s">
        <v>4228</v>
      </c>
      <c r="D75" s="1164">
        <v>46101</v>
      </c>
      <c r="E75" s="1194">
        <f t="shared" ref="E75" si="60">D75+7</f>
        <v>46108</v>
      </c>
      <c r="F75" s="1191"/>
      <c r="G75" s="1161">
        <f t="shared" si="4"/>
        <v>46101</v>
      </c>
      <c r="H75" s="1161">
        <f t="shared" si="4"/>
        <v>46102</v>
      </c>
      <c r="I75" s="1204">
        <f t="shared" ref="I75" si="61">WEEKNUM(H75)</f>
        <v>12</v>
      </c>
    </row>
    <row r="76" spans="1:9" s="193" customFormat="1" ht="20.100000000000001" customHeight="1" x14ac:dyDescent="0.2">
      <c r="A76" s="805" t="s">
        <v>797</v>
      </c>
      <c r="B76" s="1169" t="s">
        <v>4229</v>
      </c>
      <c r="C76" s="1164" t="s">
        <v>4230</v>
      </c>
      <c r="D76" s="1170">
        <v>46108</v>
      </c>
      <c r="E76" s="1197">
        <f t="shared" ref="E76" si="62">D76+7</f>
        <v>46115</v>
      </c>
      <c r="F76" s="1191"/>
      <c r="G76" s="1161">
        <f t="shared" si="4"/>
        <v>46108</v>
      </c>
      <c r="H76" s="1161">
        <f t="shared" si="4"/>
        <v>46109</v>
      </c>
      <c r="I76" s="1204">
        <f t="shared" ref="I76" si="63">WEEKNUM(H76)</f>
        <v>13</v>
      </c>
    </row>
    <row r="77" spans="1:9" s="193" customFormat="1" ht="20.100000000000001" customHeight="1" x14ac:dyDescent="0.2">
      <c r="A77" s="805" t="s">
        <v>4231</v>
      </c>
      <c r="B77" s="1164" t="s">
        <v>773</v>
      </c>
      <c r="C77" s="1164" t="s">
        <v>4232</v>
      </c>
      <c r="D77" s="1164">
        <v>46115</v>
      </c>
      <c r="E77" s="1194">
        <f t="shared" ref="E77" si="64">D77+7</f>
        <v>46122</v>
      </c>
      <c r="F77" s="1191"/>
      <c r="G77" s="1161">
        <f t="shared" si="4"/>
        <v>46115</v>
      </c>
      <c r="H77" s="1161">
        <f t="shared" si="4"/>
        <v>46116</v>
      </c>
      <c r="I77" s="1204">
        <f t="shared" ref="I77" si="65">WEEKNUM(H77)</f>
        <v>14</v>
      </c>
    </row>
    <row r="78" spans="1:9" s="193" customFormat="1" ht="20.100000000000001" customHeight="1" x14ac:dyDescent="0.2">
      <c r="A78" s="805" t="s">
        <v>4233</v>
      </c>
      <c r="B78" s="1164" t="s">
        <v>809</v>
      </c>
      <c r="C78" s="1164" t="s">
        <v>4234</v>
      </c>
      <c r="D78" s="1164">
        <v>46122</v>
      </c>
      <c r="E78" s="1194">
        <f t="shared" ref="E78" si="66">D78+7</f>
        <v>46129</v>
      </c>
      <c r="F78" s="1191"/>
      <c r="G78" s="1161">
        <f t="shared" si="4"/>
        <v>46122</v>
      </c>
      <c r="H78" s="1161">
        <f t="shared" si="4"/>
        <v>46123</v>
      </c>
      <c r="I78" s="1204">
        <f t="shared" ref="I78" si="67">WEEKNUM(H78)</f>
        <v>15</v>
      </c>
    </row>
    <row r="79" spans="1:9" s="193" customFormat="1" ht="20.100000000000001" customHeight="1" x14ac:dyDescent="0.2">
      <c r="A79" s="805" t="s">
        <v>809</v>
      </c>
      <c r="B79" s="1164" t="s">
        <v>781</v>
      </c>
      <c r="C79" s="1164" t="s">
        <v>4235</v>
      </c>
      <c r="D79" s="1164">
        <v>46129</v>
      </c>
      <c r="E79" s="1194">
        <f t="shared" ref="E79" si="68">D79+7</f>
        <v>46136</v>
      </c>
      <c r="F79" s="1191"/>
      <c r="G79" s="1161">
        <f t="shared" si="4"/>
        <v>46129</v>
      </c>
      <c r="H79" s="1161">
        <f t="shared" si="4"/>
        <v>46130</v>
      </c>
      <c r="I79" s="1204">
        <f t="shared" ref="I79" si="69">WEEKNUM(H79)</f>
        <v>16</v>
      </c>
    </row>
    <row r="80" spans="1:9" s="193" customFormat="1" ht="20.100000000000001" customHeight="1" x14ac:dyDescent="0.2">
      <c r="A80" s="805"/>
      <c r="B80" s="1164" t="s">
        <v>656</v>
      </c>
      <c r="C80" s="1164" t="s">
        <v>4236</v>
      </c>
      <c r="D80" s="1164">
        <v>46136</v>
      </c>
      <c r="E80" s="1194">
        <f t="shared" ref="E80" si="70">D80+7</f>
        <v>46143</v>
      </c>
      <c r="F80" s="1191"/>
      <c r="G80" s="1161">
        <f t="shared" si="4"/>
        <v>46136</v>
      </c>
      <c r="H80" s="1161">
        <f t="shared" si="4"/>
        <v>46137</v>
      </c>
      <c r="I80" s="1204">
        <f t="shared" ref="I80" si="71">WEEKNUM(H80)</f>
        <v>17</v>
      </c>
    </row>
    <row r="81" spans="1:20" s="193" customFormat="1" ht="20.100000000000001" customHeight="1" x14ac:dyDescent="0.2">
      <c r="A81" s="805"/>
      <c r="B81" s="1164" t="s">
        <v>4237</v>
      </c>
      <c r="C81" s="1164" t="s">
        <v>4238</v>
      </c>
      <c r="D81" s="1164">
        <v>46143</v>
      </c>
      <c r="E81" s="1194">
        <f t="shared" ref="E81:E82" si="72">D81+7</f>
        <v>46150</v>
      </c>
      <c r="F81" s="1191"/>
      <c r="G81" s="1161">
        <f t="shared" si="4"/>
        <v>46143</v>
      </c>
      <c r="H81" s="1161">
        <f t="shared" si="4"/>
        <v>46144</v>
      </c>
      <c r="I81" s="1204">
        <f t="shared" ref="I81:I82" si="73">WEEKNUM(H81)</f>
        <v>18</v>
      </c>
    </row>
    <row r="82" spans="1:20" s="193" customFormat="1" ht="20.100000000000001" customHeight="1" x14ac:dyDescent="0.2">
      <c r="A82" s="805"/>
      <c r="B82" s="1164" t="s">
        <v>4198</v>
      </c>
      <c r="C82" s="1164" t="s">
        <v>4239</v>
      </c>
      <c r="D82" s="1164">
        <v>46150</v>
      </c>
      <c r="E82" s="1194">
        <f t="shared" si="72"/>
        <v>46157</v>
      </c>
      <c r="F82" s="1191"/>
      <c r="G82" s="1161">
        <f t="shared" si="4"/>
        <v>46150</v>
      </c>
      <c r="H82" s="1161">
        <f t="shared" si="4"/>
        <v>46151</v>
      </c>
      <c r="I82" s="1204">
        <f t="shared" si="73"/>
        <v>19</v>
      </c>
    </row>
    <row r="83" spans="1:20" s="193" customFormat="1" ht="20.100000000000001" customHeight="1" x14ac:dyDescent="0.2">
      <c r="A83" s="805"/>
      <c r="B83" s="1164" t="s">
        <v>849</v>
      </c>
      <c r="C83" s="1164" t="s">
        <v>4240</v>
      </c>
      <c r="D83" s="1164">
        <v>46157</v>
      </c>
      <c r="E83" s="1194">
        <f t="shared" ref="E83" si="74">D83+7</f>
        <v>46164</v>
      </c>
      <c r="F83" s="1191"/>
      <c r="G83" s="1161">
        <f t="shared" si="4"/>
        <v>46157</v>
      </c>
      <c r="H83" s="1161">
        <f t="shared" si="4"/>
        <v>46158</v>
      </c>
      <c r="I83" s="1204">
        <f t="shared" ref="I83" si="75">WEEKNUM(H83)</f>
        <v>20</v>
      </c>
    </row>
    <row r="84" spans="1:20" s="193" customFormat="1" ht="20.100000000000001" customHeight="1" x14ac:dyDescent="0.2">
      <c r="A84" s="805"/>
      <c r="B84" s="1164" t="s">
        <v>4241</v>
      </c>
      <c r="C84" s="1164" t="s">
        <v>4242</v>
      </c>
      <c r="D84" s="1164">
        <v>46164</v>
      </c>
      <c r="E84" s="1194">
        <f t="shared" ref="E84" si="76">D84+7</f>
        <v>46171</v>
      </c>
      <c r="F84" s="1191"/>
      <c r="G84" s="1161">
        <f t="shared" si="4"/>
        <v>46164</v>
      </c>
      <c r="H84" s="1161">
        <f t="shared" si="4"/>
        <v>46165</v>
      </c>
      <c r="I84" s="1204">
        <f t="shared" ref="I84" si="77">WEEKNUM(H84)</f>
        <v>21</v>
      </c>
    </row>
    <row r="85" spans="1:20" s="18" customFormat="1" ht="20.100000000000001" customHeight="1" x14ac:dyDescent="0.2">
      <c r="A85" s="325"/>
      <c r="B85" s="1093" t="s">
        <v>589</v>
      </c>
      <c r="C85" s="678"/>
      <c r="D85" s="678"/>
      <c r="E85" s="678"/>
      <c r="F85" s="678"/>
      <c r="G85" s="678"/>
      <c r="H85" s="678"/>
      <c r="I85" s="407"/>
      <c r="J85" s="490"/>
      <c r="K85" s="149"/>
      <c r="L85" s="14"/>
      <c r="M85"/>
      <c r="Q85" s="345"/>
      <c r="R85" s="345"/>
      <c r="S85" s="345"/>
    </row>
    <row r="86" spans="1:20" s="193" customFormat="1" ht="20.100000000000001" customHeight="1" x14ac:dyDescent="0.2">
      <c r="A86" s="805"/>
      <c r="B86" s="764"/>
      <c r="C86" s="764"/>
      <c r="D86" s="764"/>
      <c r="E86" s="801"/>
      <c r="F86" s="801"/>
      <c r="H86" s="764"/>
      <c r="I86" s="615"/>
    </row>
    <row r="87" spans="1:20" s="149" customFormat="1" ht="20.100000000000001" customHeight="1" x14ac:dyDescent="0.2">
      <c r="A87" s="1022"/>
      <c r="B87" s="1512" t="s">
        <v>1151</v>
      </c>
      <c r="C87" s="1512"/>
      <c r="D87" s="1512"/>
      <c r="E87" s="1512"/>
      <c r="F87" s="1512"/>
      <c r="G87" s="145"/>
      <c r="H87" s="145"/>
    </row>
    <row r="88" spans="1:20" s="147" customFormat="1" ht="20.100000000000001" customHeight="1" x14ac:dyDescent="0.2">
      <c r="A88" s="857"/>
      <c r="B88" s="763"/>
      <c r="C88" s="751"/>
      <c r="D88" s="752"/>
      <c r="E88" s="764"/>
      <c r="F88" s="768"/>
      <c r="G88" s="424"/>
      <c r="H88" s="424"/>
      <c r="I88" s="752"/>
      <c r="J88" s="145"/>
      <c r="K88" s="145"/>
      <c r="L88" s="145"/>
    </row>
    <row r="89" spans="1:20" s="193" customFormat="1" ht="28.5" customHeight="1" x14ac:dyDescent="0.2">
      <c r="A89" s="805"/>
      <c r="B89" s="1504" t="s">
        <v>128</v>
      </c>
      <c r="C89" s="1514"/>
      <c r="D89" s="1496" t="s">
        <v>373</v>
      </c>
      <c r="E89" s="1157" t="s">
        <v>254</v>
      </c>
      <c r="F89" s="1157" t="s">
        <v>292</v>
      </c>
      <c r="G89" s="1189"/>
      <c r="H89" s="1190"/>
      <c r="I89" s="1184"/>
      <c r="J89" s="1184"/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customHeight="1" x14ac:dyDescent="0.2">
      <c r="A90" s="805"/>
      <c r="B90" s="1158" t="s">
        <v>375</v>
      </c>
      <c r="C90" s="1158" t="s">
        <v>376</v>
      </c>
      <c r="D90" s="1497"/>
      <c r="E90" s="1159" t="s">
        <v>216</v>
      </c>
      <c r="F90" s="1159" t="s">
        <v>185</v>
      </c>
      <c r="G90" s="1189"/>
      <c r="H90" s="1193" t="s">
        <v>513</v>
      </c>
      <c r="I90" s="1193" t="s">
        <v>377</v>
      </c>
      <c r="J90" s="1193" t="s">
        <v>378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 x14ac:dyDescent="0.2">
      <c r="A91" s="805" t="s">
        <v>781</v>
      </c>
      <c r="B91" s="1164" t="s">
        <v>652</v>
      </c>
      <c r="C91" s="1164" t="s">
        <v>4243</v>
      </c>
      <c r="D91" s="1164">
        <v>45506</v>
      </c>
      <c r="E91" s="1161">
        <f t="shared" ref="E91:F101" si="78">D91+7</f>
        <v>45513</v>
      </c>
      <c r="F91" s="1161">
        <f t="shared" si="78"/>
        <v>45520</v>
      </c>
      <c r="G91" s="1184"/>
      <c r="H91" s="1161">
        <v>45504</v>
      </c>
      <c r="I91" s="1161">
        <v>45504</v>
      </c>
      <c r="J91" s="1204">
        <f t="shared" ref="J91:J127" si="79">WEEKNUM(I91)</f>
        <v>31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 x14ac:dyDescent="0.2">
      <c r="A92" s="805" t="s">
        <v>648</v>
      </c>
      <c r="B92" s="1168" t="s">
        <v>433</v>
      </c>
      <c r="C92" s="1164" t="s">
        <v>4244</v>
      </c>
      <c r="D92" s="1166">
        <v>45511</v>
      </c>
      <c r="E92" s="1166">
        <f t="shared" si="78"/>
        <v>45518</v>
      </c>
      <c r="F92" s="1166">
        <f t="shared" si="78"/>
        <v>45525</v>
      </c>
      <c r="G92" s="1184"/>
      <c r="H92" s="1161">
        <f t="shared" ref="H92:I105" si="80">H91+7</f>
        <v>45511</v>
      </c>
      <c r="I92" s="1161">
        <f t="shared" si="80"/>
        <v>45511</v>
      </c>
      <c r="J92" s="1204">
        <f t="shared" si="79"/>
        <v>32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 x14ac:dyDescent="0.2">
      <c r="A93" s="805" t="s">
        <v>4245</v>
      </c>
      <c r="B93" s="1168" t="s">
        <v>433</v>
      </c>
      <c r="C93" s="1164" t="s">
        <v>4246</v>
      </c>
      <c r="D93" s="1166">
        <v>45511</v>
      </c>
      <c r="E93" s="1166">
        <f t="shared" si="78"/>
        <v>45518</v>
      </c>
      <c r="F93" s="1166">
        <f t="shared" si="78"/>
        <v>45525</v>
      </c>
      <c r="G93" s="1184"/>
      <c r="H93" s="1161">
        <f t="shared" si="80"/>
        <v>45518</v>
      </c>
      <c r="I93" s="1161">
        <f t="shared" si="80"/>
        <v>45518</v>
      </c>
      <c r="J93" s="1204">
        <f t="shared" si="79"/>
        <v>33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 x14ac:dyDescent="0.2">
      <c r="A94" s="805" t="s">
        <v>4247</v>
      </c>
      <c r="B94" s="1168" t="s">
        <v>433</v>
      </c>
      <c r="C94" s="1164" t="s">
        <v>4248</v>
      </c>
      <c r="D94" s="1166">
        <v>45526</v>
      </c>
      <c r="E94" s="1166">
        <f t="shared" si="78"/>
        <v>45533</v>
      </c>
      <c r="F94" s="1166">
        <f t="shared" si="78"/>
        <v>45540</v>
      </c>
      <c r="G94" s="1184"/>
      <c r="H94" s="1161">
        <f t="shared" si="80"/>
        <v>45525</v>
      </c>
      <c r="I94" s="1161">
        <f t="shared" si="80"/>
        <v>45525</v>
      </c>
      <c r="J94" s="1204">
        <f t="shared" si="79"/>
        <v>34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 x14ac:dyDescent="0.2">
      <c r="A95" s="805" t="s">
        <v>4249</v>
      </c>
      <c r="B95" s="1168" t="s">
        <v>433</v>
      </c>
      <c r="C95" s="1164" t="s">
        <v>4250</v>
      </c>
      <c r="D95" s="1166">
        <v>45531</v>
      </c>
      <c r="E95" s="1166">
        <f t="shared" si="78"/>
        <v>45538</v>
      </c>
      <c r="F95" s="1166">
        <f t="shared" si="78"/>
        <v>45545</v>
      </c>
      <c r="G95" s="1184"/>
      <c r="H95" s="1161">
        <f t="shared" si="80"/>
        <v>45532</v>
      </c>
      <c r="I95" s="1161">
        <f t="shared" si="80"/>
        <v>45532</v>
      </c>
      <c r="J95" s="1204">
        <f t="shared" si="79"/>
        <v>35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 x14ac:dyDescent="0.2">
      <c r="A96" s="805" t="s">
        <v>4251</v>
      </c>
      <c r="B96" s="1164" t="s">
        <v>379</v>
      </c>
      <c r="C96" s="1164" t="s">
        <v>4252</v>
      </c>
      <c r="D96" s="1164">
        <v>45538</v>
      </c>
      <c r="E96" s="1161">
        <f t="shared" si="78"/>
        <v>45545</v>
      </c>
      <c r="F96" s="1161">
        <f t="shared" si="78"/>
        <v>45552</v>
      </c>
      <c r="G96" s="1184"/>
      <c r="H96" s="1161">
        <f t="shared" si="80"/>
        <v>45539</v>
      </c>
      <c r="I96" s="1161">
        <f t="shared" si="80"/>
        <v>45539</v>
      </c>
      <c r="J96" s="1204">
        <f t="shared" si="79"/>
        <v>36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 x14ac:dyDescent="0.2">
      <c r="A97" s="805" t="s">
        <v>781</v>
      </c>
      <c r="B97" s="1168" t="s">
        <v>433</v>
      </c>
      <c r="C97" s="1164" t="s">
        <v>4253</v>
      </c>
      <c r="D97" s="1166">
        <v>45545</v>
      </c>
      <c r="E97" s="1166">
        <f t="shared" si="78"/>
        <v>45552</v>
      </c>
      <c r="F97" s="1166">
        <f t="shared" si="78"/>
        <v>45559</v>
      </c>
      <c r="G97" s="1184"/>
      <c r="H97" s="1161">
        <f t="shared" si="80"/>
        <v>45546</v>
      </c>
      <c r="I97" s="1161">
        <f t="shared" si="80"/>
        <v>45546</v>
      </c>
      <c r="J97" s="1204">
        <f t="shared" si="79"/>
        <v>37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 x14ac:dyDescent="0.2">
      <c r="A98" s="805" t="s">
        <v>4249</v>
      </c>
      <c r="B98" s="1164" t="s">
        <v>652</v>
      </c>
      <c r="C98" s="1164" t="s">
        <v>4254</v>
      </c>
      <c r="D98" s="1164">
        <v>45556</v>
      </c>
      <c r="E98" s="1161">
        <f t="shared" si="78"/>
        <v>45563</v>
      </c>
      <c r="F98" s="1161">
        <f t="shared" si="78"/>
        <v>45570</v>
      </c>
      <c r="G98" s="1184"/>
      <c r="H98" s="1161">
        <f t="shared" si="80"/>
        <v>45553</v>
      </c>
      <c r="I98" s="1161">
        <f t="shared" si="80"/>
        <v>45553</v>
      </c>
      <c r="J98" s="1204">
        <f t="shared" si="79"/>
        <v>38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 x14ac:dyDescent="0.2">
      <c r="A99" s="805" t="s">
        <v>652</v>
      </c>
      <c r="B99" s="1164" t="s">
        <v>379</v>
      </c>
      <c r="C99" s="1164" t="s">
        <v>4255</v>
      </c>
      <c r="D99" s="1164">
        <v>45559</v>
      </c>
      <c r="E99" s="1161">
        <f t="shared" si="78"/>
        <v>45566</v>
      </c>
      <c r="F99" s="1161">
        <f t="shared" si="78"/>
        <v>45573</v>
      </c>
      <c r="G99" s="1184"/>
      <c r="H99" s="1161">
        <f t="shared" si="80"/>
        <v>45560</v>
      </c>
      <c r="I99" s="1161">
        <f t="shared" si="80"/>
        <v>45560</v>
      </c>
      <c r="J99" s="1204">
        <f t="shared" si="79"/>
        <v>39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 x14ac:dyDescent="0.2">
      <c r="A100" s="805"/>
      <c r="B100" s="1168" t="s">
        <v>433</v>
      </c>
      <c r="C100" s="1164" t="s">
        <v>4256</v>
      </c>
      <c r="D100" s="1166">
        <v>45565</v>
      </c>
      <c r="E100" s="1166">
        <f t="shared" si="78"/>
        <v>45572</v>
      </c>
      <c r="F100" s="1166">
        <f t="shared" si="78"/>
        <v>45579</v>
      </c>
      <c r="G100" s="1184"/>
      <c r="H100" s="1161">
        <f t="shared" si="80"/>
        <v>45567</v>
      </c>
      <c r="I100" s="1161">
        <f t="shared" si="80"/>
        <v>45567</v>
      </c>
      <c r="J100" s="1204">
        <f t="shared" si="79"/>
        <v>40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 x14ac:dyDescent="0.2">
      <c r="A101" s="805" t="s">
        <v>652</v>
      </c>
      <c r="B101" s="1164" t="s">
        <v>379</v>
      </c>
      <c r="C101" s="1164" t="s">
        <v>4257</v>
      </c>
      <c r="D101" s="1164">
        <v>45575</v>
      </c>
      <c r="E101" s="1161">
        <f t="shared" si="78"/>
        <v>45582</v>
      </c>
      <c r="F101" s="1161">
        <f t="shared" si="78"/>
        <v>45589</v>
      </c>
      <c r="G101" s="1184"/>
      <c r="H101" s="1161">
        <f t="shared" si="80"/>
        <v>45574</v>
      </c>
      <c r="I101" s="1161">
        <f t="shared" si="80"/>
        <v>45574</v>
      </c>
      <c r="J101" s="1204">
        <f t="shared" si="79"/>
        <v>41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 x14ac:dyDescent="0.2">
      <c r="A102" s="805" t="s">
        <v>4258</v>
      </c>
      <c r="B102" s="1168" t="s">
        <v>433</v>
      </c>
      <c r="C102" s="1164" t="s">
        <v>4259</v>
      </c>
      <c r="D102" s="1166"/>
      <c r="E102" s="1166"/>
      <c r="F102" s="1166"/>
      <c r="G102" s="1184"/>
      <c r="H102" s="1161">
        <f t="shared" si="80"/>
        <v>45581</v>
      </c>
      <c r="I102" s="1161">
        <f t="shared" si="80"/>
        <v>45581</v>
      </c>
      <c r="J102" s="1204">
        <f t="shared" si="79"/>
        <v>42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 x14ac:dyDescent="0.2">
      <c r="A103" s="805" t="s">
        <v>379</v>
      </c>
      <c r="B103" s="1164" t="s">
        <v>662</v>
      </c>
      <c r="C103" s="1164" t="s">
        <v>4260</v>
      </c>
      <c r="D103" s="1164">
        <v>45596</v>
      </c>
      <c r="E103" s="1161">
        <f t="shared" ref="E103:F110" si="81">D103+7</f>
        <v>45603</v>
      </c>
      <c r="F103" s="1161">
        <f t="shared" si="81"/>
        <v>45610</v>
      </c>
      <c r="G103" s="1184"/>
      <c r="H103" s="1161">
        <f t="shared" si="80"/>
        <v>45588</v>
      </c>
      <c r="I103" s="1161">
        <f t="shared" si="80"/>
        <v>45588</v>
      </c>
      <c r="J103" s="1204">
        <f t="shared" si="79"/>
        <v>43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 x14ac:dyDescent="0.2">
      <c r="A104" s="805" t="s">
        <v>652</v>
      </c>
      <c r="B104" s="1164" t="s">
        <v>379</v>
      </c>
      <c r="C104" s="1164" t="s">
        <v>4261</v>
      </c>
      <c r="D104" s="1164">
        <v>45600</v>
      </c>
      <c r="E104" s="1161">
        <f t="shared" si="81"/>
        <v>45607</v>
      </c>
      <c r="F104" s="1161">
        <f t="shared" si="81"/>
        <v>45614</v>
      </c>
      <c r="G104" s="1184"/>
      <c r="H104" s="1161">
        <f t="shared" si="80"/>
        <v>45595</v>
      </c>
      <c r="I104" s="1161">
        <f t="shared" si="80"/>
        <v>45595</v>
      </c>
      <c r="J104" s="1204">
        <f t="shared" si="79"/>
        <v>44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 x14ac:dyDescent="0.2">
      <c r="A105" s="805" t="s">
        <v>803</v>
      </c>
      <c r="B105" s="1178" t="s">
        <v>399</v>
      </c>
      <c r="C105" s="1164" t="s">
        <v>4262</v>
      </c>
      <c r="D105" s="1164">
        <v>45604</v>
      </c>
      <c r="E105" s="1161">
        <f t="shared" si="81"/>
        <v>45611</v>
      </c>
      <c r="F105" s="1161">
        <f t="shared" si="81"/>
        <v>45618</v>
      </c>
      <c r="G105" s="1184"/>
      <c r="H105" s="1161">
        <f t="shared" si="80"/>
        <v>45602</v>
      </c>
      <c r="I105" s="1161">
        <f t="shared" si="80"/>
        <v>45602</v>
      </c>
      <c r="J105" s="1204">
        <f t="shared" si="79"/>
        <v>45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 x14ac:dyDescent="0.2">
      <c r="A106" s="805" t="s">
        <v>4263</v>
      </c>
      <c r="B106" s="1178" t="s">
        <v>792</v>
      </c>
      <c r="C106" s="1164" t="s">
        <v>4264</v>
      </c>
      <c r="D106" s="1164">
        <v>45619</v>
      </c>
      <c r="E106" s="1161">
        <f t="shared" si="81"/>
        <v>45626</v>
      </c>
      <c r="F106" s="1161">
        <f t="shared" si="81"/>
        <v>45633</v>
      </c>
      <c r="G106" s="1184"/>
      <c r="H106" s="1161">
        <v>45616</v>
      </c>
      <c r="I106" s="1161">
        <v>45616</v>
      </c>
      <c r="J106" s="1204">
        <f t="shared" si="79"/>
        <v>47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 x14ac:dyDescent="0.2">
      <c r="A107" s="805" t="s">
        <v>4265</v>
      </c>
      <c r="B107" s="1164" t="s">
        <v>379</v>
      </c>
      <c r="C107" s="1164" t="s">
        <v>4266</v>
      </c>
      <c r="D107" s="1164">
        <v>45623</v>
      </c>
      <c r="E107" s="1161">
        <f t="shared" si="81"/>
        <v>45630</v>
      </c>
      <c r="F107" s="1161">
        <f t="shared" si="81"/>
        <v>45637</v>
      </c>
      <c r="G107" s="1184"/>
      <c r="H107" s="1161">
        <f t="shared" ref="H107:I120" si="82">H106+7</f>
        <v>45623</v>
      </c>
      <c r="I107" s="1161">
        <f t="shared" si="82"/>
        <v>45623</v>
      </c>
      <c r="J107" s="1204">
        <f t="shared" si="79"/>
        <v>48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 x14ac:dyDescent="0.2">
      <c r="A108" s="805" t="s">
        <v>4267</v>
      </c>
      <c r="B108" s="1168" t="s">
        <v>433</v>
      </c>
      <c r="C108" s="1164" t="s">
        <v>4268</v>
      </c>
      <c r="D108" s="1164">
        <v>45628</v>
      </c>
      <c r="E108" s="1166">
        <f t="shared" si="81"/>
        <v>45635</v>
      </c>
      <c r="F108" s="1166">
        <f t="shared" si="81"/>
        <v>45642</v>
      </c>
      <c r="G108" s="1184"/>
      <c r="H108" s="1161">
        <f t="shared" si="82"/>
        <v>45630</v>
      </c>
      <c r="I108" s="1161">
        <f t="shared" si="82"/>
        <v>45630</v>
      </c>
      <c r="J108" s="1204">
        <f t="shared" si="79"/>
        <v>49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 x14ac:dyDescent="0.2">
      <c r="A109" s="805"/>
      <c r="B109" s="1178" t="s">
        <v>399</v>
      </c>
      <c r="C109" s="1164" t="s">
        <v>4269</v>
      </c>
      <c r="D109" s="1164">
        <v>45639</v>
      </c>
      <c r="E109" s="1161">
        <f t="shared" si="81"/>
        <v>45646</v>
      </c>
      <c r="F109" s="1161">
        <f t="shared" si="81"/>
        <v>45653</v>
      </c>
      <c r="G109" s="1184"/>
      <c r="H109" s="1161">
        <f t="shared" si="82"/>
        <v>45637</v>
      </c>
      <c r="I109" s="1161">
        <f t="shared" si="82"/>
        <v>45637</v>
      </c>
      <c r="J109" s="1204">
        <f t="shared" si="79"/>
        <v>50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 x14ac:dyDescent="0.2">
      <c r="A110" s="805" t="s">
        <v>792</v>
      </c>
      <c r="B110" s="1164" t="s">
        <v>4143</v>
      </c>
      <c r="C110" s="1164" t="s">
        <v>4270</v>
      </c>
      <c r="D110" s="1164">
        <v>45646</v>
      </c>
      <c r="E110" s="1161">
        <f t="shared" si="81"/>
        <v>45653</v>
      </c>
      <c r="F110" s="1161">
        <f t="shared" si="81"/>
        <v>45660</v>
      </c>
      <c r="G110" s="1184"/>
      <c r="H110" s="1161">
        <f t="shared" si="82"/>
        <v>45644</v>
      </c>
      <c r="I110" s="1161">
        <f t="shared" si="82"/>
        <v>45644</v>
      </c>
      <c r="J110" s="1204">
        <f t="shared" si="79"/>
        <v>51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 x14ac:dyDescent="0.2">
      <c r="A111" s="805" t="s">
        <v>662</v>
      </c>
      <c r="B111" s="1168" t="s">
        <v>433</v>
      </c>
      <c r="C111" s="1164" t="s">
        <v>4271</v>
      </c>
      <c r="D111" s="1166"/>
      <c r="E111" s="1166"/>
      <c r="F111" s="1166"/>
      <c r="G111" s="1184"/>
      <c r="H111" s="1161">
        <f t="shared" si="82"/>
        <v>45651</v>
      </c>
      <c r="I111" s="1161">
        <f t="shared" si="82"/>
        <v>45651</v>
      </c>
      <c r="J111" s="1204">
        <f t="shared" si="79"/>
        <v>52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 x14ac:dyDescent="0.2">
      <c r="A112" s="805" t="s">
        <v>4272</v>
      </c>
      <c r="B112" s="1164" t="s">
        <v>379</v>
      </c>
      <c r="C112" s="1164" t="s">
        <v>4273</v>
      </c>
      <c r="D112" s="1164">
        <v>45656</v>
      </c>
      <c r="E112" s="1161">
        <f t="shared" ref="E112:F114" si="83">D112+7</f>
        <v>45663</v>
      </c>
      <c r="F112" s="1161">
        <f t="shared" si="83"/>
        <v>45670</v>
      </c>
      <c r="G112" s="1184"/>
      <c r="H112" s="1161">
        <f t="shared" si="82"/>
        <v>45658</v>
      </c>
      <c r="I112" s="1161">
        <f t="shared" si="82"/>
        <v>45658</v>
      </c>
      <c r="J112" s="1204">
        <f t="shared" si="79"/>
        <v>1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 x14ac:dyDescent="0.2">
      <c r="A113" s="805"/>
      <c r="B113" s="1164" t="s">
        <v>662</v>
      </c>
      <c r="C113" s="1164" t="s">
        <v>4141</v>
      </c>
      <c r="D113" s="1164">
        <v>45665</v>
      </c>
      <c r="E113" s="1161">
        <f t="shared" si="83"/>
        <v>45672</v>
      </c>
      <c r="F113" s="1161">
        <f t="shared" si="83"/>
        <v>45679</v>
      </c>
      <c r="G113" s="1184"/>
      <c r="H113" s="1161">
        <f>H112+7</f>
        <v>45665</v>
      </c>
      <c r="I113" s="1161">
        <f>I112+7</f>
        <v>45665</v>
      </c>
      <c r="J113" s="1204">
        <f t="shared" si="79"/>
        <v>2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 x14ac:dyDescent="0.2">
      <c r="A114" s="805" t="s">
        <v>792</v>
      </c>
      <c r="B114" s="1164" t="s">
        <v>399</v>
      </c>
      <c r="C114" s="1164" t="s">
        <v>4142</v>
      </c>
      <c r="D114" s="1164">
        <v>45304</v>
      </c>
      <c r="E114" s="1161">
        <f t="shared" si="83"/>
        <v>45311</v>
      </c>
      <c r="F114" s="1161">
        <f t="shared" si="83"/>
        <v>45318</v>
      </c>
      <c r="G114" s="1184"/>
      <c r="H114" s="1161">
        <f t="shared" si="82"/>
        <v>45672</v>
      </c>
      <c r="I114" s="1161">
        <f t="shared" si="82"/>
        <v>45672</v>
      </c>
      <c r="J114" s="1204">
        <f t="shared" si="79"/>
        <v>3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 x14ac:dyDescent="0.2">
      <c r="A115" s="805" t="s">
        <v>4143</v>
      </c>
      <c r="B115" s="1164" t="s">
        <v>803</v>
      </c>
      <c r="C115" s="1164" t="s">
        <v>4144</v>
      </c>
      <c r="D115" s="1165" t="s">
        <v>409</v>
      </c>
      <c r="E115" s="1166"/>
      <c r="F115" s="1166"/>
      <c r="G115" s="1184"/>
      <c r="H115" s="1161">
        <f t="shared" si="82"/>
        <v>45679</v>
      </c>
      <c r="I115" s="1161">
        <f t="shared" si="82"/>
        <v>45679</v>
      </c>
      <c r="J115" s="1204">
        <f t="shared" si="79"/>
        <v>4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 x14ac:dyDescent="0.2">
      <c r="A116" s="805"/>
      <c r="B116" s="1164" t="s">
        <v>379</v>
      </c>
      <c r="C116" s="1164" t="s">
        <v>4145</v>
      </c>
      <c r="D116" s="1164">
        <v>45688</v>
      </c>
      <c r="E116" s="1161">
        <f>D116+7</f>
        <v>45695</v>
      </c>
      <c r="F116" s="1161">
        <f>E116+7</f>
        <v>45702</v>
      </c>
      <c r="G116" s="1184"/>
      <c r="H116" s="1161">
        <f t="shared" si="82"/>
        <v>45686</v>
      </c>
      <c r="I116" s="1161">
        <f t="shared" si="82"/>
        <v>45686</v>
      </c>
      <c r="J116" s="1204">
        <f t="shared" si="79"/>
        <v>5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 x14ac:dyDescent="0.2">
      <c r="A117" s="805" t="s">
        <v>662</v>
      </c>
      <c r="B117" s="1168" t="s">
        <v>433</v>
      </c>
      <c r="C117" s="1164" t="s">
        <v>4146</v>
      </c>
      <c r="D117" s="1166"/>
      <c r="E117" s="1166"/>
      <c r="F117" s="1166"/>
      <c r="G117" s="1184"/>
      <c r="H117" s="1161">
        <f t="shared" si="82"/>
        <v>45693</v>
      </c>
      <c r="I117" s="1161">
        <f t="shared" si="82"/>
        <v>45693</v>
      </c>
      <c r="J117" s="1204">
        <f t="shared" si="79"/>
        <v>6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 x14ac:dyDescent="0.2">
      <c r="A118" s="805"/>
      <c r="B118" s="1168" t="s">
        <v>433</v>
      </c>
      <c r="C118" s="1164" t="s">
        <v>4147</v>
      </c>
      <c r="D118" s="1166"/>
      <c r="E118" s="1166"/>
      <c r="F118" s="1166"/>
      <c r="G118" s="1184"/>
      <c r="H118" s="1161">
        <f t="shared" si="82"/>
        <v>45700</v>
      </c>
      <c r="I118" s="1161">
        <f t="shared" si="82"/>
        <v>45700</v>
      </c>
      <c r="J118" s="1204">
        <f t="shared" si="79"/>
        <v>7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 x14ac:dyDescent="0.2">
      <c r="A119" s="805" t="s">
        <v>4143</v>
      </c>
      <c r="B119" s="1168" t="s">
        <v>433</v>
      </c>
      <c r="C119" s="1164" t="s">
        <v>4148</v>
      </c>
      <c r="D119" s="1166"/>
      <c r="E119" s="1166"/>
      <c r="F119" s="1166"/>
      <c r="G119" s="1184"/>
      <c r="H119" s="1161">
        <f t="shared" si="82"/>
        <v>45707</v>
      </c>
      <c r="I119" s="1161">
        <f t="shared" si="82"/>
        <v>45707</v>
      </c>
      <c r="J119" s="1204">
        <f t="shared" si="79"/>
        <v>8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 x14ac:dyDescent="0.2">
      <c r="A120" s="805"/>
      <c r="B120" s="1164" t="s">
        <v>662</v>
      </c>
      <c r="C120" s="1164" t="s">
        <v>4149</v>
      </c>
      <c r="D120" s="1164">
        <v>45714</v>
      </c>
      <c r="E120" s="1161">
        <f>D120+7</f>
        <v>45721</v>
      </c>
      <c r="F120" s="1161">
        <f>E120+7</f>
        <v>45728</v>
      </c>
      <c r="G120" s="1184"/>
      <c r="H120" s="1161">
        <f t="shared" si="82"/>
        <v>45714</v>
      </c>
      <c r="I120" s="1161">
        <f t="shared" si="82"/>
        <v>45714</v>
      </c>
      <c r="J120" s="1204">
        <f t="shared" si="79"/>
        <v>9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 x14ac:dyDescent="0.2">
      <c r="A121" s="805"/>
      <c r="B121" s="1177" t="s">
        <v>662</v>
      </c>
      <c r="C121" s="1164" t="s">
        <v>4274</v>
      </c>
      <c r="D121" s="1187" t="s">
        <v>409</v>
      </c>
      <c r="E121" s="1166"/>
      <c r="F121" s="1166"/>
      <c r="G121" s="1184"/>
      <c r="H121" s="1161">
        <v>45734</v>
      </c>
      <c r="I121" s="1161">
        <v>45734</v>
      </c>
      <c r="J121" s="1204">
        <f t="shared" si="79"/>
        <v>12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 x14ac:dyDescent="0.2">
      <c r="A122" s="805" t="s">
        <v>803</v>
      </c>
      <c r="B122" s="1164" t="s">
        <v>379</v>
      </c>
      <c r="C122" s="1164" t="s">
        <v>4275</v>
      </c>
      <c r="D122" s="1164">
        <v>45744</v>
      </c>
      <c r="E122" s="1161">
        <v>45745</v>
      </c>
      <c r="F122" s="1161">
        <f t="shared" ref="F122" si="84">E122+1</f>
        <v>45746</v>
      </c>
      <c r="G122" s="1184"/>
      <c r="H122" s="1161">
        <f>H121+7</f>
        <v>45741</v>
      </c>
      <c r="I122" s="1161">
        <f>I121+7</f>
        <v>45741</v>
      </c>
      <c r="J122" s="1204">
        <f t="shared" si="79"/>
        <v>13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 x14ac:dyDescent="0.2">
      <c r="A123" s="805"/>
      <c r="B123" s="1164" t="s">
        <v>4153</v>
      </c>
      <c r="C123" s="1164" t="s">
        <v>4276</v>
      </c>
      <c r="D123" s="1165" t="s">
        <v>409</v>
      </c>
      <c r="E123" s="1166"/>
      <c r="F123" s="1166"/>
      <c r="G123" s="1184"/>
      <c r="H123" s="1161">
        <v>45755</v>
      </c>
      <c r="I123" s="1161">
        <v>45755</v>
      </c>
      <c r="J123" s="1204">
        <f t="shared" si="79"/>
        <v>15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 x14ac:dyDescent="0.2">
      <c r="A124" s="805" t="s">
        <v>4153</v>
      </c>
      <c r="B124" s="1168" t="s">
        <v>433</v>
      </c>
      <c r="C124" s="1164" t="s">
        <v>4277</v>
      </c>
      <c r="D124" s="1166">
        <v>45761</v>
      </c>
      <c r="E124" s="1166">
        <f t="shared" ref="E124:E130" si="85">D124+5</f>
        <v>45766</v>
      </c>
      <c r="F124" s="1166">
        <f t="shared" ref="F124:F125" si="86">E124+1</f>
        <v>45767</v>
      </c>
      <c r="G124" s="1184"/>
      <c r="H124" s="1161">
        <f t="shared" ref="H124:I185" si="87">H123+7</f>
        <v>45762</v>
      </c>
      <c r="I124" s="1161">
        <f t="shared" si="87"/>
        <v>45762</v>
      </c>
      <c r="J124" s="1204">
        <f t="shared" si="79"/>
        <v>16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 x14ac:dyDescent="0.2">
      <c r="A125" s="805"/>
      <c r="B125" s="1164" t="s">
        <v>662</v>
      </c>
      <c r="C125" s="1164" t="s">
        <v>4278</v>
      </c>
      <c r="D125" s="1164">
        <v>45771</v>
      </c>
      <c r="E125" s="1161">
        <f t="shared" si="85"/>
        <v>45776</v>
      </c>
      <c r="F125" s="1161">
        <f t="shared" si="86"/>
        <v>45777</v>
      </c>
      <c r="G125" s="1184"/>
      <c r="H125" s="1161">
        <f t="shared" si="87"/>
        <v>45769</v>
      </c>
      <c r="I125" s="1161">
        <f t="shared" si="87"/>
        <v>45769</v>
      </c>
      <c r="J125" s="1204">
        <f t="shared" si="79"/>
        <v>17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 x14ac:dyDescent="0.2">
      <c r="A126" s="805"/>
      <c r="B126" s="1168" t="s">
        <v>433</v>
      </c>
      <c r="C126" s="1164" t="s">
        <v>4279</v>
      </c>
      <c r="D126" s="1166"/>
      <c r="E126" s="1166"/>
      <c r="F126" s="1166"/>
      <c r="G126" s="1184"/>
      <c r="H126" s="1161">
        <f t="shared" si="87"/>
        <v>45776</v>
      </c>
      <c r="I126" s="1161">
        <f t="shared" si="87"/>
        <v>45776</v>
      </c>
      <c r="J126" s="1204">
        <f t="shared" si="79"/>
        <v>18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 x14ac:dyDescent="0.2">
      <c r="A127" s="805"/>
      <c r="B127" s="1168" t="s">
        <v>433</v>
      </c>
      <c r="C127" s="1164" t="s">
        <v>4280</v>
      </c>
      <c r="D127" s="1166"/>
      <c r="E127" s="1166"/>
      <c r="F127" s="1166"/>
      <c r="G127" s="1184"/>
      <c r="H127" s="1161">
        <f t="shared" si="87"/>
        <v>45783</v>
      </c>
      <c r="I127" s="1161">
        <f t="shared" si="87"/>
        <v>45783</v>
      </c>
      <c r="J127" s="1204">
        <f t="shared" si="79"/>
        <v>19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 x14ac:dyDescent="0.2">
      <c r="A128" s="805"/>
      <c r="B128" s="1168" t="s">
        <v>433</v>
      </c>
      <c r="C128" s="1164" t="s">
        <v>4281</v>
      </c>
      <c r="D128" s="1166"/>
      <c r="E128" s="1166"/>
      <c r="F128" s="1166"/>
      <c r="G128" s="1184"/>
      <c r="H128" s="1161">
        <f t="shared" si="87"/>
        <v>45790</v>
      </c>
      <c r="I128" s="1161">
        <f t="shared" si="87"/>
        <v>45790</v>
      </c>
      <c r="J128" s="1204">
        <f t="shared" ref="J128:J130" si="88">WEEKNUM(I128)</f>
        <v>20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 x14ac:dyDescent="0.2">
      <c r="A129" s="805"/>
      <c r="B129" s="1164" t="s">
        <v>4153</v>
      </c>
      <c r="C129" s="1164" t="s">
        <v>4282</v>
      </c>
      <c r="D129" s="1164">
        <v>45790</v>
      </c>
      <c r="E129" s="1161">
        <f t="shared" si="85"/>
        <v>45795</v>
      </c>
      <c r="F129" s="1161">
        <f t="shared" ref="F129:F130" si="89">E129+1</f>
        <v>45796</v>
      </c>
      <c r="G129" s="1184"/>
      <c r="H129" s="1161">
        <v>45789</v>
      </c>
      <c r="I129" s="1161">
        <v>45789</v>
      </c>
      <c r="J129" s="1204">
        <f t="shared" si="88"/>
        <v>20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 x14ac:dyDescent="0.2">
      <c r="A130" s="805"/>
      <c r="B130" s="1177" t="s">
        <v>379</v>
      </c>
      <c r="C130" s="1164" t="s">
        <v>4283</v>
      </c>
      <c r="D130" s="1164">
        <v>45799</v>
      </c>
      <c r="E130" s="1161">
        <f t="shared" si="85"/>
        <v>45804</v>
      </c>
      <c r="F130" s="1161">
        <f t="shared" si="89"/>
        <v>45805</v>
      </c>
      <c r="G130" s="1184"/>
      <c r="H130" s="1161">
        <f t="shared" si="87"/>
        <v>45796</v>
      </c>
      <c r="I130" s="1161">
        <f t="shared" si="87"/>
        <v>45796</v>
      </c>
      <c r="J130" s="1204">
        <f t="shared" si="88"/>
        <v>21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 x14ac:dyDescent="0.2">
      <c r="A131" s="805"/>
      <c r="B131" s="1164" t="s">
        <v>662</v>
      </c>
      <c r="C131" s="1164" t="s">
        <v>4284</v>
      </c>
      <c r="D131" s="1164">
        <v>45805</v>
      </c>
      <c r="E131" s="1161">
        <f t="shared" ref="E131:E132" si="90">D131+5</f>
        <v>45810</v>
      </c>
      <c r="F131" s="1161">
        <f t="shared" ref="F131:F132" si="91">E131+1</f>
        <v>45811</v>
      </c>
      <c r="G131" s="1184"/>
      <c r="H131" s="1161">
        <f t="shared" si="87"/>
        <v>45803</v>
      </c>
      <c r="I131" s="1161">
        <f t="shared" si="87"/>
        <v>45803</v>
      </c>
      <c r="J131" s="1204">
        <f t="shared" ref="J131:J134" si="92">WEEKNUM(I131)</f>
        <v>22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 x14ac:dyDescent="0.2">
      <c r="A132" s="805"/>
      <c r="B132" s="1164" t="s">
        <v>844</v>
      </c>
      <c r="C132" s="1164" t="s">
        <v>4285</v>
      </c>
      <c r="D132" s="1164">
        <v>45816</v>
      </c>
      <c r="E132" s="1161">
        <f t="shared" si="90"/>
        <v>45821</v>
      </c>
      <c r="F132" s="1161">
        <f t="shared" si="91"/>
        <v>45822</v>
      </c>
      <c r="G132" s="1184"/>
      <c r="H132" s="1161">
        <f t="shared" si="87"/>
        <v>45810</v>
      </c>
      <c r="I132" s="1161">
        <f t="shared" si="87"/>
        <v>45810</v>
      </c>
      <c r="J132" s="1204">
        <f t="shared" si="92"/>
        <v>23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 x14ac:dyDescent="0.2">
      <c r="A133" s="805"/>
      <c r="B133" s="1164" t="s">
        <v>4153</v>
      </c>
      <c r="C133" s="1164" t="s">
        <v>4286</v>
      </c>
      <c r="D133" s="1187" t="s">
        <v>409</v>
      </c>
      <c r="E133" s="1166"/>
      <c r="F133" s="1166"/>
      <c r="G133" s="1184"/>
      <c r="H133" s="1161">
        <f t="shared" si="87"/>
        <v>45817</v>
      </c>
      <c r="I133" s="1161">
        <f t="shared" si="87"/>
        <v>45817</v>
      </c>
      <c r="J133" s="1204">
        <f t="shared" si="92"/>
        <v>24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 x14ac:dyDescent="0.2">
      <c r="A134" s="805"/>
      <c r="B134" s="1168" t="s">
        <v>433</v>
      </c>
      <c r="C134" s="1164" t="s">
        <v>4287</v>
      </c>
      <c r="D134" s="1166"/>
      <c r="E134" s="1166"/>
      <c r="F134" s="1166"/>
      <c r="G134" s="1184"/>
      <c r="H134" s="1161">
        <f t="shared" si="87"/>
        <v>45824</v>
      </c>
      <c r="I134" s="1161">
        <f t="shared" si="87"/>
        <v>45824</v>
      </c>
      <c r="J134" s="1204">
        <f t="shared" si="92"/>
        <v>25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 x14ac:dyDescent="0.2">
      <c r="A135" s="805"/>
      <c r="B135" s="1164" t="s">
        <v>781</v>
      </c>
      <c r="C135" s="1164" t="s">
        <v>4288</v>
      </c>
      <c r="D135" s="1164">
        <v>45832</v>
      </c>
      <c r="E135" s="1161">
        <f t="shared" ref="E135" si="93">D135+5</f>
        <v>45837</v>
      </c>
      <c r="F135" s="1161">
        <f t="shared" ref="F135" si="94">E135+1</f>
        <v>45838</v>
      </c>
      <c r="G135" s="1184"/>
      <c r="H135" s="1161">
        <f t="shared" si="87"/>
        <v>45831</v>
      </c>
      <c r="I135" s="1161">
        <f t="shared" si="87"/>
        <v>45831</v>
      </c>
      <c r="J135" s="1204">
        <f t="shared" ref="J135" si="95">WEEKNUM(I135)</f>
        <v>26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 x14ac:dyDescent="0.2">
      <c r="A136" s="805" t="s">
        <v>4289</v>
      </c>
      <c r="B136" s="1164" t="s">
        <v>803</v>
      </c>
      <c r="C136" s="1164" t="s">
        <v>4290</v>
      </c>
      <c r="D136" s="1187" t="s">
        <v>409</v>
      </c>
      <c r="E136" s="1166"/>
      <c r="F136" s="1166"/>
      <c r="G136" s="1184"/>
      <c r="H136" s="1161">
        <f t="shared" si="87"/>
        <v>45838</v>
      </c>
      <c r="I136" s="1161">
        <f t="shared" si="87"/>
        <v>45838</v>
      </c>
      <c r="J136" s="1204">
        <f t="shared" ref="J136:J139" si="96">WEEKNUM(I136)</f>
        <v>27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 x14ac:dyDescent="0.2">
      <c r="A137" s="805"/>
      <c r="B137" s="1164" t="s">
        <v>844</v>
      </c>
      <c r="C137" s="1164" t="s">
        <v>4291</v>
      </c>
      <c r="D137" s="1164">
        <v>45852</v>
      </c>
      <c r="E137" s="1161">
        <f t="shared" ref="E137" si="97">D137+5</f>
        <v>45857</v>
      </c>
      <c r="F137" s="1161">
        <f t="shared" ref="F137" si="98">E137+1</f>
        <v>45858</v>
      </c>
      <c r="G137" s="1184"/>
      <c r="H137" s="1161">
        <f t="shared" si="87"/>
        <v>45845</v>
      </c>
      <c r="I137" s="1161">
        <f t="shared" si="87"/>
        <v>45845</v>
      </c>
      <c r="J137" s="1204">
        <f t="shared" si="96"/>
        <v>28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 x14ac:dyDescent="0.2">
      <c r="A138" s="805" t="s">
        <v>4292</v>
      </c>
      <c r="B138" s="1168" t="s">
        <v>433</v>
      </c>
      <c r="C138" s="1164" t="s">
        <v>4293</v>
      </c>
      <c r="D138" s="1166"/>
      <c r="E138" s="1166"/>
      <c r="F138" s="1166"/>
      <c r="G138" s="1184"/>
      <c r="H138" s="1161">
        <f t="shared" si="87"/>
        <v>45852</v>
      </c>
      <c r="I138" s="1161">
        <f t="shared" si="87"/>
        <v>45852</v>
      </c>
      <c r="J138" s="1204">
        <f t="shared" si="96"/>
        <v>29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 x14ac:dyDescent="0.2">
      <c r="A139" s="805" t="s">
        <v>379</v>
      </c>
      <c r="B139" s="1164" t="s">
        <v>781</v>
      </c>
      <c r="C139" s="1164" t="s">
        <v>4294</v>
      </c>
      <c r="D139" s="1164">
        <v>45864</v>
      </c>
      <c r="E139" s="1187" t="s">
        <v>409</v>
      </c>
      <c r="F139" s="1187" t="s">
        <v>409</v>
      </c>
      <c r="G139" s="1184"/>
      <c r="H139" s="1161">
        <f t="shared" si="87"/>
        <v>45859</v>
      </c>
      <c r="I139" s="1161">
        <f t="shared" si="87"/>
        <v>45859</v>
      </c>
      <c r="J139" s="1204">
        <f t="shared" si="96"/>
        <v>30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 x14ac:dyDescent="0.2">
      <c r="A140" s="805" t="s">
        <v>662</v>
      </c>
      <c r="B140" s="1168" t="s">
        <v>433</v>
      </c>
      <c r="C140" s="1164" t="s">
        <v>4295</v>
      </c>
      <c r="D140" s="1166"/>
      <c r="E140" s="1166"/>
      <c r="F140" s="1166"/>
      <c r="G140" s="1184"/>
      <c r="H140" s="1161">
        <f t="shared" si="87"/>
        <v>45866</v>
      </c>
      <c r="I140" s="1161">
        <f t="shared" si="87"/>
        <v>45866</v>
      </c>
      <c r="J140" s="1204">
        <f t="shared" ref="J140:J143" si="99">WEEKNUM(I140)</f>
        <v>31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 x14ac:dyDescent="0.2">
      <c r="A141" s="805" t="s">
        <v>844</v>
      </c>
      <c r="B141" s="1164" t="s">
        <v>699</v>
      </c>
      <c r="C141" s="1164" t="s">
        <v>4296</v>
      </c>
      <c r="D141" s="1164">
        <v>45872</v>
      </c>
      <c r="E141" s="1187" t="s">
        <v>409</v>
      </c>
      <c r="F141" s="1187" t="s">
        <v>409</v>
      </c>
      <c r="G141" s="1184"/>
      <c r="H141" s="1161">
        <f t="shared" si="87"/>
        <v>45873</v>
      </c>
      <c r="I141" s="1161">
        <f t="shared" si="87"/>
        <v>45873</v>
      </c>
      <c r="J141" s="1204">
        <f t="shared" si="99"/>
        <v>32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 x14ac:dyDescent="0.2">
      <c r="A142" s="805"/>
      <c r="B142" s="1164" t="s">
        <v>844</v>
      </c>
      <c r="C142" s="1164" t="s">
        <v>4297</v>
      </c>
      <c r="D142" s="1164">
        <v>45888</v>
      </c>
      <c r="E142" s="1187" t="s">
        <v>409</v>
      </c>
      <c r="F142" s="1187" t="s">
        <v>409</v>
      </c>
      <c r="G142" s="1184"/>
      <c r="H142" s="1161">
        <f t="shared" si="87"/>
        <v>45880</v>
      </c>
      <c r="I142" s="1161">
        <f t="shared" si="87"/>
        <v>45880</v>
      </c>
      <c r="J142" s="1204">
        <f t="shared" si="99"/>
        <v>33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 x14ac:dyDescent="0.2">
      <c r="A143" s="805" t="s">
        <v>781</v>
      </c>
      <c r="B143" s="1168" t="s">
        <v>433</v>
      </c>
      <c r="C143" s="1164" t="s">
        <v>4298</v>
      </c>
      <c r="D143" s="1166"/>
      <c r="E143" s="1166"/>
      <c r="F143" s="1166"/>
      <c r="G143" s="1184"/>
      <c r="H143" s="1161">
        <f t="shared" si="87"/>
        <v>45887</v>
      </c>
      <c r="I143" s="1161">
        <f t="shared" si="87"/>
        <v>45887</v>
      </c>
      <c r="J143" s="1204">
        <f t="shared" si="99"/>
        <v>34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 x14ac:dyDescent="0.2">
      <c r="A144" s="805"/>
      <c r="B144" s="1164" t="s">
        <v>4143</v>
      </c>
      <c r="C144" s="1164" t="s">
        <v>4299</v>
      </c>
      <c r="D144" s="1164">
        <v>45899</v>
      </c>
      <c r="E144" s="1187" t="s">
        <v>409</v>
      </c>
      <c r="F144" s="1187" t="s">
        <v>409</v>
      </c>
      <c r="G144" s="1184"/>
      <c r="H144" s="1161">
        <f t="shared" si="87"/>
        <v>45894</v>
      </c>
      <c r="I144" s="1161">
        <f t="shared" si="87"/>
        <v>45894</v>
      </c>
      <c r="J144" s="1204">
        <f t="shared" ref="J144:J147" si="100">WEEKNUM(I144)</f>
        <v>35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 x14ac:dyDescent="0.2">
      <c r="A145" s="805" t="s">
        <v>699</v>
      </c>
      <c r="B145" s="1164" t="s">
        <v>844</v>
      </c>
      <c r="C145" s="1164" t="s">
        <v>4300</v>
      </c>
      <c r="D145" s="1164">
        <v>45902</v>
      </c>
      <c r="E145" s="1187" t="s">
        <v>409</v>
      </c>
      <c r="F145" s="1187" t="s">
        <v>409</v>
      </c>
      <c r="G145" s="1184"/>
      <c r="H145" s="1161">
        <f t="shared" si="87"/>
        <v>45901</v>
      </c>
      <c r="I145" s="1161">
        <f t="shared" si="87"/>
        <v>45901</v>
      </c>
      <c r="J145" s="1204">
        <f t="shared" si="100"/>
        <v>36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 x14ac:dyDescent="0.2">
      <c r="A146" s="805"/>
      <c r="B146" s="1168" t="s">
        <v>433</v>
      </c>
      <c r="C146" s="1164" t="s">
        <v>4301</v>
      </c>
      <c r="D146" s="1166"/>
      <c r="E146" s="1166"/>
      <c r="F146" s="1166"/>
      <c r="G146" s="1184"/>
      <c r="H146" s="1161">
        <f t="shared" si="87"/>
        <v>45908</v>
      </c>
      <c r="I146" s="1161">
        <f t="shared" si="87"/>
        <v>45908</v>
      </c>
      <c r="J146" s="1204">
        <f t="shared" si="100"/>
        <v>37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 x14ac:dyDescent="0.2">
      <c r="A147" s="805"/>
      <c r="B147" s="1168" t="s">
        <v>433</v>
      </c>
      <c r="C147" s="1164" t="s">
        <v>4302</v>
      </c>
      <c r="D147" s="1166"/>
      <c r="E147" s="1166"/>
      <c r="F147" s="1166"/>
      <c r="G147" s="1184"/>
      <c r="H147" s="1161">
        <f t="shared" si="87"/>
        <v>45915</v>
      </c>
      <c r="I147" s="1161">
        <f t="shared" si="87"/>
        <v>45915</v>
      </c>
      <c r="J147" s="1204">
        <f t="shared" si="100"/>
        <v>38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 x14ac:dyDescent="0.2">
      <c r="A148" s="805" t="s">
        <v>4303</v>
      </c>
      <c r="B148" s="1164" t="s">
        <v>656</v>
      </c>
      <c r="C148" s="1168" t="s">
        <v>4304</v>
      </c>
      <c r="D148" s="1164">
        <v>45930</v>
      </c>
      <c r="E148" s="1187" t="s">
        <v>409</v>
      </c>
      <c r="F148" s="1187" t="s">
        <v>409</v>
      </c>
      <c r="G148" s="1184"/>
      <c r="H148" s="1161">
        <f t="shared" si="87"/>
        <v>45922</v>
      </c>
      <c r="I148" s="1161">
        <f t="shared" si="87"/>
        <v>45922</v>
      </c>
      <c r="J148" s="1204">
        <f t="shared" ref="J148:J149" si="101">WEEKNUM(I148)</f>
        <v>39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 x14ac:dyDescent="0.2">
      <c r="A149" s="805" t="s">
        <v>699</v>
      </c>
      <c r="B149" s="1164" t="s">
        <v>4143</v>
      </c>
      <c r="C149" s="1164" t="s">
        <v>4305</v>
      </c>
      <c r="D149" s="1164">
        <v>45928</v>
      </c>
      <c r="E149" s="1161">
        <f t="shared" ref="E149" si="102">D149+5</f>
        <v>45933</v>
      </c>
      <c r="F149" s="1161">
        <f t="shared" ref="F149" si="103">E149+1</f>
        <v>45934</v>
      </c>
      <c r="G149" s="1184"/>
      <c r="H149" s="1161">
        <f t="shared" si="87"/>
        <v>45929</v>
      </c>
      <c r="I149" s="1161">
        <f t="shared" si="87"/>
        <v>45929</v>
      </c>
      <c r="J149" s="1204">
        <f t="shared" si="101"/>
        <v>40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 x14ac:dyDescent="0.2">
      <c r="A150" s="805" t="s">
        <v>4186</v>
      </c>
      <c r="B150" s="1388" t="s">
        <v>797</v>
      </c>
      <c r="C150" s="1164" t="s">
        <v>4306</v>
      </c>
      <c r="D150" s="1164">
        <v>45935</v>
      </c>
      <c r="E150" s="1187" t="s">
        <v>409</v>
      </c>
      <c r="F150" s="1187" t="s">
        <v>409</v>
      </c>
      <c r="G150" s="1184"/>
      <c r="H150" s="1161">
        <f t="shared" si="87"/>
        <v>45936</v>
      </c>
      <c r="I150" s="1161">
        <f t="shared" si="87"/>
        <v>45936</v>
      </c>
      <c r="J150" s="1204">
        <f t="shared" ref="J150:J153" si="104">WEEKNUM(I150)</f>
        <v>41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 x14ac:dyDescent="0.2">
      <c r="A151" s="805" t="s">
        <v>773</v>
      </c>
      <c r="B151" s="1245" t="s">
        <v>656</v>
      </c>
      <c r="C151" s="1376" t="s">
        <v>4307</v>
      </c>
      <c r="D151" s="1164">
        <v>45945</v>
      </c>
      <c r="E151" s="1161">
        <f t="shared" ref="E151:E153" si="105">D151+5</f>
        <v>45950</v>
      </c>
      <c r="F151" s="1161">
        <f t="shared" ref="F151:F153" si="106">E151+1</f>
        <v>45951</v>
      </c>
      <c r="G151" s="1184"/>
      <c r="H151" s="1161">
        <v>45942</v>
      </c>
      <c r="I151" s="1161">
        <f t="shared" si="87"/>
        <v>45943</v>
      </c>
      <c r="J151" s="1204">
        <f t="shared" si="104"/>
        <v>42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 x14ac:dyDescent="0.2">
      <c r="A152" s="1147" t="s">
        <v>4308</v>
      </c>
      <c r="B152" s="1389" t="s">
        <v>433</v>
      </c>
      <c r="C152" s="1164" t="s">
        <v>4309</v>
      </c>
      <c r="D152" s="1170">
        <v>45949</v>
      </c>
      <c r="E152" s="1170">
        <f t="shared" si="105"/>
        <v>45954</v>
      </c>
      <c r="F152" s="1170">
        <f t="shared" si="106"/>
        <v>45955</v>
      </c>
      <c r="G152" s="1184"/>
      <c r="H152" s="1161">
        <f t="shared" si="87"/>
        <v>45949</v>
      </c>
      <c r="I152" s="1161">
        <f t="shared" si="87"/>
        <v>45950</v>
      </c>
      <c r="J152" s="1204">
        <f t="shared" si="104"/>
        <v>43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 x14ac:dyDescent="0.2">
      <c r="A153" s="805"/>
      <c r="B153" s="1164" t="s">
        <v>4143</v>
      </c>
      <c r="C153" s="1164" t="s">
        <v>4310</v>
      </c>
      <c r="D153" s="1164">
        <v>45957</v>
      </c>
      <c r="E153" s="1161">
        <f t="shared" si="105"/>
        <v>45962</v>
      </c>
      <c r="F153" s="1161">
        <f t="shared" si="106"/>
        <v>45963</v>
      </c>
      <c r="G153" s="1184"/>
      <c r="H153" s="1161">
        <f t="shared" si="87"/>
        <v>45956</v>
      </c>
      <c r="I153" s="1161">
        <f t="shared" si="87"/>
        <v>45957</v>
      </c>
      <c r="J153" s="1204">
        <f t="shared" si="104"/>
        <v>44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 x14ac:dyDescent="0.2">
      <c r="A154" s="805" t="s">
        <v>797</v>
      </c>
      <c r="B154" s="1169" t="s">
        <v>433</v>
      </c>
      <c r="C154" s="1164" t="s">
        <v>4311</v>
      </c>
      <c r="D154" s="1170">
        <v>45963</v>
      </c>
      <c r="E154" s="1170">
        <f t="shared" ref="E154" si="107">D154+5</f>
        <v>45968</v>
      </c>
      <c r="F154" s="1170">
        <f t="shared" ref="F154" si="108">E154+1</f>
        <v>45969</v>
      </c>
      <c r="G154" s="1184"/>
      <c r="H154" s="1161">
        <f t="shared" si="87"/>
        <v>45963</v>
      </c>
      <c r="I154" s="1161">
        <f t="shared" si="87"/>
        <v>45964</v>
      </c>
      <c r="J154" s="1204">
        <f t="shared" ref="J154" si="109">WEEKNUM(I154)</f>
        <v>45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 x14ac:dyDescent="0.2">
      <c r="A155" s="805" t="s">
        <v>656</v>
      </c>
      <c r="B155" s="1164" t="s">
        <v>797</v>
      </c>
      <c r="C155" s="1164" t="s">
        <v>4312</v>
      </c>
      <c r="D155" s="1164">
        <v>45977</v>
      </c>
      <c r="E155" s="1161">
        <f t="shared" ref="E155:E158" si="110">D155+5</f>
        <v>45982</v>
      </c>
      <c r="F155" s="1161">
        <f t="shared" ref="F155:F158" si="111">E155+1</f>
        <v>45983</v>
      </c>
      <c r="G155" s="1184"/>
      <c r="H155" s="1161">
        <f t="shared" si="87"/>
        <v>45970</v>
      </c>
      <c r="I155" s="1161">
        <f t="shared" si="87"/>
        <v>45971</v>
      </c>
      <c r="J155" s="1204">
        <f t="shared" ref="J155:J158" si="112">WEEKNUM(I155)</f>
        <v>46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 x14ac:dyDescent="0.2">
      <c r="A156" s="805" t="s">
        <v>773</v>
      </c>
      <c r="B156" s="1164" t="s">
        <v>656</v>
      </c>
      <c r="C156" s="1164" t="s">
        <v>4313</v>
      </c>
      <c r="D156" s="1164">
        <v>45979</v>
      </c>
      <c r="E156" s="1161">
        <f t="shared" si="110"/>
        <v>45984</v>
      </c>
      <c r="F156" s="1161">
        <f t="shared" si="111"/>
        <v>45985</v>
      </c>
      <c r="G156" s="1184"/>
      <c r="H156" s="1161">
        <f t="shared" si="87"/>
        <v>45977</v>
      </c>
      <c r="I156" s="1161">
        <f t="shared" si="87"/>
        <v>45978</v>
      </c>
      <c r="J156" s="1204">
        <f t="shared" si="112"/>
        <v>47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 x14ac:dyDescent="0.2">
      <c r="A157" s="805" t="s">
        <v>809</v>
      </c>
      <c r="B157" s="1164" t="s">
        <v>781</v>
      </c>
      <c r="C157" s="1164" t="s">
        <v>4314</v>
      </c>
      <c r="D157" s="1164">
        <v>45985</v>
      </c>
      <c r="E157" s="1161">
        <f t="shared" si="110"/>
        <v>45990</v>
      </c>
      <c r="F157" s="1161">
        <f t="shared" si="111"/>
        <v>45991</v>
      </c>
      <c r="G157" s="1184"/>
      <c r="H157" s="1161">
        <f t="shared" si="87"/>
        <v>45984</v>
      </c>
      <c r="I157" s="1161">
        <f t="shared" si="87"/>
        <v>45985</v>
      </c>
      <c r="J157" s="1204">
        <f t="shared" si="112"/>
        <v>48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 x14ac:dyDescent="0.2">
      <c r="A158" s="805" t="s">
        <v>4315</v>
      </c>
      <c r="B158" s="1169" t="s">
        <v>433</v>
      </c>
      <c r="C158" s="1164" t="s">
        <v>4316</v>
      </c>
      <c r="D158" s="1170">
        <v>45998</v>
      </c>
      <c r="E158" s="1170">
        <f t="shared" si="110"/>
        <v>46003</v>
      </c>
      <c r="F158" s="1170">
        <f t="shared" si="111"/>
        <v>46004</v>
      </c>
      <c r="G158" s="1184"/>
      <c r="H158" s="1161">
        <f t="shared" si="87"/>
        <v>45991</v>
      </c>
      <c r="I158" s="1161">
        <f t="shared" si="87"/>
        <v>45992</v>
      </c>
      <c r="J158" s="1204">
        <f t="shared" si="112"/>
        <v>49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 x14ac:dyDescent="0.2">
      <c r="A159" s="805" t="s">
        <v>797</v>
      </c>
      <c r="B159" s="1169" t="s">
        <v>433</v>
      </c>
      <c r="C159" s="1164" t="s">
        <v>4317</v>
      </c>
      <c r="D159" s="1170">
        <v>45998</v>
      </c>
      <c r="E159" s="1170">
        <f t="shared" ref="E159:E161" si="113">D159+5</f>
        <v>46003</v>
      </c>
      <c r="F159" s="1170">
        <f t="shared" ref="F159:F162" si="114">E159+1</f>
        <v>46004</v>
      </c>
      <c r="G159" s="1184"/>
      <c r="H159" s="1161">
        <f t="shared" si="87"/>
        <v>45998</v>
      </c>
      <c r="I159" s="1161">
        <f t="shared" si="87"/>
        <v>45999</v>
      </c>
      <c r="J159" s="1204">
        <f t="shared" ref="J159:J161" si="115">WEEKNUM(I159)</f>
        <v>50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 x14ac:dyDescent="0.2">
      <c r="A160" s="805" t="s">
        <v>4318</v>
      </c>
      <c r="B160" s="1169" t="s">
        <v>433</v>
      </c>
      <c r="C160" s="1164" t="s">
        <v>4319</v>
      </c>
      <c r="D160" s="1170">
        <v>45998</v>
      </c>
      <c r="E160" s="1170">
        <f t="shared" ref="E160" si="116">D160+5</f>
        <v>46003</v>
      </c>
      <c r="F160" s="1170">
        <f t="shared" ref="F160" si="117">E160+1</f>
        <v>46004</v>
      </c>
      <c r="G160" s="1184"/>
      <c r="H160" s="1161">
        <f t="shared" si="87"/>
        <v>46005</v>
      </c>
      <c r="I160" s="1161">
        <f t="shared" si="87"/>
        <v>46006</v>
      </c>
      <c r="J160" s="1204">
        <f t="shared" si="115"/>
        <v>51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hidden="1" customHeight="1" x14ac:dyDescent="0.2">
      <c r="A161" s="805" t="s">
        <v>4210</v>
      </c>
      <c r="B161" s="1169" t="s">
        <v>433</v>
      </c>
      <c r="C161" s="1164" t="s">
        <v>4320</v>
      </c>
      <c r="D161" s="1170">
        <v>46014</v>
      </c>
      <c r="E161" s="1170">
        <f t="shared" si="113"/>
        <v>46019</v>
      </c>
      <c r="F161" s="1170">
        <f t="shared" si="114"/>
        <v>46020</v>
      </c>
      <c r="G161" s="1184"/>
      <c r="H161" s="1161">
        <f t="shared" si="87"/>
        <v>46012</v>
      </c>
      <c r="I161" s="1161">
        <f t="shared" si="87"/>
        <v>46013</v>
      </c>
      <c r="J161" s="1204">
        <f t="shared" si="115"/>
        <v>52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hidden="1" customHeight="1" x14ac:dyDescent="0.2">
      <c r="A162" s="805" t="s">
        <v>809</v>
      </c>
      <c r="B162" s="1388" t="s">
        <v>781</v>
      </c>
      <c r="C162" s="1388" t="s">
        <v>4321</v>
      </c>
      <c r="D162" s="1187" t="s">
        <v>409</v>
      </c>
      <c r="E162" s="1161">
        <v>46022</v>
      </c>
      <c r="F162" s="1161">
        <f t="shared" si="114"/>
        <v>46023</v>
      </c>
      <c r="G162" s="1184"/>
      <c r="H162" s="1161">
        <f t="shared" si="87"/>
        <v>46019</v>
      </c>
      <c r="I162" s="1161">
        <f t="shared" si="87"/>
        <v>46020</v>
      </c>
      <c r="J162" s="1204">
        <v>1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hidden="1" customHeight="1" x14ac:dyDescent="0.2">
      <c r="A163" s="805" t="s">
        <v>797</v>
      </c>
      <c r="B163" s="1245" t="s">
        <v>809</v>
      </c>
      <c r="C163" s="1245" t="s">
        <v>4322</v>
      </c>
      <c r="D163" s="1376">
        <v>46027</v>
      </c>
      <c r="E163" s="1161">
        <f t="shared" ref="E163:E164" si="118">D163+5</f>
        <v>46032</v>
      </c>
      <c r="F163" s="1161">
        <f t="shared" ref="F163:F166" si="119">E163+1</f>
        <v>46033</v>
      </c>
      <c r="G163" s="1184"/>
      <c r="H163" s="1161">
        <v>46026</v>
      </c>
      <c r="I163" s="1161">
        <v>46027</v>
      </c>
      <c r="J163" s="1204">
        <f t="shared" ref="J163:J166" si="120">WEEKNUM(I163)</f>
        <v>2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hidden="1" customHeight="1" x14ac:dyDescent="0.2">
      <c r="A164" s="805" t="s">
        <v>4201</v>
      </c>
      <c r="B164" s="1390" t="s">
        <v>656</v>
      </c>
      <c r="C164" s="1390" t="s">
        <v>4323</v>
      </c>
      <c r="D164" s="1376">
        <v>46034</v>
      </c>
      <c r="E164" s="1161">
        <f t="shared" si="118"/>
        <v>46039</v>
      </c>
      <c r="F164" s="1161">
        <f t="shared" si="119"/>
        <v>46040</v>
      </c>
      <c r="G164" s="1184"/>
      <c r="H164" s="1161">
        <f t="shared" si="87"/>
        <v>46033</v>
      </c>
      <c r="I164" s="1161">
        <f t="shared" si="87"/>
        <v>46034</v>
      </c>
      <c r="J164" s="1204">
        <f t="shared" si="120"/>
        <v>3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hidden="1" customHeight="1" x14ac:dyDescent="0.2">
      <c r="A165" s="805" t="s">
        <v>4210</v>
      </c>
      <c r="B165" s="1245" t="s">
        <v>797</v>
      </c>
      <c r="C165" s="1401" t="s">
        <v>4324</v>
      </c>
      <c r="D165" s="1376">
        <v>46041</v>
      </c>
      <c r="E165" s="1161">
        <f>D165+6</f>
        <v>46047</v>
      </c>
      <c r="F165" s="1161">
        <f t="shared" si="119"/>
        <v>46048</v>
      </c>
      <c r="G165" s="1184"/>
      <c r="H165" s="1161">
        <f t="shared" si="87"/>
        <v>46040</v>
      </c>
      <c r="I165" s="1161">
        <f t="shared" si="87"/>
        <v>46041</v>
      </c>
      <c r="J165" s="1204">
        <f t="shared" si="120"/>
        <v>4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hidden="1" customHeight="1" x14ac:dyDescent="0.2">
      <c r="A166" s="805" t="s">
        <v>4212</v>
      </c>
      <c r="B166" s="1391" t="s">
        <v>787</v>
      </c>
      <c r="C166" s="1391" t="s">
        <v>4325</v>
      </c>
      <c r="D166" s="1164">
        <v>46045</v>
      </c>
      <c r="E166" s="1161">
        <f>D166+6</f>
        <v>46051</v>
      </c>
      <c r="F166" s="1161">
        <f t="shared" si="119"/>
        <v>46052</v>
      </c>
      <c r="G166" s="1184"/>
      <c r="H166" s="1161">
        <f t="shared" si="87"/>
        <v>46047</v>
      </c>
      <c r="I166" s="1161">
        <f t="shared" si="87"/>
        <v>46048</v>
      </c>
      <c r="J166" s="1204">
        <f t="shared" si="120"/>
        <v>5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hidden="1" customHeight="1" x14ac:dyDescent="0.2">
      <c r="A167" s="805"/>
      <c r="B167" s="1164" t="s">
        <v>809</v>
      </c>
      <c r="C167" s="1164" t="s">
        <v>4326</v>
      </c>
      <c r="D167" s="963" t="s">
        <v>409</v>
      </c>
      <c r="E167" s="1161">
        <v>46060</v>
      </c>
      <c r="F167" s="1161">
        <f t="shared" ref="F167:F168" si="121">E167+1</f>
        <v>46061</v>
      </c>
      <c r="G167" s="1184"/>
      <c r="H167" s="1161">
        <f t="shared" si="87"/>
        <v>46054</v>
      </c>
      <c r="I167" s="1161">
        <f t="shared" si="87"/>
        <v>46055</v>
      </c>
      <c r="J167" s="1204">
        <f t="shared" ref="J167:J169" si="122">WEEKNUM(I167)</f>
        <v>6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hidden="1" customHeight="1" x14ac:dyDescent="0.2">
      <c r="A168" s="805" t="s">
        <v>797</v>
      </c>
      <c r="B168" s="1164" t="s">
        <v>656</v>
      </c>
      <c r="C168" s="1164" t="s">
        <v>4327</v>
      </c>
      <c r="D168" s="1164">
        <v>46063</v>
      </c>
      <c r="E168" s="1161">
        <f>D168+6</f>
        <v>46069</v>
      </c>
      <c r="F168" s="1161">
        <f t="shared" si="121"/>
        <v>46070</v>
      </c>
      <c r="G168" s="1184"/>
      <c r="H168" s="1161">
        <f t="shared" si="87"/>
        <v>46061</v>
      </c>
      <c r="I168" s="1161">
        <f t="shared" si="87"/>
        <v>46062</v>
      </c>
      <c r="J168" s="1204">
        <f t="shared" si="122"/>
        <v>7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hidden="1" customHeight="1" x14ac:dyDescent="0.2">
      <c r="A169" s="805" t="s">
        <v>4201</v>
      </c>
      <c r="B169" s="1177" t="s">
        <v>877</v>
      </c>
      <c r="C169" s="1164" t="s">
        <v>4328</v>
      </c>
      <c r="D169" s="1164">
        <v>46081</v>
      </c>
      <c r="E169" s="1161">
        <f>D169+6</f>
        <v>46087</v>
      </c>
      <c r="F169" s="1161">
        <f t="shared" ref="F169" si="123">E169+1</f>
        <v>46088</v>
      </c>
      <c r="G169" s="1184"/>
      <c r="H169" s="1161">
        <f t="shared" si="87"/>
        <v>46068</v>
      </c>
      <c r="I169" s="1161">
        <f t="shared" si="87"/>
        <v>46069</v>
      </c>
      <c r="J169" s="1204">
        <f t="shared" si="122"/>
        <v>8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hidden="1" customHeight="1" x14ac:dyDescent="0.2">
      <c r="A170" s="805" t="s">
        <v>781</v>
      </c>
      <c r="B170" s="1177" t="s">
        <v>787</v>
      </c>
      <c r="C170" s="1164" t="s">
        <v>4329</v>
      </c>
      <c r="D170" s="1164">
        <v>46080</v>
      </c>
      <c r="E170" s="963" t="s">
        <v>409</v>
      </c>
      <c r="F170" s="963" t="s">
        <v>409</v>
      </c>
      <c r="G170" s="1184" t="s">
        <v>4330</v>
      </c>
      <c r="H170" s="1161">
        <f t="shared" si="87"/>
        <v>46075</v>
      </c>
      <c r="I170" s="1161">
        <f t="shared" si="87"/>
        <v>46076</v>
      </c>
      <c r="J170" s="1204">
        <f t="shared" ref="J170" si="124">WEEKNUM(I170)</f>
        <v>9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hidden="1" customHeight="1" x14ac:dyDescent="0.2">
      <c r="A171" s="805" t="s">
        <v>4143</v>
      </c>
      <c r="B171" s="1178" t="s">
        <v>2004</v>
      </c>
      <c r="C171" s="1164" t="s">
        <v>4331</v>
      </c>
      <c r="D171" s="1164">
        <v>46088</v>
      </c>
      <c r="E171" s="1161">
        <f t="shared" ref="E171:E178" si="125">D171+6</f>
        <v>46094</v>
      </c>
      <c r="F171" s="1161">
        <f t="shared" ref="F171" si="126">E171+1</f>
        <v>46095</v>
      </c>
      <c r="G171" s="1184"/>
      <c r="H171" s="1161">
        <f t="shared" si="87"/>
        <v>46082</v>
      </c>
      <c r="I171" s="1161">
        <f t="shared" si="87"/>
        <v>46083</v>
      </c>
      <c r="J171" s="1204">
        <f t="shared" ref="J171" si="127">WEEKNUM(I171)</f>
        <v>10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customHeight="1" x14ac:dyDescent="0.2">
      <c r="A172" s="805" t="s">
        <v>4332</v>
      </c>
      <c r="B172" s="1164" t="s">
        <v>809</v>
      </c>
      <c r="C172" s="1164" t="s">
        <v>4333</v>
      </c>
      <c r="D172" s="1164">
        <v>46089</v>
      </c>
      <c r="E172" s="963" t="s">
        <v>409</v>
      </c>
      <c r="F172" s="963" t="s">
        <v>409</v>
      </c>
      <c r="G172" s="1184"/>
      <c r="H172" s="1161">
        <f t="shared" si="87"/>
        <v>46089</v>
      </c>
      <c r="I172" s="1161">
        <f t="shared" si="87"/>
        <v>46090</v>
      </c>
      <c r="J172" s="1204">
        <f t="shared" ref="J172" si="128">WEEKNUM(I172)</f>
        <v>11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customHeight="1" x14ac:dyDescent="0.2">
      <c r="A173" s="805" t="s">
        <v>4334</v>
      </c>
      <c r="B173" s="1178" t="s">
        <v>4221</v>
      </c>
      <c r="C173" s="1164" t="s">
        <v>4335</v>
      </c>
      <c r="D173" s="1164">
        <v>46102</v>
      </c>
      <c r="E173" s="1161">
        <f t="shared" si="125"/>
        <v>46108</v>
      </c>
      <c r="F173" s="1161">
        <f t="shared" ref="F173" si="129">E173+1</f>
        <v>46109</v>
      </c>
      <c r="G173" s="1184"/>
      <c r="H173" s="1161">
        <f t="shared" si="87"/>
        <v>46096</v>
      </c>
      <c r="I173" s="1161">
        <f t="shared" si="87"/>
        <v>46097</v>
      </c>
      <c r="J173" s="1204">
        <f t="shared" ref="J173" si="130">WEEKNUM(I173)</f>
        <v>12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93" customFormat="1" ht="20.100000000000001" customHeight="1" x14ac:dyDescent="0.2">
      <c r="A174" s="805" t="s">
        <v>4231</v>
      </c>
      <c r="B174" s="1177" t="s">
        <v>773</v>
      </c>
      <c r="C174" s="1164" t="s">
        <v>4336</v>
      </c>
      <c r="D174" s="1164">
        <v>46105</v>
      </c>
      <c r="E174" s="1161">
        <f t="shared" si="125"/>
        <v>46111</v>
      </c>
      <c r="F174" s="1161">
        <f t="shared" ref="F174" si="131">E174+1</f>
        <v>46112</v>
      </c>
      <c r="G174" s="1184"/>
      <c r="H174" s="1161">
        <f t="shared" si="87"/>
        <v>46103</v>
      </c>
      <c r="I174" s="1161">
        <f t="shared" si="87"/>
        <v>46104</v>
      </c>
      <c r="J174" s="1204">
        <f t="shared" ref="J174" si="132">WEEKNUM(I174)</f>
        <v>13</v>
      </c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</row>
    <row r="175" spans="1:20" s="193" customFormat="1" ht="20.100000000000001" customHeight="1" x14ac:dyDescent="0.2">
      <c r="A175" s="805" t="s">
        <v>4233</v>
      </c>
      <c r="B175" s="1178" t="s">
        <v>809</v>
      </c>
      <c r="C175" s="1164" t="s">
        <v>4337</v>
      </c>
      <c r="D175" s="1164">
        <v>46112</v>
      </c>
      <c r="E175" s="1161">
        <f t="shared" si="125"/>
        <v>46118</v>
      </c>
      <c r="F175" s="1161">
        <f t="shared" ref="F175" si="133">E175+1</f>
        <v>46119</v>
      </c>
      <c r="G175" s="1184"/>
      <c r="H175" s="1161">
        <f t="shared" si="87"/>
        <v>46110</v>
      </c>
      <c r="I175" s="1161">
        <f t="shared" si="87"/>
        <v>46111</v>
      </c>
      <c r="J175" s="1204">
        <f t="shared" ref="J175" si="134">WEEKNUM(I175)</f>
        <v>14</v>
      </c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</row>
    <row r="176" spans="1:20" s="193" customFormat="1" ht="20.100000000000001" customHeight="1" x14ac:dyDescent="0.2">
      <c r="A176" s="805" t="s">
        <v>4315</v>
      </c>
      <c r="B176" s="1178" t="s">
        <v>2004</v>
      </c>
      <c r="C176" s="1164" t="s">
        <v>4338</v>
      </c>
      <c r="D176" s="1164">
        <v>46118</v>
      </c>
      <c r="E176" s="1161">
        <f t="shared" si="125"/>
        <v>46124</v>
      </c>
      <c r="F176" s="1161">
        <f t="shared" ref="F176" si="135">E176+1</f>
        <v>46125</v>
      </c>
      <c r="G176" s="1184"/>
      <c r="H176" s="1161">
        <f t="shared" si="87"/>
        <v>46117</v>
      </c>
      <c r="I176" s="1161">
        <f t="shared" si="87"/>
        <v>46118</v>
      </c>
      <c r="J176" s="1204">
        <f t="shared" ref="J176" si="136">WEEKNUM(I176)</f>
        <v>15</v>
      </c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</row>
    <row r="177" spans="1:20" s="193" customFormat="1" ht="20.100000000000001" customHeight="1" x14ac:dyDescent="0.2">
      <c r="A177" s="805" t="s">
        <v>4334</v>
      </c>
      <c r="B177" s="1178" t="s">
        <v>656</v>
      </c>
      <c r="C177" s="1164" t="s">
        <v>4339</v>
      </c>
      <c r="D177" s="1164">
        <v>46124</v>
      </c>
      <c r="E177" s="1161">
        <f t="shared" si="125"/>
        <v>46130</v>
      </c>
      <c r="F177" s="1161">
        <f t="shared" ref="F177" si="137">E177+1</f>
        <v>46131</v>
      </c>
      <c r="G177" s="1184"/>
      <c r="H177" s="1161">
        <f t="shared" si="87"/>
        <v>46124</v>
      </c>
      <c r="I177" s="1161">
        <f t="shared" si="87"/>
        <v>46125</v>
      </c>
      <c r="J177" s="1204">
        <f t="shared" ref="J177" si="138">WEEKNUM(I177)</f>
        <v>16</v>
      </c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</row>
    <row r="178" spans="1:20" s="193" customFormat="1" ht="20.100000000000001" customHeight="1" x14ac:dyDescent="0.2">
      <c r="A178" s="805" t="s">
        <v>4231</v>
      </c>
      <c r="B178" s="1177" t="s">
        <v>773</v>
      </c>
      <c r="C178" s="1164" t="s">
        <v>4340</v>
      </c>
      <c r="D178" s="1164">
        <v>46131</v>
      </c>
      <c r="E178" s="1161">
        <f t="shared" si="125"/>
        <v>46137</v>
      </c>
      <c r="F178" s="1161">
        <f t="shared" ref="F178" si="139">E178+1</f>
        <v>46138</v>
      </c>
      <c r="G178" s="1184"/>
      <c r="H178" s="1161">
        <f t="shared" si="87"/>
        <v>46131</v>
      </c>
      <c r="I178" s="1161">
        <f t="shared" si="87"/>
        <v>46132</v>
      </c>
      <c r="J178" s="1204">
        <f t="shared" ref="J178" si="140">WEEKNUM(I178)</f>
        <v>17</v>
      </c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</row>
    <row r="179" spans="1:20" s="193" customFormat="1" ht="20.100000000000001" customHeight="1" x14ac:dyDescent="0.2">
      <c r="A179" s="805" t="s">
        <v>4341</v>
      </c>
      <c r="B179" s="1164" t="s">
        <v>809</v>
      </c>
      <c r="C179" s="1164" t="s">
        <v>4342</v>
      </c>
      <c r="D179" s="1164">
        <v>46138</v>
      </c>
      <c r="E179" s="1161">
        <f t="shared" ref="E179" si="141">D179+6</f>
        <v>46144</v>
      </c>
      <c r="F179" s="1161">
        <f t="shared" ref="F179" si="142">E179+1</f>
        <v>46145</v>
      </c>
      <c r="G179" s="1184"/>
      <c r="H179" s="1161">
        <f t="shared" si="87"/>
        <v>46138</v>
      </c>
      <c r="I179" s="1161">
        <f t="shared" si="87"/>
        <v>46139</v>
      </c>
      <c r="J179" s="1204">
        <f t="shared" ref="J179" si="143">WEEKNUM(I179)</f>
        <v>18</v>
      </c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</row>
    <row r="180" spans="1:20" s="193" customFormat="1" ht="20.100000000000001" customHeight="1" x14ac:dyDescent="0.2">
      <c r="A180" s="805"/>
      <c r="B180" s="1178" t="s">
        <v>2004</v>
      </c>
      <c r="C180" s="1164" t="s">
        <v>4343</v>
      </c>
      <c r="D180" s="1164">
        <v>46145</v>
      </c>
      <c r="E180" s="1161">
        <f t="shared" ref="E180" si="144">D180+6</f>
        <v>46151</v>
      </c>
      <c r="F180" s="1161">
        <f t="shared" ref="F180" si="145">E180+1</f>
        <v>46152</v>
      </c>
      <c r="G180" s="1184"/>
      <c r="H180" s="1161">
        <f t="shared" si="87"/>
        <v>46145</v>
      </c>
      <c r="I180" s="1161">
        <f t="shared" si="87"/>
        <v>46146</v>
      </c>
      <c r="J180" s="1204">
        <f t="shared" ref="J180" si="146">WEEKNUM(I180)</f>
        <v>19</v>
      </c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</row>
    <row r="181" spans="1:20" s="193" customFormat="1" ht="20.100000000000001" customHeight="1" x14ac:dyDescent="0.2">
      <c r="A181" s="805"/>
      <c r="B181" s="1164" t="s">
        <v>656</v>
      </c>
      <c r="C181" s="1164" t="s">
        <v>4344</v>
      </c>
      <c r="D181" s="1164">
        <v>46152</v>
      </c>
      <c r="E181" s="1161">
        <f t="shared" ref="E181" si="147">D181+6</f>
        <v>46158</v>
      </c>
      <c r="F181" s="1161">
        <f t="shared" ref="F181" si="148">E181+1</f>
        <v>46159</v>
      </c>
      <c r="G181" s="1184"/>
      <c r="H181" s="1161">
        <f t="shared" si="87"/>
        <v>46152</v>
      </c>
      <c r="I181" s="1161">
        <f t="shared" si="87"/>
        <v>46153</v>
      </c>
      <c r="J181" s="1204">
        <f t="shared" ref="J181" si="149">WEEKNUM(I181)</f>
        <v>20</v>
      </c>
      <c r="K181" s="331"/>
      <c r="L181" s="331"/>
      <c r="M181" s="331"/>
      <c r="N181" s="331"/>
      <c r="O181" s="331"/>
      <c r="P181" s="331"/>
      <c r="Q181" s="331"/>
      <c r="R181" s="331"/>
      <c r="S181" s="331"/>
      <c r="T181" s="331"/>
    </row>
    <row r="182" spans="1:20" s="193" customFormat="1" ht="20.100000000000001" customHeight="1" x14ac:dyDescent="0.2">
      <c r="A182" s="805"/>
      <c r="B182" s="1164" t="s">
        <v>4237</v>
      </c>
      <c r="C182" s="1164" t="s">
        <v>4345</v>
      </c>
      <c r="D182" s="1164">
        <v>46159</v>
      </c>
      <c r="E182" s="1161">
        <f t="shared" ref="E182:E183" si="150">D182+6</f>
        <v>46165</v>
      </c>
      <c r="F182" s="1161">
        <f t="shared" ref="F182:F183" si="151">E182+1</f>
        <v>46166</v>
      </c>
      <c r="G182" s="1184"/>
      <c r="H182" s="1161">
        <f t="shared" si="87"/>
        <v>46159</v>
      </c>
      <c r="I182" s="1161">
        <f t="shared" si="87"/>
        <v>46160</v>
      </c>
      <c r="J182" s="1204">
        <f t="shared" ref="J182:J183" si="152">WEEKNUM(I182)</f>
        <v>21</v>
      </c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</row>
    <row r="183" spans="1:20" s="193" customFormat="1" ht="20.100000000000001" customHeight="1" x14ac:dyDescent="0.2">
      <c r="A183" s="805"/>
      <c r="B183" s="1164" t="s">
        <v>4198</v>
      </c>
      <c r="C183" s="1164" t="s">
        <v>4346</v>
      </c>
      <c r="D183" s="1164">
        <v>46166</v>
      </c>
      <c r="E183" s="1161">
        <f t="shared" si="150"/>
        <v>46172</v>
      </c>
      <c r="F183" s="1161">
        <f t="shared" si="151"/>
        <v>46173</v>
      </c>
      <c r="G183" s="1184"/>
      <c r="H183" s="1161">
        <f t="shared" si="87"/>
        <v>46166</v>
      </c>
      <c r="I183" s="1161">
        <f t="shared" si="87"/>
        <v>46167</v>
      </c>
      <c r="J183" s="1204">
        <f t="shared" si="152"/>
        <v>22</v>
      </c>
      <c r="K183" s="331"/>
      <c r="L183" s="331"/>
      <c r="M183" s="331"/>
      <c r="N183" s="331"/>
      <c r="O183" s="331"/>
      <c r="P183" s="331"/>
      <c r="Q183" s="331"/>
      <c r="R183" s="331"/>
      <c r="S183" s="331"/>
      <c r="T183" s="331"/>
    </row>
    <row r="184" spans="1:20" s="193" customFormat="1" ht="20.100000000000001" customHeight="1" x14ac:dyDescent="0.2">
      <c r="A184" s="805"/>
      <c r="B184" s="1178" t="s">
        <v>2004</v>
      </c>
      <c r="C184" s="1164" t="s">
        <v>4347</v>
      </c>
      <c r="D184" s="1164">
        <v>46173</v>
      </c>
      <c r="E184" s="1161">
        <f t="shared" ref="E184" si="153">D184+6</f>
        <v>46179</v>
      </c>
      <c r="F184" s="1161">
        <f t="shared" ref="F184" si="154">E184+1</f>
        <v>46180</v>
      </c>
      <c r="G184" s="1184"/>
      <c r="H184" s="1161">
        <f t="shared" si="87"/>
        <v>46173</v>
      </c>
      <c r="I184" s="1161">
        <f t="shared" si="87"/>
        <v>46174</v>
      </c>
      <c r="J184" s="1204">
        <f t="shared" ref="J184" si="155">WEEKNUM(I184)</f>
        <v>23</v>
      </c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</row>
    <row r="185" spans="1:20" s="193" customFormat="1" ht="20.100000000000001" customHeight="1" x14ac:dyDescent="0.2">
      <c r="A185" s="805"/>
      <c r="B185" s="1178" t="s">
        <v>4241</v>
      </c>
      <c r="C185" s="1164" t="s">
        <v>4348</v>
      </c>
      <c r="D185" s="1164">
        <v>46180</v>
      </c>
      <c r="E185" s="1161">
        <f t="shared" ref="E185" si="156">D185+6</f>
        <v>46186</v>
      </c>
      <c r="F185" s="1161">
        <f t="shared" ref="F185" si="157">E185+1</f>
        <v>46187</v>
      </c>
      <c r="G185" s="1184"/>
      <c r="H185" s="1161">
        <f t="shared" si="87"/>
        <v>46180</v>
      </c>
      <c r="I185" s="1161">
        <f t="shared" si="87"/>
        <v>46181</v>
      </c>
      <c r="J185" s="1204">
        <f t="shared" ref="J185" si="158">WEEKNUM(I185)</f>
        <v>24</v>
      </c>
      <c r="K185" s="331"/>
      <c r="L185" s="331"/>
      <c r="M185" s="331"/>
      <c r="N185" s="331"/>
      <c r="O185" s="331"/>
      <c r="P185" s="331"/>
      <c r="Q185" s="331"/>
      <c r="R185" s="331"/>
      <c r="S185" s="331"/>
      <c r="T185" s="331"/>
    </row>
    <row r="186" spans="1:20" s="18" customFormat="1" ht="20.100000000000001" customHeight="1" x14ac:dyDescent="0.2">
      <c r="A186" s="325"/>
      <c r="B186" s="1093" t="s">
        <v>589</v>
      </c>
      <c r="C186" s="678"/>
      <c r="D186" s="678"/>
      <c r="E186" s="678"/>
      <c r="F186" s="678"/>
      <c r="G186" s="678"/>
      <c r="H186" s="678"/>
      <c r="I186" s="407"/>
      <c r="J186" s="490"/>
      <c r="K186" s="149"/>
      <c r="L186" s="14"/>
      <c r="M186"/>
      <c r="Q186" s="345"/>
      <c r="R186" s="345"/>
      <c r="S186" s="345"/>
    </row>
    <row r="187" spans="1:20" s="193" customFormat="1" ht="20.100000000000001" customHeight="1" x14ac:dyDescent="0.2">
      <c r="A187" s="805"/>
      <c r="B187" s="764"/>
      <c r="C187" s="764"/>
      <c r="D187" s="764"/>
      <c r="E187" s="764"/>
      <c r="F187" s="331"/>
      <c r="G187" s="764"/>
      <c r="H187" s="615"/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  <c r="S187" s="331"/>
    </row>
    <row r="188" spans="1:20" s="147" customFormat="1" ht="18.75" customHeight="1" thickBot="1" x14ac:dyDescent="0.25">
      <c r="A188" s="857"/>
      <c r="B188" s="763"/>
      <c r="C188" s="751"/>
      <c r="D188" s="752"/>
      <c r="E188" s="764"/>
      <c r="F188" s="768"/>
      <c r="G188" s="424"/>
      <c r="H188" s="424"/>
      <c r="I188" s="752"/>
      <c r="J188" s="145"/>
      <c r="K188" s="145"/>
      <c r="L188" s="145"/>
    </row>
    <row r="189" spans="1:20" s="147" customFormat="1" ht="18.75" customHeight="1" x14ac:dyDescent="0.2">
      <c r="B189" s="889"/>
      <c r="C189" s="890"/>
      <c r="D189" s="891"/>
      <c r="E189" s="892"/>
      <c r="F189" s="893"/>
      <c r="G189" s="894"/>
      <c r="H189" s="895"/>
    </row>
    <row r="190" spans="1:20" s="147" customFormat="1" ht="18.75" customHeight="1" x14ac:dyDescent="0.2">
      <c r="B190" s="778" t="s">
        <v>590</v>
      </c>
      <c r="C190" s="145"/>
      <c r="D190" s="147" t="s">
        <v>591</v>
      </c>
      <c r="G190" s="147" t="s">
        <v>592</v>
      </c>
      <c r="H190" s="779"/>
    </row>
    <row r="191" spans="1:20" s="147" customFormat="1" ht="18.75" customHeight="1" x14ac:dyDescent="0.2">
      <c r="B191" s="780" t="s">
        <v>593</v>
      </c>
      <c r="C191" s="1085" t="s">
        <v>594</v>
      </c>
      <c r="D191" s="133" t="s">
        <v>595</v>
      </c>
      <c r="F191" s="1085" t="s">
        <v>596</v>
      </c>
      <c r="G191" s="145" t="s">
        <v>597</v>
      </c>
      <c r="H191" s="1086" t="s">
        <v>598</v>
      </c>
    </row>
    <row r="192" spans="1:20" s="147" customFormat="1" ht="18.75" customHeight="1" x14ac:dyDescent="0.2">
      <c r="B192" s="780" t="s">
        <v>599</v>
      </c>
      <c r="C192" s="1085" t="s">
        <v>600</v>
      </c>
      <c r="D192" s="133" t="s">
        <v>601</v>
      </c>
      <c r="E192" s="148" t="s">
        <v>602</v>
      </c>
      <c r="F192" s="1087" t="s">
        <v>603</v>
      </c>
      <c r="G192" s="145" t="s">
        <v>604</v>
      </c>
      <c r="H192" s="1086" t="s">
        <v>605</v>
      </c>
    </row>
    <row r="193" spans="1:15" s="147" customFormat="1" ht="18.75" customHeight="1" x14ac:dyDescent="0.2">
      <c r="B193" s="783" t="s">
        <v>606</v>
      </c>
      <c r="C193" s="1088" t="s">
        <v>607</v>
      </c>
      <c r="D193" s="133" t="s">
        <v>608</v>
      </c>
      <c r="E193" s="148" t="s">
        <v>609</v>
      </c>
      <c r="F193" s="1087" t="s">
        <v>610</v>
      </c>
      <c r="G193" s="588" t="s">
        <v>611</v>
      </c>
      <c r="H193" s="1089" t="s">
        <v>612</v>
      </c>
    </row>
    <row r="194" spans="1:15" s="147" customFormat="1" ht="18.75" customHeight="1" x14ac:dyDescent="0.2">
      <c r="B194" s="783" t="s">
        <v>613</v>
      </c>
      <c r="C194" s="1088" t="s">
        <v>614</v>
      </c>
      <c r="D194" s="133" t="s">
        <v>615</v>
      </c>
      <c r="E194" s="148" t="s">
        <v>616</v>
      </c>
      <c r="F194" s="1087" t="s">
        <v>617</v>
      </c>
      <c r="G194" s="588" t="s">
        <v>618</v>
      </c>
      <c r="H194" s="1089" t="s">
        <v>619</v>
      </c>
      <c r="N194" s="149"/>
      <c r="O194" s="149"/>
    </row>
    <row r="195" spans="1:15" s="147" customFormat="1" ht="18.75" customHeight="1" x14ac:dyDescent="0.2">
      <c r="B195" s="783" t="s">
        <v>894</v>
      </c>
      <c r="C195" s="1088" t="s">
        <v>621</v>
      </c>
      <c r="D195" s="133" t="s">
        <v>622</v>
      </c>
      <c r="E195" s="148" t="s">
        <v>623</v>
      </c>
      <c r="F195" s="1087" t="s">
        <v>624</v>
      </c>
      <c r="G195" s="588" t="s">
        <v>625</v>
      </c>
      <c r="H195" s="1089" t="s">
        <v>626</v>
      </c>
      <c r="N195" s="149"/>
      <c r="O195" s="149"/>
    </row>
    <row r="196" spans="1:15" s="147" customFormat="1" ht="18.75" customHeight="1" x14ac:dyDescent="0.2">
      <c r="B196" s="783" t="s">
        <v>627</v>
      </c>
      <c r="C196" s="1088" t="s">
        <v>628</v>
      </c>
      <c r="D196" s="133" t="s">
        <v>629</v>
      </c>
      <c r="E196" s="148" t="s">
        <v>630</v>
      </c>
      <c r="F196" s="1087" t="s">
        <v>631</v>
      </c>
      <c r="G196" s="588" t="s">
        <v>632</v>
      </c>
      <c r="H196" s="1089" t="s">
        <v>633</v>
      </c>
      <c r="N196" s="149"/>
      <c r="O196" s="149"/>
    </row>
    <row r="197" spans="1:15" s="147" customFormat="1" ht="18.75" customHeight="1" x14ac:dyDescent="0.2">
      <c r="B197" s="783" t="s">
        <v>634</v>
      </c>
      <c r="C197" s="1088" t="s">
        <v>635</v>
      </c>
      <c r="D197" s="133" t="s">
        <v>636</v>
      </c>
      <c r="E197" s="148" t="s">
        <v>637</v>
      </c>
      <c r="F197" s="1085" t="s">
        <v>638</v>
      </c>
      <c r="G197" s="588" t="s">
        <v>639</v>
      </c>
      <c r="H197" s="787" t="s">
        <v>640</v>
      </c>
      <c r="N197" s="149"/>
      <c r="O197" s="149"/>
    </row>
    <row r="198" spans="1:15" s="149" customFormat="1" ht="18.75" customHeight="1" x14ac:dyDescent="0.2">
      <c r="A198" s="1022"/>
      <c r="B198" s="783" t="s">
        <v>641</v>
      </c>
      <c r="C198" s="1088" t="s">
        <v>642</v>
      </c>
      <c r="D198" s="133" t="s">
        <v>643</v>
      </c>
      <c r="E198" s="148" t="s">
        <v>644</v>
      </c>
      <c r="F198" s="739" t="s">
        <v>645</v>
      </c>
      <c r="G198" s="147"/>
      <c r="H198" s="788"/>
      <c r="I198" s="145"/>
      <c r="J198" s="145"/>
      <c r="K198" s="145"/>
    </row>
    <row r="199" spans="1:15" s="149" customFormat="1" ht="18.75" customHeight="1" thickBot="1" x14ac:dyDescent="0.25">
      <c r="A199" s="1022"/>
      <c r="B199" s="1090"/>
      <c r="C199" s="791"/>
      <c r="D199" s="791"/>
      <c r="E199" s="791"/>
      <c r="F199" s="791"/>
      <c r="G199" s="791"/>
      <c r="H199" s="1091"/>
      <c r="I199" s="145"/>
      <c r="J199" s="145"/>
      <c r="K199" s="145"/>
    </row>
    <row r="200" spans="1:15" s="147" customFormat="1" ht="18.75" customHeight="1" x14ac:dyDescent="0.2">
      <c r="A200" s="857"/>
      <c r="B200" s="11"/>
      <c r="C200" s="11"/>
      <c r="D200" s="11"/>
      <c r="E200" s="145"/>
      <c r="F200" s="145"/>
      <c r="G200" s="145"/>
      <c r="H200" s="11"/>
      <c r="I200" s="145"/>
      <c r="J200" s="145"/>
      <c r="K200" s="145"/>
      <c r="L200" s="145"/>
    </row>
    <row r="201" spans="1:15" s="147" customFormat="1" ht="18.75" customHeight="1" x14ac:dyDescent="0.2">
      <c r="A201" s="857"/>
      <c r="B201" s="11"/>
      <c r="C201" s="11"/>
      <c r="D201" s="11"/>
      <c r="E201" s="11"/>
      <c r="F201" s="11"/>
      <c r="G201" s="11"/>
      <c r="H201" s="11"/>
      <c r="I201" s="11"/>
      <c r="J201" s="11"/>
      <c r="K201" s="331"/>
      <c r="L201" s="145"/>
    </row>
    <row r="202" spans="1:15" s="147" customFormat="1" ht="18.75" customHeight="1" x14ac:dyDescent="0.2">
      <c r="A202" s="857"/>
      <c r="B202" s="11"/>
      <c r="C202" s="11"/>
      <c r="D202" s="11"/>
      <c r="E202" s="11"/>
      <c r="F202" s="11"/>
      <c r="G202" s="11"/>
      <c r="H202" s="11"/>
      <c r="I202" s="11"/>
      <c r="J202" s="11"/>
      <c r="K202" s="331"/>
      <c r="L202" s="145"/>
    </row>
    <row r="203" spans="1:15" s="147" customFormat="1" ht="18.75" customHeight="1" x14ac:dyDescent="0.2">
      <c r="A203" s="857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5" s="147" customFormat="1" ht="18.75" customHeight="1" x14ac:dyDescent="0.2">
      <c r="A204" s="857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5" s="147" customFormat="1" ht="18.75" customHeight="1" x14ac:dyDescent="0.2">
      <c r="A205" s="857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5" s="147" customFormat="1" ht="18.75" customHeight="1" x14ac:dyDescent="0.2">
      <c r="A206" s="857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5" s="147" customFormat="1" ht="18.75" customHeight="1" x14ac:dyDescent="0.2">
      <c r="A207" s="857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5" s="147" customFormat="1" ht="18.75" customHeight="1" x14ac:dyDescent="0.2">
      <c r="A208" s="857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 x14ac:dyDescent="0.2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 x14ac:dyDescent="0.2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 x14ac:dyDescent="0.2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 x14ac:dyDescent="0.2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 x14ac:dyDescent="0.2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 x14ac:dyDescent="0.2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 x14ac:dyDescent="0.2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 x14ac:dyDescent="0.2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 x14ac:dyDescent="0.2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 x14ac:dyDescent="0.2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 x14ac:dyDescent="0.2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 x14ac:dyDescent="0.2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 x14ac:dyDescent="0.2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 x14ac:dyDescent="0.2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 x14ac:dyDescent="0.2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 x14ac:dyDescent="0.2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 x14ac:dyDescent="0.2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 x14ac:dyDescent="0.2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 x14ac:dyDescent="0.2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 x14ac:dyDescent="0.2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 x14ac:dyDescent="0.2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 x14ac:dyDescent="0.2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 x14ac:dyDescent="0.2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 x14ac:dyDescent="0.2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 x14ac:dyDescent="0.2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 x14ac:dyDescent="0.2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 x14ac:dyDescent="0.2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 x14ac:dyDescent="0.2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 x14ac:dyDescent="0.2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 x14ac:dyDescent="0.2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 x14ac:dyDescent="0.2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 x14ac:dyDescent="0.2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 x14ac:dyDescent="0.2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 x14ac:dyDescent="0.2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 x14ac:dyDescent="0.2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 x14ac:dyDescent="0.2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 x14ac:dyDescent="0.2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 x14ac:dyDescent="0.2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 x14ac:dyDescent="0.2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 x14ac:dyDescent="0.2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 x14ac:dyDescent="0.2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 x14ac:dyDescent="0.2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 x14ac:dyDescent="0.2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 x14ac:dyDescent="0.2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 x14ac:dyDescent="0.2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 x14ac:dyDescent="0.2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 x14ac:dyDescent="0.2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 x14ac:dyDescent="0.2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 x14ac:dyDescent="0.2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 x14ac:dyDescent="0.2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 x14ac:dyDescent="0.2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 x14ac:dyDescent="0.2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 x14ac:dyDescent="0.2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 x14ac:dyDescent="0.2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 x14ac:dyDescent="0.2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 x14ac:dyDescent="0.2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 x14ac:dyDescent="0.2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 x14ac:dyDescent="0.2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 x14ac:dyDescent="0.2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 x14ac:dyDescent="0.2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 x14ac:dyDescent="0.2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 x14ac:dyDescent="0.2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 x14ac:dyDescent="0.2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 x14ac:dyDescent="0.2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 x14ac:dyDescent="0.2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 x14ac:dyDescent="0.2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 x14ac:dyDescent="0.2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 x14ac:dyDescent="0.2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 x14ac:dyDescent="0.2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 x14ac:dyDescent="0.2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 x14ac:dyDescent="0.2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 x14ac:dyDescent="0.2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 x14ac:dyDescent="0.2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 x14ac:dyDescent="0.2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 x14ac:dyDescent="0.2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 x14ac:dyDescent="0.2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 x14ac:dyDescent="0.2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 x14ac:dyDescent="0.2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</row>
    <row r="287" spans="1:12" s="147" customFormat="1" ht="18.75" customHeight="1" x14ac:dyDescent="0.2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</row>
    <row r="288" spans="1:12" s="147" customFormat="1" ht="18.75" customHeight="1" x14ac:dyDescent="0.2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</row>
    <row r="289" spans="1:12" s="147" customFormat="1" ht="18.75" customHeight="1" x14ac:dyDescent="0.2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</row>
    <row r="290" spans="1:12" s="147" customFormat="1" ht="18.75" customHeight="1" x14ac:dyDescent="0.2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</row>
    <row r="291" spans="1:12" s="147" customFormat="1" ht="18.75" customHeight="1" x14ac:dyDescent="0.2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</row>
    <row r="292" spans="1:12" s="147" customFormat="1" ht="18.75" customHeight="1" x14ac:dyDescent="0.2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</row>
    <row r="293" spans="1:12" s="147" customFormat="1" ht="18.75" customHeight="1" x14ac:dyDescent="0.2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</row>
    <row r="294" spans="1:12" s="147" customFormat="1" ht="18.75" customHeight="1" x14ac:dyDescent="0.2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</row>
    <row r="295" spans="1:12" s="147" customFormat="1" ht="18.75" customHeight="1" x14ac:dyDescent="0.2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</row>
    <row r="296" spans="1:12" s="147" customFormat="1" ht="18.75" customHeight="1" x14ac:dyDescent="0.2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331"/>
    </row>
    <row r="297" spans="1:12" s="147" customFormat="1" ht="18.75" customHeight="1" x14ac:dyDescent="0.2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331"/>
    </row>
    <row r="298" spans="1:12" s="147" customFormat="1" ht="18.75" customHeight="1" x14ac:dyDescent="0.2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331"/>
    </row>
    <row r="299" spans="1:12" s="147" customFormat="1" ht="18.75" customHeight="1" x14ac:dyDescent="0.2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331"/>
    </row>
    <row r="300" spans="1:12" s="147" customFormat="1" ht="18.75" customHeight="1" x14ac:dyDescent="0.2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331"/>
    </row>
    <row r="301" spans="1:12" s="147" customFormat="1" ht="18.75" customHeight="1" x14ac:dyDescent="0.2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331"/>
    </row>
    <row r="302" spans="1:12" s="147" customFormat="1" ht="18.75" customHeight="1" x14ac:dyDescent="0.2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331"/>
    </row>
    <row r="303" spans="1:12" s="147" customFormat="1" ht="18" customHeight="1" x14ac:dyDescent="0.2">
      <c r="A303" s="857"/>
      <c r="B303" s="756"/>
      <c r="C303" s="155"/>
      <c r="D303" s="162"/>
      <c r="E303" s="155"/>
      <c r="F303" s="155"/>
      <c r="H303" s="430"/>
      <c r="I303" s="162"/>
      <c r="J303" s="145"/>
      <c r="K303" s="145"/>
      <c r="L303" s="331"/>
    </row>
  </sheetData>
  <mergeCells count="8">
    <mergeCell ref="B87:F87"/>
    <mergeCell ref="B89:C89"/>
    <mergeCell ref="D89:D90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91" r:id="rId1" xr:uid="{F94543F1-8264-4253-914A-6CE32B515AEB}"/>
    <hyperlink ref="C191" r:id="rId2" xr:uid="{BD108766-DCD0-48EA-A663-1340480D0BF6}"/>
    <hyperlink ref="H196" r:id="rId3" xr:uid="{E82AF267-BF71-4836-B2C3-0557EAFF5C81}"/>
    <hyperlink ref="H195" r:id="rId4" xr:uid="{05580847-A92B-49A5-B84F-D9B734B00AF6}"/>
    <hyperlink ref="C194" r:id="rId5" xr:uid="{0F5C9DFF-22A1-46EC-9C04-C76DD4E730E9}"/>
    <hyperlink ref="C192" r:id="rId6" xr:uid="{CFB0564B-83FD-46EE-AC38-46D2E3B7E514}"/>
    <hyperlink ref="C198" r:id="rId7" xr:uid="{83558B40-80F4-46C8-8878-5D94381E5355}"/>
    <hyperlink ref="H194" r:id="rId8" xr:uid="{3FAC2E64-55E6-4C4C-A6D8-8581BCB59059}"/>
    <hyperlink ref="H197" r:id="rId9" xr:uid="{E2FEC59F-EE81-4206-AF3A-6927ED06452E}"/>
    <hyperlink ref="F191" r:id="rId10" xr:uid="{19A73DFC-220D-4B18-B963-9E91E2399380}"/>
    <hyperlink ref="F196" r:id="rId11" xr:uid="{F512B736-4B20-4683-AB0E-E46A3825E4DE}"/>
    <hyperlink ref="F192" r:id="rId12" xr:uid="{FC887585-A1DE-4A16-9B36-FEE3181835AF}"/>
    <hyperlink ref="F193" r:id="rId13" xr:uid="{C39CCB7C-5B99-4EE8-B046-E8BD4C632A66}"/>
    <hyperlink ref="F194" r:id="rId14" xr:uid="{F1ED18D0-4132-488D-8B5B-B452805B7EE3}"/>
    <hyperlink ref="F195" r:id="rId15" xr:uid="{9320FD14-24FF-4AFA-9FF0-7B49C97477BF}"/>
    <hyperlink ref="H192" r:id="rId16" xr:uid="{C9422D27-27B5-4B53-93C8-FF34078FF35C}"/>
    <hyperlink ref="H193" r:id="rId17" xr:uid="{A49E59E1-A0A7-4131-8072-9513866C2C17}"/>
    <hyperlink ref="F197" r:id="rId18" xr:uid="{57591D43-7B3C-46C2-9AFF-D296E3598141}"/>
    <hyperlink ref="C193" r:id="rId19" xr:uid="{80D2656B-8049-47EA-BFB4-F1FD090A1A62}"/>
    <hyperlink ref="C195" r:id="rId20" xr:uid="{35B0945D-B81B-4CD1-A69C-8CB932ADA1CC}"/>
    <hyperlink ref="C196" r:id="rId21" xr:uid="{DF7880B0-4CA9-4225-81DF-C47F66C6C852}"/>
    <hyperlink ref="C197" r:id="rId22" xr:uid="{BDAA0143-84B8-48E4-B435-D3D61EFF893F}"/>
    <hyperlink ref="F198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77"/>
  <sheetViews>
    <sheetView showGridLines="0" zoomScaleNormal="100" zoomScaleSheetLayoutView="75" workbookViewId="0">
      <selection activeCell="H2" sqref="H2"/>
    </sheetView>
  </sheetViews>
  <sheetFormatPr defaultColWidth="9.140625" defaultRowHeight="14.25" x14ac:dyDescent="0.2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" thickBot="1" x14ac:dyDescent="0.25"/>
    <row r="2" spans="1:9" ht="20.100000000000001" customHeight="1" thickBot="1" x14ac:dyDescent="0.25">
      <c r="B2" s="1498" t="s">
        <v>116</v>
      </c>
      <c r="C2" s="1498"/>
      <c r="D2" s="1498"/>
      <c r="E2" s="1498"/>
      <c r="F2" s="1498"/>
      <c r="H2" s="947" t="s">
        <v>368</v>
      </c>
    </row>
    <row r="3" spans="1:9" s="14" customFormat="1" ht="20.25" customHeight="1" thickBot="1" x14ac:dyDescent="0.25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 x14ac:dyDescent="0.25">
      <c r="A4" s="862"/>
      <c r="B4" s="1522" t="s">
        <v>96</v>
      </c>
      <c r="C4" s="1523"/>
      <c r="D4" s="1523"/>
      <c r="E4" s="1523"/>
      <c r="F4" s="1524"/>
      <c r="G4" s="147"/>
      <c r="H4" s="215"/>
    </row>
    <row r="5" spans="1:9" s="14" customFormat="1" ht="20.25" customHeight="1" x14ac:dyDescent="0.2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 x14ac:dyDescent="0.2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 x14ac:dyDescent="0.2">
      <c r="A7" s="863"/>
      <c r="B7" s="1512" t="s">
        <v>371</v>
      </c>
      <c r="C7" s="1512"/>
      <c r="D7" s="1512"/>
      <c r="E7" s="1512"/>
      <c r="F7" s="9"/>
      <c r="G7" s="723"/>
      <c r="H7" s="407"/>
    </row>
    <row r="8" spans="1:9" s="14" customFormat="1" ht="20.25" customHeight="1" x14ac:dyDescent="0.2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 x14ac:dyDescent="0.2">
      <c r="A9" s="863"/>
      <c r="B9" s="1504" t="s">
        <v>96</v>
      </c>
      <c r="C9" s="1514"/>
      <c r="D9" s="1496" t="s">
        <v>373</v>
      </c>
      <c r="E9" s="1157" t="s">
        <v>225</v>
      </c>
      <c r="F9" s="1365"/>
      <c r="G9" s="1365"/>
      <c r="H9" s="1190"/>
      <c r="I9" s="1365"/>
    </row>
    <row r="10" spans="1:9" s="14" customFormat="1" ht="25.5" customHeight="1" x14ac:dyDescent="0.2">
      <c r="A10" s="863"/>
      <c r="B10" s="1158" t="s">
        <v>375</v>
      </c>
      <c r="C10" s="1158" t="s">
        <v>376</v>
      </c>
      <c r="D10" s="1497"/>
      <c r="E10" s="1366" t="s">
        <v>239</v>
      </c>
      <c r="F10" s="1365"/>
      <c r="G10" s="1284" t="s">
        <v>513</v>
      </c>
      <c r="H10" s="1284" t="s">
        <v>377</v>
      </c>
      <c r="I10" s="1367" t="s">
        <v>378</v>
      </c>
    </row>
    <row r="11" spans="1:9" s="14" customFormat="1" ht="20.25" hidden="1" customHeight="1" x14ac:dyDescent="0.2">
      <c r="A11" s="863" t="s">
        <v>1864</v>
      </c>
      <c r="B11" s="1169" t="s">
        <v>584</v>
      </c>
      <c r="C11" s="1164" t="s">
        <v>4349</v>
      </c>
      <c r="D11" s="1164">
        <v>46075</v>
      </c>
      <c r="E11" s="1161">
        <f t="shared" ref="E11:E12" si="0">D11+3</f>
        <v>46078</v>
      </c>
      <c r="F11" s="1365"/>
      <c r="G11" s="1161">
        <v>46075</v>
      </c>
      <c r="H11" s="1161">
        <v>46077</v>
      </c>
      <c r="I11" s="1370">
        <f t="shared" ref="I11:I12" si="1">WEEKNUM(H11)</f>
        <v>9</v>
      </c>
    </row>
    <row r="12" spans="1:9" s="14" customFormat="1" ht="20.25" hidden="1" customHeight="1" x14ac:dyDescent="0.2">
      <c r="A12" s="863" t="s">
        <v>4350</v>
      </c>
      <c r="B12" s="1177" t="s">
        <v>1864</v>
      </c>
      <c r="C12" s="1164" t="s">
        <v>4351</v>
      </c>
      <c r="D12" s="1164">
        <v>46086</v>
      </c>
      <c r="E12" s="1161">
        <f t="shared" si="0"/>
        <v>46089</v>
      </c>
      <c r="F12" s="1365"/>
      <c r="G12" s="1161">
        <f t="shared" ref="G12:G24" si="2">G11+7</f>
        <v>46082</v>
      </c>
      <c r="H12" s="1161">
        <f t="shared" ref="H12:H24" si="3">H11+7</f>
        <v>46084</v>
      </c>
      <c r="I12" s="1370">
        <f t="shared" si="1"/>
        <v>10</v>
      </c>
    </row>
    <row r="13" spans="1:9" s="14" customFormat="1" ht="20.25" customHeight="1" x14ac:dyDescent="0.2">
      <c r="A13" s="863" t="s">
        <v>1864</v>
      </c>
      <c r="B13" s="1177" t="s">
        <v>4350</v>
      </c>
      <c r="C13" s="1164" t="s">
        <v>4352</v>
      </c>
      <c r="D13" s="1164">
        <v>46089</v>
      </c>
      <c r="E13" s="963" t="s">
        <v>409</v>
      </c>
      <c r="F13" s="1365"/>
      <c r="G13" s="1161">
        <f t="shared" si="2"/>
        <v>46089</v>
      </c>
      <c r="H13" s="1161">
        <f t="shared" si="3"/>
        <v>46091</v>
      </c>
      <c r="I13" s="1370">
        <f t="shared" ref="I13:I16" si="4">WEEKNUM(H13)</f>
        <v>11</v>
      </c>
    </row>
    <row r="14" spans="1:9" s="14" customFormat="1" ht="20.25" customHeight="1" x14ac:dyDescent="0.2">
      <c r="A14" s="863" t="s">
        <v>4353</v>
      </c>
      <c r="B14" s="1177" t="s">
        <v>4350</v>
      </c>
      <c r="C14" s="1164" t="s">
        <v>4354</v>
      </c>
      <c r="D14" s="1164">
        <v>46098</v>
      </c>
      <c r="E14" s="1161">
        <v>46102</v>
      </c>
      <c r="F14" s="1365"/>
      <c r="G14" s="1161">
        <f t="shared" si="2"/>
        <v>46096</v>
      </c>
      <c r="H14" s="1161">
        <f t="shared" si="3"/>
        <v>46098</v>
      </c>
      <c r="I14" s="1370">
        <f t="shared" si="4"/>
        <v>12</v>
      </c>
    </row>
    <row r="15" spans="1:9" s="14" customFormat="1" ht="20.25" customHeight="1" x14ac:dyDescent="0.2">
      <c r="A15" s="863" t="s">
        <v>4355</v>
      </c>
      <c r="B15" s="1177" t="s">
        <v>1864</v>
      </c>
      <c r="C15" s="1164" t="s">
        <v>4356</v>
      </c>
      <c r="D15" s="1164">
        <v>46103</v>
      </c>
      <c r="E15" s="963" t="s">
        <v>409</v>
      </c>
      <c r="F15" s="1365"/>
      <c r="G15" s="1161">
        <f t="shared" si="2"/>
        <v>46103</v>
      </c>
      <c r="H15" s="1161">
        <f t="shared" si="3"/>
        <v>46105</v>
      </c>
      <c r="I15" s="1370">
        <f t="shared" si="4"/>
        <v>13</v>
      </c>
    </row>
    <row r="16" spans="1:9" s="14" customFormat="1" ht="20.25" customHeight="1" x14ac:dyDescent="0.2">
      <c r="A16" s="863" t="s">
        <v>4355</v>
      </c>
      <c r="B16" s="1177" t="s">
        <v>1864</v>
      </c>
      <c r="C16" s="1164" t="s">
        <v>4357</v>
      </c>
      <c r="D16" s="1164">
        <v>46109</v>
      </c>
      <c r="E16" s="1161">
        <f t="shared" ref="E16" si="5">D16+3</f>
        <v>46112</v>
      </c>
      <c r="F16" s="1365"/>
      <c r="G16" s="1161">
        <f t="shared" si="2"/>
        <v>46110</v>
      </c>
      <c r="H16" s="1161">
        <f t="shared" si="3"/>
        <v>46112</v>
      </c>
      <c r="I16" s="1370">
        <f t="shared" si="4"/>
        <v>14</v>
      </c>
    </row>
    <row r="17" spans="1:10" s="14" customFormat="1" ht="20.25" customHeight="1" x14ac:dyDescent="0.2">
      <c r="A17" s="863" t="s">
        <v>4358</v>
      </c>
      <c r="B17" s="1177" t="s">
        <v>4350</v>
      </c>
      <c r="C17" s="1164" t="s">
        <v>4359</v>
      </c>
      <c r="D17" s="1164">
        <v>46117</v>
      </c>
      <c r="E17" s="1161">
        <f t="shared" ref="E17:E20" si="6">D17+3</f>
        <v>46120</v>
      </c>
      <c r="F17" s="1365"/>
      <c r="G17" s="1161">
        <f t="shared" si="2"/>
        <v>46117</v>
      </c>
      <c r="H17" s="1161">
        <f t="shared" si="3"/>
        <v>46119</v>
      </c>
      <c r="I17" s="1370">
        <f t="shared" ref="I17:I20" si="7">WEEKNUM(H17)</f>
        <v>15</v>
      </c>
    </row>
    <row r="18" spans="1:10" s="14" customFormat="1" ht="20.25" customHeight="1" x14ac:dyDescent="0.2">
      <c r="A18" s="863" t="s">
        <v>4360</v>
      </c>
      <c r="B18" s="1177" t="s">
        <v>1864</v>
      </c>
      <c r="C18" s="1164" t="s">
        <v>4361</v>
      </c>
      <c r="D18" s="1164">
        <v>46124</v>
      </c>
      <c r="E18" s="1161">
        <f t="shared" si="6"/>
        <v>46127</v>
      </c>
      <c r="F18" s="1365"/>
      <c r="G18" s="1161">
        <f t="shared" si="2"/>
        <v>46124</v>
      </c>
      <c r="H18" s="1161">
        <f t="shared" si="3"/>
        <v>46126</v>
      </c>
      <c r="I18" s="1370">
        <f t="shared" si="7"/>
        <v>16</v>
      </c>
    </row>
    <row r="19" spans="1:10" s="14" customFormat="1" ht="20.25" customHeight="1" x14ac:dyDescent="0.2">
      <c r="A19" s="863" t="s">
        <v>4358</v>
      </c>
      <c r="B19" s="1177" t="s">
        <v>4350</v>
      </c>
      <c r="C19" s="1164" t="s">
        <v>4362</v>
      </c>
      <c r="D19" s="1164">
        <v>46131</v>
      </c>
      <c r="E19" s="1161">
        <f t="shared" si="6"/>
        <v>46134</v>
      </c>
      <c r="F19" s="1365"/>
      <c r="G19" s="1161">
        <f t="shared" si="2"/>
        <v>46131</v>
      </c>
      <c r="H19" s="1161">
        <f t="shared" si="3"/>
        <v>46133</v>
      </c>
      <c r="I19" s="1370">
        <f t="shared" si="7"/>
        <v>17</v>
      </c>
    </row>
    <row r="20" spans="1:10" s="14" customFormat="1" ht="20.25" customHeight="1" x14ac:dyDescent="0.2">
      <c r="A20" s="863" t="s">
        <v>4360</v>
      </c>
      <c r="B20" s="1177" t="s">
        <v>1864</v>
      </c>
      <c r="C20" s="1164" t="s">
        <v>4363</v>
      </c>
      <c r="D20" s="1164">
        <v>46138</v>
      </c>
      <c r="E20" s="1161">
        <f t="shared" si="6"/>
        <v>46141</v>
      </c>
      <c r="F20" s="1365"/>
      <c r="G20" s="1161">
        <f t="shared" si="2"/>
        <v>46138</v>
      </c>
      <c r="H20" s="1161">
        <f t="shared" si="3"/>
        <v>46140</v>
      </c>
      <c r="I20" s="1370">
        <f t="shared" si="7"/>
        <v>18</v>
      </c>
    </row>
    <row r="21" spans="1:10" s="14" customFormat="1" ht="20.25" customHeight="1" x14ac:dyDescent="0.2">
      <c r="A21" s="863" t="s">
        <v>4353</v>
      </c>
      <c r="B21" s="1177" t="s">
        <v>4350</v>
      </c>
      <c r="C21" s="1164" t="s">
        <v>4364</v>
      </c>
      <c r="D21" s="1164">
        <v>46145</v>
      </c>
      <c r="E21" s="1161">
        <f t="shared" ref="E21:E24" si="8">D21+3</f>
        <v>46148</v>
      </c>
      <c r="F21" s="1365"/>
      <c r="G21" s="1161">
        <f t="shared" si="2"/>
        <v>46145</v>
      </c>
      <c r="H21" s="1161">
        <f t="shared" si="3"/>
        <v>46147</v>
      </c>
      <c r="I21" s="1370">
        <f t="shared" ref="I21:I24" si="9">WEEKNUM(H21)</f>
        <v>19</v>
      </c>
    </row>
    <row r="22" spans="1:10" s="14" customFormat="1" ht="20.25" customHeight="1" x14ac:dyDescent="0.2">
      <c r="A22" s="863" t="s">
        <v>4355</v>
      </c>
      <c r="B22" s="1177" t="s">
        <v>1864</v>
      </c>
      <c r="C22" s="1164" t="s">
        <v>4365</v>
      </c>
      <c r="D22" s="1164">
        <v>46152</v>
      </c>
      <c r="E22" s="1161">
        <f t="shared" si="8"/>
        <v>46155</v>
      </c>
      <c r="F22" s="1365"/>
      <c r="G22" s="1161">
        <f t="shared" si="2"/>
        <v>46152</v>
      </c>
      <c r="H22" s="1161">
        <f t="shared" si="3"/>
        <v>46154</v>
      </c>
      <c r="I22" s="1370">
        <f t="shared" si="9"/>
        <v>20</v>
      </c>
    </row>
    <row r="23" spans="1:10" s="14" customFormat="1" ht="20.25" customHeight="1" x14ac:dyDescent="0.2">
      <c r="A23" s="863" t="s">
        <v>4353</v>
      </c>
      <c r="B23" s="1177" t="s">
        <v>4350</v>
      </c>
      <c r="C23" s="1164" t="s">
        <v>4366</v>
      </c>
      <c r="D23" s="1164">
        <v>46159</v>
      </c>
      <c r="E23" s="1161">
        <f t="shared" si="8"/>
        <v>46162</v>
      </c>
      <c r="F23" s="1365"/>
      <c r="G23" s="1161">
        <f t="shared" si="2"/>
        <v>46159</v>
      </c>
      <c r="H23" s="1161">
        <f t="shared" si="3"/>
        <v>46161</v>
      </c>
      <c r="I23" s="1370">
        <f t="shared" si="9"/>
        <v>21</v>
      </c>
    </row>
    <row r="24" spans="1:10" s="14" customFormat="1" ht="20.25" customHeight="1" x14ac:dyDescent="0.2">
      <c r="A24" s="863" t="s">
        <v>4355</v>
      </c>
      <c r="B24" s="1177" t="s">
        <v>1864</v>
      </c>
      <c r="C24" s="1164" t="s">
        <v>4367</v>
      </c>
      <c r="D24" s="1164">
        <v>46166</v>
      </c>
      <c r="E24" s="1161">
        <f t="shared" si="8"/>
        <v>46169</v>
      </c>
      <c r="F24" s="1365"/>
      <c r="G24" s="1161">
        <f t="shared" si="2"/>
        <v>46166</v>
      </c>
      <c r="H24" s="1161">
        <f t="shared" si="3"/>
        <v>46168</v>
      </c>
      <c r="I24" s="1370">
        <f t="shared" si="9"/>
        <v>22</v>
      </c>
    </row>
    <row r="25" spans="1:10" s="14" customFormat="1" ht="20.25" customHeight="1" x14ac:dyDescent="0.2">
      <c r="A25" s="863"/>
      <c r="B25" s="1093" t="s">
        <v>589</v>
      </c>
      <c r="C25" s="487"/>
      <c r="D25" s="9"/>
      <c r="E25" s="9"/>
      <c r="F25" s="9"/>
      <c r="G25" s="723"/>
      <c r="H25" s="407"/>
    </row>
    <row r="26" spans="1:10" s="14" customFormat="1" ht="20.25" customHeight="1" x14ac:dyDescent="0.2">
      <c r="A26" s="863"/>
      <c r="B26" s="425"/>
      <c r="C26" s="487"/>
      <c r="D26" s="9"/>
      <c r="E26" s="9"/>
      <c r="F26" s="9"/>
      <c r="G26" s="723"/>
      <c r="H26" s="407"/>
    </row>
    <row r="27" spans="1:10" s="14" customFormat="1" ht="20.25" customHeight="1" x14ac:dyDescent="0.2">
      <c r="A27" s="863"/>
      <c r="B27" s="425"/>
      <c r="C27" s="487"/>
      <c r="D27" s="9"/>
      <c r="E27" s="9"/>
      <c r="F27" s="9"/>
      <c r="G27" s="723"/>
      <c r="H27" s="407"/>
    </row>
    <row r="28" spans="1:10" s="14" customFormat="1" ht="20.25" customHeight="1" x14ac:dyDescent="0.2">
      <c r="A28" s="863"/>
      <c r="B28" s="1512" t="s">
        <v>1151</v>
      </c>
      <c r="C28" s="1512"/>
      <c r="D28" s="1512"/>
      <c r="E28" s="1512"/>
      <c r="F28" s="1512"/>
      <c r="G28" s="723"/>
      <c r="H28" s="407" t="s">
        <v>1080</v>
      </c>
    </row>
    <row r="29" spans="1:10" s="14" customFormat="1" ht="20.25" customHeight="1" x14ac:dyDescent="0.2">
      <c r="A29" s="863"/>
      <c r="B29" s="425"/>
      <c r="C29" s="487"/>
      <c r="D29" s="9"/>
      <c r="E29" s="9"/>
      <c r="F29" s="9"/>
      <c r="G29" s="723"/>
      <c r="H29" s="407"/>
      <c r="I29" s="407"/>
      <c r="J29" s="155"/>
    </row>
    <row r="30" spans="1:10" s="14" customFormat="1" ht="28.15" customHeight="1" x14ac:dyDescent="0.2">
      <c r="A30" s="806"/>
      <c r="B30" s="1504" t="s">
        <v>96</v>
      </c>
      <c r="C30" s="1514"/>
      <c r="D30" s="1496" t="s">
        <v>373</v>
      </c>
      <c r="E30" s="1157" t="s">
        <v>146</v>
      </c>
      <c r="F30" s="1365"/>
      <c r="G30" s="1365"/>
      <c r="H30" s="1190"/>
      <c r="I30" s="1365"/>
    </row>
    <row r="31" spans="1:10" s="14" customFormat="1" ht="28.15" customHeight="1" x14ac:dyDescent="0.2">
      <c r="A31" s="806"/>
      <c r="B31" s="1158" t="s">
        <v>375</v>
      </c>
      <c r="C31" s="1158" t="s">
        <v>376</v>
      </c>
      <c r="D31" s="1497"/>
      <c r="E31" s="1366" t="s">
        <v>147</v>
      </c>
      <c r="F31" s="1365"/>
      <c r="G31" s="1284" t="s">
        <v>513</v>
      </c>
      <c r="H31" s="1284" t="s">
        <v>377</v>
      </c>
      <c r="I31" s="1367" t="s">
        <v>378</v>
      </c>
    </row>
    <row r="32" spans="1:10" s="14" customFormat="1" ht="27" hidden="1" customHeight="1" x14ac:dyDescent="0.2">
      <c r="A32" s="806"/>
      <c r="B32" s="1368" t="s">
        <v>1972</v>
      </c>
      <c r="C32" s="1164" t="s">
        <v>3194</v>
      </c>
      <c r="D32" s="1210">
        <v>45389</v>
      </c>
      <c r="E32" s="1194">
        <f t="shared" ref="E32:E37" si="10">D32+7</f>
        <v>45396</v>
      </c>
      <c r="F32" s="1161"/>
      <c r="G32" s="1161" t="e">
        <f>#REF!+7</f>
        <v>#REF!</v>
      </c>
      <c r="H32" s="1161" t="e">
        <f>#REF!+7</f>
        <v>#REF!</v>
      </c>
      <c r="I32" s="1365"/>
    </row>
    <row r="33" spans="1:9" s="14" customFormat="1" ht="27" hidden="1" customHeight="1" x14ac:dyDescent="0.2">
      <c r="A33" s="840" t="s">
        <v>1949</v>
      </c>
      <c r="B33" s="1165" t="s">
        <v>433</v>
      </c>
      <c r="C33" s="1208" t="s">
        <v>3195</v>
      </c>
      <c r="D33" s="1203">
        <v>45394</v>
      </c>
      <c r="E33" s="1203">
        <f t="shared" si="10"/>
        <v>45401</v>
      </c>
      <c r="F33" s="1161"/>
      <c r="G33" s="1161" t="e">
        <f t="shared" ref="G33:H71" si="11">G32+7</f>
        <v>#REF!</v>
      </c>
      <c r="H33" s="1161" t="e">
        <f t="shared" si="11"/>
        <v>#REF!</v>
      </c>
      <c r="I33" s="1365"/>
    </row>
    <row r="34" spans="1:9" s="14" customFormat="1" ht="27" hidden="1" customHeight="1" x14ac:dyDescent="0.2">
      <c r="A34" s="840" t="s">
        <v>2229</v>
      </c>
      <c r="B34" s="1368" t="s">
        <v>1949</v>
      </c>
      <c r="C34" s="1164" t="s">
        <v>3196</v>
      </c>
      <c r="D34" s="1210">
        <v>45400</v>
      </c>
      <c r="E34" s="1194">
        <f t="shared" si="10"/>
        <v>45407</v>
      </c>
      <c r="F34" s="1161"/>
      <c r="G34" s="1161" t="e">
        <f t="shared" si="11"/>
        <v>#REF!</v>
      </c>
      <c r="H34" s="1161" t="e">
        <f t="shared" si="11"/>
        <v>#REF!</v>
      </c>
      <c r="I34" s="1365"/>
    </row>
    <row r="35" spans="1:9" s="14" customFormat="1" ht="27" hidden="1" customHeight="1" x14ac:dyDescent="0.2">
      <c r="A35" s="867" t="s">
        <v>2294</v>
      </c>
      <c r="B35" s="1368" t="s">
        <v>2229</v>
      </c>
      <c r="C35" s="1164" t="s">
        <v>3197</v>
      </c>
      <c r="D35" s="1210">
        <v>45405</v>
      </c>
      <c r="E35" s="1194">
        <f t="shared" si="10"/>
        <v>45412</v>
      </c>
      <c r="F35" s="1161"/>
      <c r="G35" s="1161" t="e">
        <f t="shared" si="11"/>
        <v>#REF!</v>
      </c>
      <c r="H35" s="1161" t="e">
        <f t="shared" si="11"/>
        <v>#REF!</v>
      </c>
      <c r="I35" s="1365"/>
    </row>
    <row r="36" spans="1:9" s="14" customFormat="1" ht="27" hidden="1" customHeight="1" x14ac:dyDescent="0.2">
      <c r="A36" s="867" t="s">
        <v>3198</v>
      </c>
      <c r="B36" s="1368" t="s">
        <v>2294</v>
      </c>
      <c r="C36" s="1164" t="s">
        <v>3199</v>
      </c>
      <c r="D36" s="1210">
        <v>45413</v>
      </c>
      <c r="E36" s="1194">
        <f t="shared" si="10"/>
        <v>45420</v>
      </c>
      <c r="F36" s="1161"/>
      <c r="G36" s="1161" t="e">
        <f t="shared" si="11"/>
        <v>#REF!</v>
      </c>
      <c r="H36" s="1161" t="e">
        <f t="shared" si="11"/>
        <v>#REF!</v>
      </c>
      <c r="I36" s="1365"/>
    </row>
    <row r="37" spans="1:9" s="14" customFormat="1" ht="20.100000000000001" hidden="1" customHeight="1" x14ac:dyDescent="0.2">
      <c r="A37" s="867" t="s">
        <v>1972</v>
      </c>
      <c r="B37" s="1368" t="s">
        <v>3198</v>
      </c>
      <c r="C37" s="1164" t="s">
        <v>3200</v>
      </c>
      <c r="D37" s="1210">
        <v>45421</v>
      </c>
      <c r="E37" s="1194">
        <f t="shared" si="10"/>
        <v>45428</v>
      </c>
      <c r="F37" s="1161"/>
      <c r="G37" s="1161" t="e">
        <f t="shared" si="11"/>
        <v>#REF!</v>
      </c>
      <c r="H37" s="1161" t="e">
        <f t="shared" si="11"/>
        <v>#REF!</v>
      </c>
      <c r="I37" s="1365"/>
    </row>
    <row r="38" spans="1:9" s="14" customFormat="1" ht="20.100000000000001" hidden="1" customHeight="1" x14ac:dyDescent="0.2">
      <c r="A38" s="867" t="s">
        <v>3201</v>
      </c>
      <c r="B38" s="1164" t="s">
        <v>1972</v>
      </c>
      <c r="C38" s="1164" t="s">
        <v>3202</v>
      </c>
      <c r="D38" s="1210">
        <v>45434</v>
      </c>
      <c r="E38" s="1194">
        <v>45433</v>
      </c>
      <c r="F38" s="1161"/>
      <c r="G38" s="1161" t="e">
        <f t="shared" si="11"/>
        <v>#REF!</v>
      </c>
      <c r="H38" s="1161" t="e">
        <f t="shared" si="11"/>
        <v>#REF!</v>
      </c>
      <c r="I38" s="1365"/>
    </row>
    <row r="39" spans="1:9" s="14" customFormat="1" ht="20.100000000000001" hidden="1" customHeight="1" x14ac:dyDescent="0.2">
      <c r="A39" s="840" t="s">
        <v>3203</v>
      </c>
      <c r="B39" s="1164" t="s">
        <v>3204</v>
      </c>
      <c r="C39" s="1164" t="s">
        <v>3205</v>
      </c>
      <c r="D39" s="1210">
        <v>45443</v>
      </c>
      <c r="E39" s="1194">
        <f>D39+7</f>
        <v>45450</v>
      </c>
      <c r="F39" s="1161"/>
      <c r="G39" s="1161" t="e">
        <f t="shared" si="11"/>
        <v>#REF!</v>
      </c>
      <c r="H39" s="1161" t="e">
        <f t="shared" si="11"/>
        <v>#REF!</v>
      </c>
      <c r="I39" s="1365"/>
    </row>
    <row r="40" spans="1:9" s="14" customFormat="1" ht="20.100000000000001" hidden="1" customHeight="1" x14ac:dyDescent="0.2">
      <c r="A40" s="840" t="s">
        <v>3206</v>
      </c>
      <c r="B40" s="1164" t="s">
        <v>2229</v>
      </c>
      <c r="C40" s="1164" t="s">
        <v>3207</v>
      </c>
      <c r="D40" s="1210">
        <v>45453</v>
      </c>
      <c r="E40" s="1194">
        <f>D40+7</f>
        <v>45460</v>
      </c>
      <c r="F40" s="1161"/>
      <c r="G40" s="1161" t="e">
        <f t="shared" si="11"/>
        <v>#REF!</v>
      </c>
      <c r="H40" s="1161" t="e">
        <f t="shared" si="11"/>
        <v>#REF!</v>
      </c>
      <c r="I40" s="1365"/>
    </row>
    <row r="41" spans="1:9" s="14" customFormat="1" ht="20.100000000000001" hidden="1" customHeight="1" x14ac:dyDescent="0.2">
      <c r="A41" s="867" t="s">
        <v>2294</v>
      </c>
      <c r="B41" s="1165" t="s">
        <v>433</v>
      </c>
      <c r="C41" s="1164" t="s">
        <v>3208</v>
      </c>
      <c r="D41" s="1203">
        <v>45443</v>
      </c>
      <c r="E41" s="1203">
        <f>D41+7</f>
        <v>45450</v>
      </c>
      <c r="F41" s="1161"/>
      <c r="G41" s="1161" t="e">
        <f t="shared" si="11"/>
        <v>#REF!</v>
      </c>
      <c r="H41" s="1161" t="e">
        <f t="shared" si="11"/>
        <v>#REF!</v>
      </c>
      <c r="I41" s="1365"/>
    </row>
    <row r="42" spans="1:9" s="14" customFormat="1" ht="20.100000000000001" hidden="1" customHeight="1" x14ac:dyDescent="0.2">
      <c r="A42" s="867" t="s">
        <v>3209</v>
      </c>
      <c r="B42" s="1164" t="s">
        <v>2294</v>
      </c>
      <c r="C42" s="1164" t="s">
        <v>3210</v>
      </c>
      <c r="D42" s="1210">
        <v>45458</v>
      </c>
      <c r="E42" s="1194">
        <f>D42+7</f>
        <v>45465</v>
      </c>
      <c r="F42" s="1161"/>
      <c r="G42" s="1161" t="e">
        <f t="shared" si="11"/>
        <v>#REF!</v>
      </c>
      <c r="H42" s="1161" t="e">
        <f t="shared" si="11"/>
        <v>#REF!</v>
      </c>
      <c r="I42" s="1365"/>
    </row>
    <row r="43" spans="1:9" s="14" customFormat="1" ht="20.100000000000001" hidden="1" customHeight="1" x14ac:dyDescent="0.2">
      <c r="A43" s="867" t="s">
        <v>3211</v>
      </c>
      <c r="B43" s="1164" t="s">
        <v>2880</v>
      </c>
      <c r="C43" s="1164" t="s">
        <v>3212</v>
      </c>
      <c r="D43" s="1210">
        <v>45468</v>
      </c>
      <c r="E43" s="1194">
        <v>45469</v>
      </c>
      <c r="F43" s="1161"/>
      <c r="G43" s="1161" t="e">
        <f t="shared" si="11"/>
        <v>#REF!</v>
      </c>
      <c r="H43" s="1161" t="e">
        <f t="shared" si="11"/>
        <v>#REF!</v>
      </c>
      <c r="I43" s="1365"/>
    </row>
    <row r="44" spans="1:9" s="14" customFormat="1" ht="20.100000000000001" hidden="1" customHeight="1" x14ac:dyDescent="0.2">
      <c r="A44" s="840" t="s">
        <v>3201</v>
      </c>
      <c r="B44" s="1164" t="s">
        <v>1972</v>
      </c>
      <c r="C44" s="1164" t="s">
        <v>3213</v>
      </c>
      <c r="D44" s="1210">
        <v>45476</v>
      </c>
      <c r="E44" s="1194">
        <f>D44+7</f>
        <v>45483</v>
      </c>
      <c r="F44" s="1161"/>
      <c r="G44" s="1161" t="e">
        <f t="shared" si="11"/>
        <v>#REF!</v>
      </c>
      <c r="H44" s="1161" t="e">
        <f t="shared" si="11"/>
        <v>#REF!</v>
      </c>
      <c r="I44" s="1365"/>
    </row>
    <row r="45" spans="1:9" s="14" customFormat="1" ht="20.100000000000001" hidden="1" customHeight="1" x14ac:dyDescent="0.2">
      <c r="A45" s="867" t="s">
        <v>3214</v>
      </c>
      <c r="B45" s="1164" t="s">
        <v>3204</v>
      </c>
      <c r="C45" s="1164" t="s">
        <v>3215</v>
      </c>
      <c r="D45" s="1165" t="s">
        <v>409</v>
      </c>
      <c r="E45" s="1166">
        <v>45473</v>
      </c>
      <c r="F45" s="1161"/>
      <c r="G45" s="1161" t="e">
        <f t="shared" si="11"/>
        <v>#REF!</v>
      </c>
      <c r="H45" s="1161" t="e">
        <f t="shared" si="11"/>
        <v>#REF!</v>
      </c>
      <c r="I45" s="1365"/>
    </row>
    <row r="46" spans="1:9" s="14" customFormat="1" ht="20.100000000000001" hidden="1" customHeight="1" x14ac:dyDescent="0.2">
      <c r="A46" s="867" t="s">
        <v>3216</v>
      </c>
      <c r="B46" s="1164" t="s">
        <v>2229</v>
      </c>
      <c r="C46" s="1164" t="s">
        <v>3217</v>
      </c>
      <c r="D46" s="1165" t="s">
        <v>409</v>
      </c>
      <c r="E46" s="1203">
        <v>45488</v>
      </c>
      <c r="F46" s="1161"/>
      <c r="G46" s="1161" t="e">
        <f t="shared" si="11"/>
        <v>#REF!</v>
      </c>
      <c r="H46" s="1161" t="e">
        <f t="shared" si="11"/>
        <v>#REF!</v>
      </c>
      <c r="I46" s="1365"/>
    </row>
    <row r="47" spans="1:9" s="14" customFormat="1" ht="20.100000000000001" hidden="1" customHeight="1" x14ac:dyDescent="0.2">
      <c r="A47" s="840" t="s">
        <v>3218</v>
      </c>
      <c r="B47" s="1164" t="s">
        <v>2294</v>
      </c>
      <c r="C47" s="1164" t="s">
        <v>3219</v>
      </c>
      <c r="D47" s="1210">
        <v>45500</v>
      </c>
      <c r="E47" s="1194">
        <v>45497</v>
      </c>
      <c r="F47" s="1161"/>
      <c r="G47" s="1161" t="e">
        <f t="shared" si="11"/>
        <v>#REF!</v>
      </c>
      <c r="H47" s="1161" t="e">
        <f t="shared" si="11"/>
        <v>#REF!</v>
      </c>
      <c r="I47" s="1365"/>
    </row>
    <row r="48" spans="1:9" s="14" customFormat="1" ht="20.100000000000001" hidden="1" customHeight="1" x14ac:dyDescent="0.2">
      <c r="A48" s="840" t="s">
        <v>3218</v>
      </c>
      <c r="B48" s="1164" t="s">
        <v>2880</v>
      </c>
      <c r="C48" s="1164" t="s">
        <v>3220</v>
      </c>
      <c r="D48" s="1165" t="s">
        <v>409</v>
      </c>
      <c r="E48" s="1215" t="s">
        <v>409</v>
      </c>
      <c r="F48" s="1161"/>
      <c r="G48" s="1161" t="e">
        <f t="shared" si="11"/>
        <v>#REF!</v>
      </c>
      <c r="H48" s="1161" t="e">
        <f t="shared" si="11"/>
        <v>#REF!</v>
      </c>
      <c r="I48" s="1365"/>
    </row>
    <row r="49" spans="1:10" s="14" customFormat="1" ht="20.100000000000001" hidden="1" customHeight="1" x14ac:dyDescent="0.2">
      <c r="A49" s="840" t="s">
        <v>3218</v>
      </c>
      <c r="B49" s="1164" t="s">
        <v>1972</v>
      </c>
      <c r="C49" s="1164" t="s">
        <v>3221</v>
      </c>
      <c r="D49" s="1210">
        <v>45514</v>
      </c>
      <c r="E49" s="1194">
        <f t="shared" ref="E49:E54" si="12">D49+7</f>
        <v>45521</v>
      </c>
      <c r="F49" s="1161"/>
      <c r="G49" s="1161" t="e">
        <f t="shared" si="11"/>
        <v>#REF!</v>
      </c>
      <c r="H49" s="1161" t="e">
        <f t="shared" si="11"/>
        <v>#REF!</v>
      </c>
      <c r="I49" s="1365"/>
    </row>
    <row r="50" spans="1:10" s="14" customFormat="1" ht="20.100000000000001" hidden="1" customHeight="1" x14ac:dyDescent="0.2">
      <c r="A50" s="840" t="s">
        <v>3218</v>
      </c>
      <c r="B50" s="1164" t="s">
        <v>3204</v>
      </c>
      <c r="C50" s="1164" t="s">
        <v>3222</v>
      </c>
      <c r="D50" s="1210">
        <v>45523</v>
      </c>
      <c r="E50" s="1194">
        <f t="shared" si="12"/>
        <v>45530</v>
      </c>
      <c r="F50" s="1161"/>
      <c r="G50" s="1161" t="e">
        <f t="shared" si="11"/>
        <v>#REF!</v>
      </c>
      <c r="H50" s="1161" t="e">
        <f t="shared" si="11"/>
        <v>#REF!</v>
      </c>
      <c r="I50" s="1365"/>
    </row>
    <row r="51" spans="1:10" s="14" customFormat="1" ht="20.100000000000001" hidden="1" customHeight="1" x14ac:dyDescent="0.2">
      <c r="A51" s="840" t="s">
        <v>3218</v>
      </c>
      <c r="B51" s="1164" t="s">
        <v>2229</v>
      </c>
      <c r="C51" s="1164" t="s">
        <v>3223</v>
      </c>
      <c r="D51" s="1210">
        <v>45523</v>
      </c>
      <c r="E51" s="1194">
        <f t="shared" si="12"/>
        <v>45530</v>
      </c>
      <c r="F51" s="1161"/>
      <c r="G51" s="1161" t="e">
        <f t="shared" si="11"/>
        <v>#REF!</v>
      </c>
      <c r="H51" s="1161" t="e">
        <f t="shared" si="11"/>
        <v>#REF!</v>
      </c>
      <c r="I51" s="1365"/>
    </row>
    <row r="52" spans="1:10" s="14" customFormat="1" ht="20.100000000000001" hidden="1" customHeight="1" x14ac:dyDescent="0.2">
      <c r="A52" s="867" t="s">
        <v>2294</v>
      </c>
      <c r="B52" s="1164" t="s">
        <v>2286</v>
      </c>
      <c r="C52" s="1164" t="s">
        <v>3224</v>
      </c>
      <c r="D52" s="1165" t="s">
        <v>409</v>
      </c>
      <c r="E52" s="1203" t="e">
        <f t="shared" si="12"/>
        <v>#VALUE!</v>
      </c>
      <c r="F52" s="1161"/>
      <c r="G52" s="1161" t="e">
        <f t="shared" si="11"/>
        <v>#REF!</v>
      </c>
      <c r="H52" s="1161" t="e">
        <f t="shared" si="11"/>
        <v>#REF!</v>
      </c>
      <c r="I52" s="1365"/>
    </row>
    <row r="53" spans="1:10" s="14" customFormat="1" ht="20.100000000000001" hidden="1" customHeight="1" x14ac:dyDescent="0.2">
      <c r="A53" s="867" t="s">
        <v>3218</v>
      </c>
      <c r="B53" s="1164" t="s">
        <v>2880</v>
      </c>
      <c r="C53" s="1164" t="s">
        <v>3225</v>
      </c>
      <c r="D53" s="1210">
        <v>45533</v>
      </c>
      <c r="E53" s="1194">
        <f t="shared" si="12"/>
        <v>45540</v>
      </c>
      <c r="F53" s="1161"/>
      <c r="G53" s="1161" t="e">
        <f t="shared" si="11"/>
        <v>#REF!</v>
      </c>
      <c r="H53" s="1161" t="e">
        <f t="shared" si="11"/>
        <v>#REF!</v>
      </c>
      <c r="I53" s="1369"/>
      <c r="J53" s="155"/>
    </row>
    <row r="54" spans="1:10" s="14" customFormat="1" ht="20.100000000000001" hidden="1" customHeight="1" x14ac:dyDescent="0.2">
      <c r="A54" s="867"/>
      <c r="B54" s="1164" t="s">
        <v>1972</v>
      </c>
      <c r="C54" s="1164" t="s">
        <v>3226</v>
      </c>
      <c r="D54" s="1210">
        <v>45538</v>
      </c>
      <c r="E54" s="1194">
        <f t="shared" si="12"/>
        <v>45545</v>
      </c>
      <c r="F54" s="1365"/>
      <c r="G54" s="1161" t="e">
        <f t="shared" si="11"/>
        <v>#REF!</v>
      </c>
      <c r="H54" s="1161" t="e">
        <f t="shared" si="11"/>
        <v>#REF!</v>
      </c>
      <c r="I54" s="1369"/>
      <c r="J54" s="155"/>
    </row>
    <row r="55" spans="1:10" s="14" customFormat="1" ht="20.100000000000001" hidden="1" customHeight="1" x14ac:dyDescent="0.2">
      <c r="A55" s="867" t="s">
        <v>3218</v>
      </c>
      <c r="B55" s="1164" t="s">
        <v>3204</v>
      </c>
      <c r="C55" s="1164" t="s">
        <v>3227</v>
      </c>
      <c r="D55" s="1164">
        <v>45559</v>
      </c>
      <c r="E55" s="1194">
        <v>45555</v>
      </c>
      <c r="F55" s="1365"/>
      <c r="G55" s="1161" t="e">
        <f t="shared" si="11"/>
        <v>#REF!</v>
      </c>
      <c r="H55" s="1161" t="e">
        <f t="shared" si="11"/>
        <v>#REF!</v>
      </c>
      <c r="I55" s="1369"/>
      <c r="J55" s="155"/>
    </row>
    <row r="56" spans="1:10" s="14" customFormat="1" ht="20.100000000000001" hidden="1" customHeight="1" x14ac:dyDescent="0.2">
      <c r="A56" s="840" t="s">
        <v>2229</v>
      </c>
      <c r="B56" s="1168" t="s">
        <v>433</v>
      </c>
      <c r="C56" s="1164" t="s">
        <v>3228</v>
      </c>
      <c r="D56" s="1203">
        <v>45551</v>
      </c>
      <c r="E56" s="1203">
        <f>D56+7</f>
        <v>45558</v>
      </c>
      <c r="F56" s="1365"/>
      <c r="G56" s="1161" t="e">
        <f t="shared" si="11"/>
        <v>#REF!</v>
      </c>
      <c r="H56" s="1161" t="e">
        <f t="shared" si="11"/>
        <v>#REF!</v>
      </c>
      <c r="I56" s="1369"/>
      <c r="J56" s="155"/>
    </row>
    <row r="57" spans="1:10" s="14" customFormat="1" ht="20.100000000000001" hidden="1" customHeight="1" x14ac:dyDescent="0.2">
      <c r="A57" s="867" t="s">
        <v>3229</v>
      </c>
      <c r="B57" s="1164" t="s">
        <v>2880</v>
      </c>
      <c r="C57" s="1164" t="s">
        <v>3230</v>
      </c>
      <c r="D57" s="1210">
        <v>45559</v>
      </c>
      <c r="E57" s="1194">
        <f>D57+7</f>
        <v>45566</v>
      </c>
      <c r="F57" s="1365"/>
      <c r="G57" s="1161">
        <v>45558</v>
      </c>
      <c r="H57" s="1161">
        <v>45558</v>
      </c>
      <c r="I57" s="1369"/>
      <c r="J57" s="155"/>
    </row>
    <row r="58" spans="1:10" s="14" customFormat="1" ht="20.100000000000001" hidden="1" customHeight="1" x14ac:dyDescent="0.2">
      <c r="A58" s="867"/>
      <c r="B58" s="1164" t="s">
        <v>2229</v>
      </c>
      <c r="C58" s="1164" t="s">
        <v>3231</v>
      </c>
      <c r="D58" s="1210">
        <v>45580</v>
      </c>
      <c r="E58" s="1194">
        <v>45609</v>
      </c>
      <c r="F58" s="1365"/>
      <c r="G58" s="1161">
        <f t="shared" si="11"/>
        <v>45565</v>
      </c>
      <c r="H58" s="1161">
        <f t="shared" si="11"/>
        <v>45565</v>
      </c>
      <c r="I58" s="1369"/>
      <c r="J58" s="155"/>
    </row>
    <row r="59" spans="1:10" s="14" customFormat="1" ht="20.100000000000001" hidden="1" customHeight="1" x14ac:dyDescent="0.2">
      <c r="A59" s="867" t="s">
        <v>1972</v>
      </c>
      <c r="B59" s="1164" t="s">
        <v>3232</v>
      </c>
      <c r="C59" s="1164" t="s">
        <v>3233</v>
      </c>
      <c r="D59" s="1165" t="s">
        <v>409</v>
      </c>
      <c r="E59" s="1203" t="e">
        <f t="shared" ref="E59:E64" si="13">D59+7</f>
        <v>#VALUE!</v>
      </c>
      <c r="F59" s="1365"/>
      <c r="G59" s="1161">
        <f t="shared" si="11"/>
        <v>45572</v>
      </c>
      <c r="H59" s="1161">
        <f t="shared" si="11"/>
        <v>45572</v>
      </c>
      <c r="I59" s="1369"/>
      <c r="J59" s="155"/>
    </row>
    <row r="60" spans="1:10" s="14" customFormat="1" ht="20.100000000000001" hidden="1" customHeight="1" x14ac:dyDescent="0.2">
      <c r="A60" s="867" t="s">
        <v>3234</v>
      </c>
      <c r="B60" s="1164" t="s">
        <v>733</v>
      </c>
      <c r="C60" s="1164" t="s">
        <v>3235</v>
      </c>
      <c r="D60" s="1164">
        <v>45586</v>
      </c>
      <c r="E60" s="1194">
        <f t="shared" si="13"/>
        <v>45593</v>
      </c>
      <c r="F60" s="1365"/>
      <c r="G60" s="1161">
        <f t="shared" si="11"/>
        <v>45579</v>
      </c>
      <c r="H60" s="1161">
        <f t="shared" si="11"/>
        <v>45579</v>
      </c>
      <c r="I60" s="1369"/>
      <c r="J60" s="155"/>
    </row>
    <row r="61" spans="1:10" s="14" customFormat="1" ht="20.100000000000001" hidden="1" customHeight="1" x14ac:dyDescent="0.2">
      <c r="A61" s="840" t="s">
        <v>3236</v>
      </c>
      <c r="B61" s="1164" t="s">
        <v>735</v>
      </c>
      <c r="C61" s="1164" t="s">
        <v>3237</v>
      </c>
      <c r="D61" s="1210">
        <v>45592</v>
      </c>
      <c r="E61" s="1194">
        <f t="shared" si="13"/>
        <v>45599</v>
      </c>
      <c r="F61" s="1365"/>
      <c r="G61" s="1161">
        <f t="shared" si="11"/>
        <v>45586</v>
      </c>
      <c r="H61" s="1161">
        <f t="shared" si="11"/>
        <v>45586</v>
      </c>
      <c r="I61" s="1369"/>
      <c r="J61" s="155"/>
    </row>
    <row r="62" spans="1:10" s="14" customFormat="1" ht="20.100000000000001" hidden="1" customHeight="1" x14ac:dyDescent="0.2">
      <c r="A62" s="840" t="s">
        <v>3204</v>
      </c>
      <c r="B62" s="1164" t="s">
        <v>3238</v>
      </c>
      <c r="C62" s="1164" t="s">
        <v>3239</v>
      </c>
      <c r="D62" s="1210">
        <v>45592</v>
      </c>
      <c r="E62" s="1194">
        <f t="shared" si="13"/>
        <v>45599</v>
      </c>
      <c r="F62" s="1365"/>
      <c r="G62" s="1161">
        <f t="shared" si="11"/>
        <v>45593</v>
      </c>
      <c r="H62" s="1161">
        <f t="shared" si="11"/>
        <v>45593</v>
      </c>
      <c r="I62" s="1369"/>
      <c r="J62" s="155"/>
    </row>
    <row r="63" spans="1:10" s="14" customFormat="1" ht="20.100000000000001" hidden="1" customHeight="1" x14ac:dyDescent="0.2">
      <c r="A63" s="867"/>
      <c r="B63" s="1164" t="s">
        <v>2880</v>
      </c>
      <c r="C63" s="1164" t="s">
        <v>3240</v>
      </c>
      <c r="D63" s="1210">
        <v>45602</v>
      </c>
      <c r="E63" s="1194">
        <f t="shared" si="13"/>
        <v>45609</v>
      </c>
      <c r="F63" s="1365"/>
      <c r="G63" s="1161">
        <f t="shared" si="11"/>
        <v>45600</v>
      </c>
      <c r="H63" s="1161">
        <f t="shared" si="11"/>
        <v>45600</v>
      </c>
      <c r="I63" s="1369"/>
      <c r="J63" s="155"/>
    </row>
    <row r="64" spans="1:10" s="14" customFormat="1" ht="20.100000000000001" hidden="1" customHeight="1" x14ac:dyDescent="0.2">
      <c r="A64" s="867" t="s">
        <v>3238</v>
      </c>
      <c r="B64" s="1168" t="s">
        <v>433</v>
      </c>
      <c r="C64" s="1164" t="s">
        <v>3241</v>
      </c>
      <c r="D64" s="1203">
        <v>45606</v>
      </c>
      <c r="E64" s="1203">
        <f t="shared" si="13"/>
        <v>45613</v>
      </c>
      <c r="F64" s="1365"/>
      <c r="G64" s="1161">
        <f t="shared" si="11"/>
        <v>45607</v>
      </c>
      <c r="H64" s="1161">
        <f t="shared" si="11"/>
        <v>45607</v>
      </c>
      <c r="I64" s="1369"/>
      <c r="J64" s="155"/>
    </row>
    <row r="65" spans="1:10" s="14" customFormat="1" ht="20.100000000000001" hidden="1" customHeight="1" x14ac:dyDescent="0.2">
      <c r="A65" s="867" t="s">
        <v>3218</v>
      </c>
      <c r="B65" s="1164" t="s">
        <v>3232</v>
      </c>
      <c r="C65" s="1164" t="s">
        <v>3242</v>
      </c>
      <c r="D65" s="1210">
        <v>45620</v>
      </c>
      <c r="E65" s="1194">
        <v>45624</v>
      </c>
      <c r="F65" s="1365"/>
      <c r="G65" s="1161">
        <f t="shared" si="11"/>
        <v>45614</v>
      </c>
      <c r="H65" s="1161">
        <f t="shared" si="11"/>
        <v>45614</v>
      </c>
      <c r="I65" s="1369"/>
      <c r="J65" s="155"/>
    </row>
    <row r="66" spans="1:10" s="14" customFormat="1" ht="20.100000000000001" hidden="1" customHeight="1" x14ac:dyDescent="0.2">
      <c r="A66" s="867" t="s">
        <v>3243</v>
      </c>
      <c r="B66" s="1164" t="s">
        <v>733</v>
      </c>
      <c r="C66" s="1164" t="s">
        <v>3244</v>
      </c>
      <c r="D66" s="1164">
        <v>45634</v>
      </c>
      <c r="E66" s="1194">
        <v>45636</v>
      </c>
      <c r="F66" s="1365"/>
      <c r="G66" s="1161">
        <f t="shared" si="11"/>
        <v>45621</v>
      </c>
      <c r="H66" s="1161">
        <f t="shared" si="11"/>
        <v>45621</v>
      </c>
      <c r="I66" s="1369"/>
      <c r="J66" s="155"/>
    </row>
    <row r="67" spans="1:10" s="14" customFormat="1" ht="20.100000000000001" hidden="1" customHeight="1" x14ac:dyDescent="0.2">
      <c r="A67" s="867"/>
      <c r="B67" s="1164" t="s">
        <v>735</v>
      </c>
      <c r="C67" s="1164" t="s">
        <v>3245</v>
      </c>
      <c r="D67" s="1210">
        <v>45637</v>
      </c>
      <c r="E67" s="1194">
        <f t="shared" ref="E67:E71" si="14">D67+2</f>
        <v>45639</v>
      </c>
      <c r="F67" s="1365"/>
      <c r="G67" s="1161">
        <f t="shared" si="11"/>
        <v>45628</v>
      </c>
      <c r="H67" s="1161">
        <f t="shared" si="11"/>
        <v>45628</v>
      </c>
      <c r="I67" s="1369"/>
      <c r="J67" s="155"/>
    </row>
    <row r="68" spans="1:10" s="14" customFormat="1" ht="20.100000000000001" hidden="1" customHeight="1" x14ac:dyDescent="0.2">
      <c r="A68" s="867"/>
      <c r="B68" s="1164" t="s">
        <v>3246</v>
      </c>
      <c r="C68" s="1164" t="s">
        <v>3247</v>
      </c>
      <c r="D68" s="1210">
        <v>45644</v>
      </c>
      <c r="E68" s="1194">
        <f t="shared" si="14"/>
        <v>45646</v>
      </c>
      <c r="F68" s="1365"/>
      <c r="G68" s="1161">
        <f t="shared" si="11"/>
        <v>45635</v>
      </c>
      <c r="H68" s="1161">
        <f t="shared" si="11"/>
        <v>45635</v>
      </c>
      <c r="I68" s="1369"/>
      <c r="J68" s="155"/>
    </row>
    <row r="69" spans="1:10" s="14" customFormat="1" ht="20.100000000000001" hidden="1" customHeight="1" x14ac:dyDescent="0.2">
      <c r="A69" s="867"/>
      <c r="B69" s="1164" t="s">
        <v>2880</v>
      </c>
      <c r="C69" s="1164" t="s">
        <v>3248</v>
      </c>
      <c r="D69" s="1164">
        <v>45648</v>
      </c>
      <c r="E69" s="1194">
        <f t="shared" si="14"/>
        <v>45650</v>
      </c>
      <c r="F69" s="1365"/>
      <c r="G69" s="1161">
        <f t="shared" si="11"/>
        <v>45642</v>
      </c>
      <c r="H69" s="1161">
        <f t="shared" si="11"/>
        <v>45642</v>
      </c>
      <c r="I69" s="1369"/>
      <c r="J69" s="155"/>
    </row>
    <row r="70" spans="1:10" s="14" customFormat="1" ht="20.100000000000001" hidden="1" customHeight="1" x14ac:dyDescent="0.2">
      <c r="A70" s="867" t="s">
        <v>3249</v>
      </c>
      <c r="B70" s="1164" t="s">
        <v>3232</v>
      </c>
      <c r="C70" s="1164" t="s">
        <v>3250</v>
      </c>
      <c r="D70" s="1164">
        <v>45654</v>
      </c>
      <c r="E70" s="1194">
        <f t="shared" si="14"/>
        <v>45656</v>
      </c>
      <c r="F70" s="1365"/>
      <c r="G70" s="1161">
        <f t="shared" si="11"/>
        <v>45649</v>
      </c>
      <c r="H70" s="1161">
        <f t="shared" si="11"/>
        <v>45649</v>
      </c>
      <c r="I70" s="1369"/>
      <c r="J70" s="155"/>
    </row>
    <row r="71" spans="1:10" s="14" customFormat="1" ht="20.100000000000001" hidden="1" customHeight="1" x14ac:dyDescent="0.2">
      <c r="A71" s="867" t="s">
        <v>3232</v>
      </c>
      <c r="B71" s="1164" t="s">
        <v>2229</v>
      </c>
      <c r="C71" s="1164" t="s">
        <v>3251</v>
      </c>
      <c r="D71" s="1164">
        <v>45293</v>
      </c>
      <c r="E71" s="1194">
        <f t="shared" si="14"/>
        <v>45295</v>
      </c>
      <c r="F71" s="1365"/>
      <c r="G71" s="1161">
        <f t="shared" si="11"/>
        <v>45656</v>
      </c>
      <c r="H71" s="1161">
        <f t="shared" si="11"/>
        <v>45656</v>
      </c>
      <c r="I71" s="1369"/>
      <c r="J71" s="155"/>
    </row>
    <row r="72" spans="1:10" s="14" customFormat="1" ht="20.100000000000001" hidden="1" customHeight="1" x14ac:dyDescent="0.2">
      <c r="A72" s="867"/>
      <c r="B72" s="1164" t="s">
        <v>2615</v>
      </c>
      <c r="C72" s="1164" t="s">
        <v>4368</v>
      </c>
      <c r="D72" s="1164">
        <v>45655</v>
      </c>
      <c r="E72" s="1194">
        <f>D72+3</f>
        <v>45658</v>
      </c>
      <c r="F72" s="1365"/>
      <c r="G72" s="1161">
        <v>45656</v>
      </c>
      <c r="H72" s="1161">
        <v>45656</v>
      </c>
      <c r="I72" s="1370">
        <f>WEEKNUM(H72)</f>
        <v>53</v>
      </c>
      <c r="J72" s="155"/>
    </row>
    <row r="73" spans="1:10" s="14" customFormat="1" ht="20.100000000000001" hidden="1" customHeight="1" x14ac:dyDescent="0.2">
      <c r="A73" s="867"/>
      <c r="B73" s="1164" t="s">
        <v>2615</v>
      </c>
      <c r="C73" s="1164" t="s">
        <v>4369</v>
      </c>
      <c r="D73" s="1165" t="s">
        <v>409</v>
      </c>
      <c r="E73" s="1194">
        <v>45665</v>
      </c>
      <c r="F73" s="1365"/>
      <c r="G73" s="1161">
        <f>G72+7</f>
        <v>45663</v>
      </c>
      <c r="H73" s="1161">
        <f>H72+7</f>
        <v>45663</v>
      </c>
      <c r="I73" s="1370">
        <f t="shared" ref="I73:I78" si="15">WEEKNUM(H73)</f>
        <v>2</v>
      </c>
      <c r="J73" s="155"/>
    </row>
    <row r="74" spans="1:10" s="14" customFormat="1" ht="20.100000000000001" hidden="1" customHeight="1" x14ac:dyDescent="0.2">
      <c r="A74" s="867"/>
      <c r="B74" s="1164" t="s">
        <v>2615</v>
      </c>
      <c r="C74" s="1164" t="s">
        <v>4370</v>
      </c>
      <c r="D74" s="1210">
        <v>45669</v>
      </c>
      <c r="E74" s="1194">
        <f t="shared" ref="E74:E77" si="16">D74+3</f>
        <v>45672</v>
      </c>
      <c r="F74" s="1365"/>
      <c r="G74" s="1161">
        <f t="shared" ref="G74:H85" si="17">G73+7</f>
        <v>45670</v>
      </c>
      <c r="H74" s="1161">
        <f t="shared" si="17"/>
        <v>45670</v>
      </c>
      <c r="I74" s="1370">
        <f t="shared" si="15"/>
        <v>3</v>
      </c>
      <c r="J74" s="155"/>
    </row>
    <row r="75" spans="1:10" s="14" customFormat="1" ht="20.100000000000001" hidden="1" customHeight="1" x14ac:dyDescent="0.2">
      <c r="A75" s="867"/>
      <c r="B75" s="1164" t="s">
        <v>2615</v>
      </c>
      <c r="C75" s="1164" t="s">
        <v>4371</v>
      </c>
      <c r="D75" s="1164">
        <v>45310</v>
      </c>
      <c r="E75" s="1194">
        <f t="shared" si="16"/>
        <v>45313</v>
      </c>
      <c r="F75" s="1365"/>
      <c r="G75" s="1161">
        <f t="shared" si="17"/>
        <v>45677</v>
      </c>
      <c r="H75" s="1161">
        <f t="shared" si="17"/>
        <v>45677</v>
      </c>
      <c r="I75" s="1370">
        <f t="shared" si="15"/>
        <v>4</v>
      </c>
      <c r="J75" s="155"/>
    </row>
    <row r="76" spans="1:10" s="14" customFormat="1" ht="20.100000000000001" hidden="1" customHeight="1" x14ac:dyDescent="0.2">
      <c r="A76" s="867"/>
      <c r="B76" s="1164" t="s">
        <v>2615</v>
      </c>
      <c r="C76" s="1164" t="s">
        <v>4372</v>
      </c>
      <c r="D76" s="1164">
        <v>45317</v>
      </c>
      <c r="E76" s="1194">
        <f t="shared" si="16"/>
        <v>45320</v>
      </c>
      <c r="F76" s="1365"/>
      <c r="G76" s="1161">
        <f t="shared" si="17"/>
        <v>45684</v>
      </c>
      <c r="H76" s="1161">
        <f t="shared" si="17"/>
        <v>45684</v>
      </c>
      <c r="I76" s="1370">
        <f t="shared" si="15"/>
        <v>5</v>
      </c>
      <c r="J76" s="155"/>
    </row>
    <row r="77" spans="1:10" s="14" customFormat="1" ht="20.100000000000001" hidden="1" customHeight="1" x14ac:dyDescent="0.2">
      <c r="A77" s="867"/>
      <c r="B77" s="1164" t="s">
        <v>2615</v>
      </c>
      <c r="C77" s="1164" t="s">
        <v>4373</v>
      </c>
      <c r="D77" s="1210">
        <v>45692</v>
      </c>
      <c r="E77" s="1194">
        <f t="shared" si="16"/>
        <v>45695</v>
      </c>
      <c r="F77" s="1365"/>
      <c r="G77" s="1161">
        <f t="shared" si="17"/>
        <v>45691</v>
      </c>
      <c r="H77" s="1161">
        <f t="shared" si="17"/>
        <v>45691</v>
      </c>
      <c r="I77" s="1370">
        <f t="shared" si="15"/>
        <v>6</v>
      </c>
      <c r="J77" s="155"/>
    </row>
    <row r="78" spans="1:10" s="14" customFormat="1" ht="20.100000000000001" hidden="1" customHeight="1" x14ac:dyDescent="0.2">
      <c r="A78" s="867"/>
      <c r="B78" s="1164" t="s">
        <v>2615</v>
      </c>
      <c r="C78" s="1164" t="s">
        <v>4374</v>
      </c>
      <c r="D78" s="1210">
        <v>45702</v>
      </c>
      <c r="E78" s="1165" t="s">
        <v>409</v>
      </c>
      <c r="F78" s="1365"/>
      <c r="G78" s="1161">
        <f t="shared" si="17"/>
        <v>45698</v>
      </c>
      <c r="H78" s="1161">
        <f t="shared" si="17"/>
        <v>45698</v>
      </c>
      <c r="I78" s="1370">
        <f t="shared" si="15"/>
        <v>7</v>
      </c>
      <c r="J78" s="155"/>
    </row>
    <row r="79" spans="1:10" s="14" customFormat="1" ht="20.100000000000001" hidden="1" customHeight="1" x14ac:dyDescent="0.2">
      <c r="A79" s="867"/>
      <c r="B79" s="1164" t="s">
        <v>2615</v>
      </c>
      <c r="C79" s="1164" t="s">
        <v>4375</v>
      </c>
      <c r="D79" s="1165" t="s">
        <v>409</v>
      </c>
      <c r="E79" s="1194">
        <v>45707</v>
      </c>
      <c r="F79" s="1365"/>
      <c r="G79" s="1161">
        <f t="shared" si="17"/>
        <v>45705</v>
      </c>
      <c r="H79" s="1161">
        <f t="shared" si="17"/>
        <v>45705</v>
      </c>
      <c r="I79" s="1370">
        <f t="shared" ref="I79:I82" si="18">WEEKNUM(H79)</f>
        <v>8</v>
      </c>
      <c r="J79" s="155"/>
    </row>
    <row r="80" spans="1:10" s="14" customFormat="1" ht="20.100000000000001" hidden="1" customHeight="1" x14ac:dyDescent="0.2">
      <c r="A80" s="867"/>
      <c r="B80" s="1164" t="s">
        <v>2615</v>
      </c>
      <c r="C80" s="1164" t="s">
        <v>4376</v>
      </c>
      <c r="D80" s="1164">
        <v>45713</v>
      </c>
      <c r="E80" s="1194">
        <f t="shared" ref="E80:E82" si="19">D80+3</f>
        <v>45716</v>
      </c>
      <c r="F80" s="1365"/>
      <c r="G80" s="1161">
        <f t="shared" si="17"/>
        <v>45712</v>
      </c>
      <c r="H80" s="1161">
        <f t="shared" si="17"/>
        <v>45712</v>
      </c>
      <c r="I80" s="1370">
        <f t="shared" si="18"/>
        <v>9</v>
      </c>
      <c r="J80" s="155"/>
    </row>
    <row r="81" spans="1:10" s="14" customFormat="1" ht="20.100000000000001" hidden="1" customHeight="1" x14ac:dyDescent="0.2">
      <c r="A81" s="867"/>
      <c r="B81" s="1168" t="s">
        <v>433</v>
      </c>
      <c r="C81" s="1164" t="s">
        <v>4377</v>
      </c>
      <c r="D81" s="1203"/>
      <c r="E81" s="1203"/>
      <c r="F81" s="1365"/>
      <c r="G81" s="1161">
        <f t="shared" si="17"/>
        <v>45719</v>
      </c>
      <c r="H81" s="1161">
        <f t="shared" si="17"/>
        <v>45719</v>
      </c>
      <c r="I81" s="1370">
        <f t="shared" si="18"/>
        <v>10</v>
      </c>
      <c r="J81" s="155"/>
    </row>
    <row r="82" spans="1:10" s="14" customFormat="1" ht="20.100000000000001" hidden="1" customHeight="1" x14ac:dyDescent="0.2">
      <c r="A82" s="867"/>
      <c r="B82" s="1164" t="s">
        <v>2615</v>
      </c>
      <c r="C82" s="1164" t="s">
        <v>4378</v>
      </c>
      <c r="D82" s="1210">
        <v>45727</v>
      </c>
      <c r="E82" s="1194">
        <f t="shared" si="19"/>
        <v>45730</v>
      </c>
      <c r="F82" s="1365"/>
      <c r="G82" s="1161">
        <f t="shared" si="17"/>
        <v>45726</v>
      </c>
      <c r="H82" s="1161">
        <f t="shared" si="17"/>
        <v>45726</v>
      </c>
      <c r="I82" s="1370">
        <f t="shared" si="18"/>
        <v>11</v>
      </c>
      <c r="J82" s="155"/>
    </row>
    <row r="83" spans="1:10" s="14" customFormat="1" ht="20.100000000000001" hidden="1" customHeight="1" x14ac:dyDescent="0.2">
      <c r="A83" s="867"/>
      <c r="B83" s="1164" t="s">
        <v>2615</v>
      </c>
      <c r="C83" s="1164" t="s">
        <v>4379</v>
      </c>
      <c r="D83" s="1210">
        <v>45736</v>
      </c>
      <c r="E83" s="1194">
        <f t="shared" ref="E83:E85" si="20">D83+3</f>
        <v>45739</v>
      </c>
      <c r="F83" s="1365"/>
      <c r="G83" s="1161">
        <f t="shared" si="17"/>
        <v>45733</v>
      </c>
      <c r="H83" s="1161">
        <f t="shared" si="17"/>
        <v>45733</v>
      </c>
      <c r="I83" s="1370">
        <f t="shared" ref="I83" si="21">WEEKNUM(H83)</f>
        <v>12</v>
      </c>
      <c r="J83" s="155"/>
    </row>
    <row r="84" spans="1:10" s="14" customFormat="1" ht="20.100000000000001" hidden="1" customHeight="1" x14ac:dyDescent="0.2">
      <c r="A84" s="867"/>
      <c r="B84" s="1168" t="s">
        <v>433</v>
      </c>
      <c r="C84" s="1164" t="s">
        <v>4380</v>
      </c>
      <c r="D84" s="1333"/>
      <c r="E84" s="1333"/>
      <c r="F84" s="1365"/>
      <c r="G84" s="1161">
        <f t="shared" si="17"/>
        <v>45740</v>
      </c>
      <c r="H84" s="1161">
        <f t="shared" si="17"/>
        <v>45740</v>
      </c>
      <c r="I84" s="1370">
        <f t="shared" ref="I84" si="22">WEEKNUM(H84)</f>
        <v>13</v>
      </c>
      <c r="J84" s="155"/>
    </row>
    <row r="85" spans="1:10" s="14" customFormat="1" ht="20.100000000000001" hidden="1" customHeight="1" x14ac:dyDescent="0.2">
      <c r="A85" s="867"/>
      <c r="B85" s="1164" t="s">
        <v>2615</v>
      </c>
      <c r="C85" s="1164" t="s">
        <v>4381</v>
      </c>
      <c r="D85" s="1210">
        <v>45747</v>
      </c>
      <c r="E85" s="1194">
        <f t="shared" si="20"/>
        <v>45750</v>
      </c>
      <c r="F85" s="1365"/>
      <c r="G85" s="1161">
        <f t="shared" si="17"/>
        <v>45747</v>
      </c>
      <c r="H85" s="1161">
        <f t="shared" si="17"/>
        <v>45747</v>
      </c>
      <c r="I85" s="1370">
        <f t="shared" ref="I85" si="23">WEEKNUM(H85)</f>
        <v>14</v>
      </c>
      <c r="J85" s="155"/>
    </row>
    <row r="86" spans="1:10" s="14" customFormat="1" ht="20.100000000000001" hidden="1" customHeight="1" x14ac:dyDescent="0.2">
      <c r="A86" s="867"/>
      <c r="B86" s="1164" t="s">
        <v>2615</v>
      </c>
      <c r="C86" s="1164" t="s">
        <v>4382</v>
      </c>
      <c r="D86" s="1164">
        <v>45753</v>
      </c>
      <c r="E86" s="1165" t="s">
        <v>409</v>
      </c>
      <c r="F86" s="1365"/>
      <c r="G86" s="1161">
        <f t="shared" ref="G86:H115" si="24">G85+7</f>
        <v>45754</v>
      </c>
      <c r="H86" s="1161">
        <f t="shared" si="24"/>
        <v>45754</v>
      </c>
      <c r="I86" s="1370">
        <f t="shared" ref="I86:I92" si="25">WEEKNUM(H86)</f>
        <v>15</v>
      </c>
      <c r="J86" s="155"/>
    </row>
    <row r="87" spans="1:10" s="14" customFormat="1" ht="20.100000000000001" hidden="1" customHeight="1" x14ac:dyDescent="0.2">
      <c r="A87" s="1097" t="s">
        <v>4383</v>
      </c>
      <c r="B87" s="1164" t="s">
        <v>2340</v>
      </c>
      <c r="C87" s="1164" t="s">
        <v>4384</v>
      </c>
      <c r="D87" s="1164">
        <v>45762</v>
      </c>
      <c r="E87" s="1161">
        <f t="shared" ref="E87:E92" si="26">D87+3</f>
        <v>45765</v>
      </c>
      <c r="F87" s="1365"/>
      <c r="G87" s="1161">
        <f t="shared" si="24"/>
        <v>45761</v>
      </c>
      <c r="H87" s="1161">
        <f t="shared" si="24"/>
        <v>45761</v>
      </c>
      <c r="I87" s="1370">
        <f t="shared" si="25"/>
        <v>16</v>
      </c>
      <c r="J87" s="155"/>
    </row>
    <row r="88" spans="1:10" s="14" customFormat="1" ht="20.100000000000001" hidden="1" customHeight="1" x14ac:dyDescent="0.2">
      <c r="A88" s="1097"/>
      <c r="B88" s="1164" t="s">
        <v>2340</v>
      </c>
      <c r="C88" s="1164" t="s">
        <v>4385</v>
      </c>
      <c r="D88" s="1164">
        <v>45768</v>
      </c>
      <c r="E88" s="1161">
        <f t="shared" si="26"/>
        <v>45771</v>
      </c>
      <c r="F88" s="1365"/>
      <c r="G88" s="1161">
        <f t="shared" si="24"/>
        <v>45768</v>
      </c>
      <c r="H88" s="1161">
        <f t="shared" si="24"/>
        <v>45768</v>
      </c>
      <c r="I88" s="1370">
        <f t="shared" si="25"/>
        <v>17</v>
      </c>
      <c r="J88" s="155"/>
    </row>
    <row r="89" spans="1:10" s="14" customFormat="1" ht="20.100000000000001" hidden="1" customHeight="1" x14ac:dyDescent="0.2">
      <c r="A89" s="1097"/>
      <c r="B89" s="1164" t="s">
        <v>2340</v>
      </c>
      <c r="C89" s="1164" t="s">
        <v>4386</v>
      </c>
      <c r="D89" s="1164">
        <v>45775</v>
      </c>
      <c r="E89" s="1161">
        <f t="shared" si="26"/>
        <v>45778</v>
      </c>
      <c r="F89" s="1365"/>
      <c r="G89" s="1161">
        <f t="shared" si="24"/>
        <v>45775</v>
      </c>
      <c r="H89" s="1161">
        <f t="shared" si="24"/>
        <v>45775</v>
      </c>
      <c r="I89" s="1370">
        <f t="shared" si="25"/>
        <v>18</v>
      </c>
      <c r="J89" s="155"/>
    </row>
    <row r="90" spans="1:10" s="14" customFormat="1" ht="20.100000000000001" hidden="1" customHeight="1" x14ac:dyDescent="0.2">
      <c r="A90" s="1097"/>
      <c r="B90" s="1164" t="s">
        <v>2340</v>
      </c>
      <c r="C90" s="1164" t="s">
        <v>4387</v>
      </c>
      <c r="D90" s="1164">
        <v>45781</v>
      </c>
      <c r="E90" s="1161">
        <f t="shared" si="26"/>
        <v>45784</v>
      </c>
      <c r="F90" s="1365"/>
      <c r="G90" s="1161">
        <f t="shared" si="24"/>
        <v>45782</v>
      </c>
      <c r="H90" s="1161">
        <f t="shared" si="24"/>
        <v>45782</v>
      </c>
      <c r="I90" s="1370">
        <f t="shared" si="25"/>
        <v>19</v>
      </c>
      <c r="J90" s="155"/>
    </row>
    <row r="91" spans="1:10" s="14" customFormat="1" ht="20.100000000000001" hidden="1" customHeight="1" x14ac:dyDescent="0.2">
      <c r="A91" s="1097"/>
      <c r="B91" s="1164" t="s">
        <v>2340</v>
      </c>
      <c r="C91" s="1164" t="s">
        <v>4388</v>
      </c>
      <c r="D91" s="1164">
        <v>45788</v>
      </c>
      <c r="E91" s="1161">
        <f t="shared" si="26"/>
        <v>45791</v>
      </c>
      <c r="F91" s="1365"/>
      <c r="G91" s="1161">
        <f t="shared" si="24"/>
        <v>45789</v>
      </c>
      <c r="H91" s="1161">
        <f t="shared" si="24"/>
        <v>45789</v>
      </c>
      <c r="I91" s="1370">
        <f t="shared" si="25"/>
        <v>20</v>
      </c>
      <c r="J91" s="155"/>
    </row>
    <row r="92" spans="1:10" s="14" customFormat="1" ht="20.100000000000001" hidden="1" customHeight="1" x14ac:dyDescent="0.2">
      <c r="A92" s="1097" t="s">
        <v>2340</v>
      </c>
      <c r="B92" s="1164" t="s">
        <v>4389</v>
      </c>
      <c r="C92" s="1164" t="s">
        <v>4390</v>
      </c>
      <c r="D92" s="1164">
        <v>45794</v>
      </c>
      <c r="E92" s="1161">
        <f t="shared" si="26"/>
        <v>45797</v>
      </c>
      <c r="F92" s="1365"/>
      <c r="G92" s="1161">
        <f t="shared" ref="G92:H92" si="27">G91+7</f>
        <v>45796</v>
      </c>
      <c r="H92" s="1161">
        <f t="shared" si="27"/>
        <v>45796</v>
      </c>
      <c r="I92" s="1370">
        <f t="shared" si="25"/>
        <v>21</v>
      </c>
      <c r="J92" s="155"/>
    </row>
    <row r="93" spans="1:10" s="14" customFormat="1" ht="20.100000000000001" hidden="1" customHeight="1" x14ac:dyDescent="0.2">
      <c r="A93" s="1097"/>
      <c r="B93" s="1164" t="s">
        <v>4389</v>
      </c>
      <c r="C93" s="1164" t="s">
        <v>4391</v>
      </c>
      <c r="D93" s="1164">
        <v>45802</v>
      </c>
      <c r="E93" s="1161">
        <f t="shared" ref="E93:E96" si="28">D93+3</f>
        <v>45805</v>
      </c>
      <c r="F93" s="1365"/>
      <c r="G93" s="1161">
        <f t="shared" si="24"/>
        <v>45803</v>
      </c>
      <c r="H93" s="1161">
        <f t="shared" si="24"/>
        <v>45803</v>
      </c>
      <c r="I93" s="1370">
        <f t="shared" ref="I93:I96" si="29">WEEKNUM(H93)</f>
        <v>22</v>
      </c>
      <c r="J93" s="155"/>
    </row>
    <row r="94" spans="1:10" s="14" customFormat="1" ht="20.100000000000001" hidden="1" customHeight="1" x14ac:dyDescent="0.2">
      <c r="A94" s="1097"/>
      <c r="B94" s="1164" t="s">
        <v>4389</v>
      </c>
      <c r="C94" s="1164" t="s">
        <v>4392</v>
      </c>
      <c r="D94" s="1164">
        <v>45810</v>
      </c>
      <c r="E94" s="1161">
        <f t="shared" si="28"/>
        <v>45813</v>
      </c>
      <c r="F94" s="1365"/>
      <c r="G94" s="1161">
        <f t="shared" si="24"/>
        <v>45810</v>
      </c>
      <c r="H94" s="1161">
        <f t="shared" si="24"/>
        <v>45810</v>
      </c>
      <c r="I94" s="1370">
        <f t="shared" si="29"/>
        <v>23</v>
      </c>
      <c r="J94" s="155"/>
    </row>
    <row r="95" spans="1:10" s="14" customFormat="1" ht="20.100000000000001" hidden="1" customHeight="1" x14ac:dyDescent="0.2">
      <c r="A95" s="1097"/>
      <c r="B95" s="1164" t="s">
        <v>4389</v>
      </c>
      <c r="C95" s="1164" t="s">
        <v>4393</v>
      </c>
      <c r="D95" s="1164">
        <v>45818</v>
      </c>
      <c r="E95" s="1161">
        <f t="shared" si="28"/>
        <v>45821</v>
      </c>
      <c r="F95" s="1365"/>
      <c r="G95" s="1161">
        <f t="shared" si="24"/>
        <v>45817</v>
      </c>
      <c r="H95" s="1161">
        <f t="shared" si="24"/>
        <v>45817</v>
      </c>
      <c r="I95" s="1370">
        <f t="shared" si="29"/>
        <v>24</v>
      </c>
      <c r="J95" s="155"/>
    </row>
    <row r="96" spans="1:10" s="14" customFormat="1" ht="20.100000000000001" hidden="1" customHeight="1" x14ac:dyDescent="0.2">
      <c r="A96" s="1097"/>
      <c r="B96" s="1164" t="s">
        <v>4389</v>
      </c>
      <c r="C96" s="1164" t="s">
        <v>4394</v>
      </c>
      <c r="D96" s="1164">
        <v>45827</v>
      </c>
      <c r="E96" s="1161">
        <f t="shared" si="28"/>
        <v>45830</v>
      </c>
      <c r="F96" s="1365"/>
      <c r="G96" s="1161">
        <f t="shared" si="24"/>
        <v>45824</v>
      </c>
      <c r="H96" s="1161">
        <f t="shared" si="24"/>
        <v>45824</v>
      </c>
      <c r="I96" s="1370">
        <f t="shared" si="29"/>
        <v>25</v>
      </c>
      <c r="J96" s="155"/>
    </row>
    <row r="97" spans="1:10" s="14" customFormat="1" ht="20.100000000000001" hidden="1" customHeight="1" x14ac:dyDescent="0.2">
      <c r="A97" s="1097"/>
      <c r="B97" s="1164" t="s">
        <v>4389</v>
      </c>
      <c r="C97" s="1164" t="s">
        <v>4395</v>
      </c>
      <c r="D97" s="1164">
        <v>45835</v>
      </c>
      <c r="E97" s="1161">
        <f t="shared" ref="E97:E100" si="30">D97+3</f>
        <v>45838</v>
      </c>
      <c r="F97" s="1365"/>
      <c r="G97" s="1161">
        <f t="shared" si="24"/>
        <v>45831</v>
      </c>
      <c r="H97" s="1161">
        <f t="shared" si="24"/>
        <v>45831</v>
      </c>
      <c r="I97" s="1370">
        <f t="shared" ref="I97:I100" si="31">WEEKNUM(H97)</f>
        <v>26</v>
      </c>
      <c r="J97" s="155"/>
    </row>
    <row r="98" spans="1:10" s="14" customFormat="1" ht="20.100000000000001" hidden="1" customHeight="1" x14ac:dyDescent="0.2">
      <c r="A98" s="1097"/>
      <c r="B98" s="1168" t="s">
        <v>433</v>
      </c>
      <c r="C98" s="1164" t="s">
        <v>4396</v>
      </c>
      <c r="D98" s="1166"/>
      <c r="E98" s="1166"/>
      <c r="F98" s="1365"/>
      <c r="G98" s="1161">
        <f t="shared" si="24"/>
        <v>45838</v>
      </c>
      <c r="H98" s="1161">
        <f t="shared" si="24"/>
        <v>45838</v>
      </c>
      <c r="I98" s="1370">
        <f t="shared" si="31"/>
        <v>27</v>
      </c>
      <c r="J98" s="155"/>
    </row>
    <row r="99" spans="1:10" s="14" customFormat="1" ht="20.100000000000001" hidden="1" customHeight="1" x14ac:dyDescent="0.2">
      <c r="A99" s="1097"/>
      <c r="B99" s="1164" t="s">
        <v>4389</v>
      </c>
      <c r="C99" s="1164" t="s">
        <v>4397</v>
      </c>
      <c r="D99" s="1164">
        <v>45844</v>
      </c>
      <c r="E99" s="1161">
        <f t="shared" si="30"/>
        <v>45847</v>
      </c>
      <c r="F99" s="1365"/>
      <c r="G99" s="1161">
        <f t="shared" si="24"/>
        <v>45845</v>
      </c>
      <c r="H99" s="1161">
        <f t="shared" si="24"/>
        <v>45845</v>
      </c>
      <c r="I99" s="1370">
        <f t="shared" si="31"/>
        <v>28</v>
      </c>
      <c r="J99" s="155"/>
    </row>
    <row r="100" spans="1:10" s="14" customFormat="1" ht="20.100000000000001" hidden="1" customHeight="1" x14ac:dyDescent="0.2">
      <c r="A100" s="1097"/>
      <c r="B100" s="1164" t="s">
        <v>4389</v>
      </c>
      <c r="C100" s="1164" t="s">
        <v>4398</v>
      </c>
      <c r="D100" s="1164">
        <v>45851</v>
      </c>
      <c r="E100" s="1161">
        <f t="shared" si="30"/>
        <v>45854</v>
      </c>
      <c r="F100" s="1365"/>
      <c r="G100" s="1161">
        <f t="shared" si="24"/>
        <v>45852</v>
      </c>
      <c r="H100" s="1161">
        <f t="shared" si="24"/>
        <v>45852</v>
      </c>
      <c r="I100" s="1370">
        <f t="shared" si="31"/>
        <v>29</v>
      </c>
      <c r="J100" s="155"/>
    </row>
    <row r="101" spans="1:10" s="14" customFormat="1" ht="20.100000000000001" hidden="1" customHeight="1" x14ac:dyDescent="0.2">
      <c r="A101" s="1097"/>
      <c r="B101" s="1164" t="s">
        <v>4389</v>
      </c>
      <c r="C101" s="1164" t="s">
        <v>4399</v>
      </c>
      <c r="D101" s="1164">
        <v>45859</v>
      </c>
      <c r="E101" s="1161">
        <f t="shared" ref="E101:E103" si="32">D101+3</f>
        <v>45862</v>
      </c>
      <c r="F101" s="1365"/>
      <c r="G101" s="1161">
        <f t="shared" si="24"/>
        <v>45859</v>
      </c>
      <c r="H101" s="1161">
        <f t="shared" si="24"/>
        <v>45859</v>
      </c>
      <c r="I101" s="1370">
        <f t="shared" ref="I101:I103" si="33">WEEKNUM(H101)</f>
        <v>30</v>
      </c>
      <c r="J101" s="155"/>
    </row>
    <row r="102" spans="1:10" s="14" customFormat="1" ht="20.100000000000001" hidden="1" customHeight="1" x14ac:dyDescent="0.2">
      <c r="A102" s="1097"/>
      <c r="B102" s="1164" t="s">
        <v>4389</v>
      </c>
      <c r="C102" s="1164" t="s">
        <v>4400</v>
      </c>
      <c r="D102" s="1164">
        <v>45866</v>
      </c>
      <c r="E102" s="1161">
        <f t="shared" si="32"/>
        <v>45869</v>
      </c>
      <c r="F102" s="1365"/>
      <c r="G102" s="1161">
        <f t="shared" si="24"/>
        <v>45866</v>
      </c>
      <c r="H102" s="1161">
        <f t="shared" si="24"/>
        <v>45866</v>
      </c>
      <c r="I102" s="1370">
        <f t="shared" si="33"/>
        <v>31</v>
      </c>
      <c r="J102" s="155"/>
    </row>
    <row r="103" spans="1:10" s="14" customFormat="1" ht="20.100000000000001" hidden="1" customHeight="1" x14ac:dyDescent="0.2">
      <c r="A103" s="1097"/>
      <c r="B103" s="1164" t="s">
        <v>4389</v>
      </c>
      <c r="C103" s="1164" t="s">
        <v>4401</v>
      </c>
      <c r="D103" s="1164">
        <v>45873</v>
      </c>
      <c r="E103" s="1161">
        <f t="shared" si="32"/>
        <v>45876</v>
      </c>
      <c r="F103" s="1365"/>
      <c r="G103" s="1161">
        <f t="shared" si="24"/>
        <v>45873</v>
      </c>
      <c r="H103" s="1161">
        <f t="shared" si="24"/>
        <v>45873</v>
      </c>
      <c r="I103" s="1370">
        <f t="shared" si="33"/>
        <v>32</v>
      </c>
      <c r="J103" s="155"/>
    </row>
    <row r="104" spans="1:10" s="14" customFormat="1" ht="20.100000000000001" hidden="1" customHeight="1" x14ac:dyDescent="0.2">
      <c r="A104" s="1097"/>
      <c r="B104" s="1164" t="s">
        <v>4389</v>
      </c>
      <c r="C104" s="1164" t="s">
        <v>4402</v>
      </c>
      <c r="D104" s="1164">
        <v>45880</v>
      </c>
      <c r="E104" s="1161">
        <f t="shared" ref="E104:E106" si="34">D104+3</f>
        <v>45883</v>
      </c>
      <c r="F104" s="1365"/>
      <c r="G104" s="1161">
        <f t="shared" si="24"/>
        <v>45880</v>
      </c>
      <c r="H104" s="1161">
        <f t="shared" si="24"/>
        <v>45880</v>
      </c>
      <c r="I104" s="1370">
        <f t="shared" ref="I104:I106" si="35">WEEKNUM(H104)</f>
        <v>33</v>
      </c>
      <c r="J104" s="155"/>
    </row>
    <row r="105" spans="1:10" s="14" customFormat="1" ht="20.100000000000001" hidden="1" customHeight="1" x14ac:dyDescent="0.2">
      <c r="A105" s="1097"/>
      <c r="B105" s="1164" t="s">
        <v>4389</v>
      </c>
      <c r="C105" s="1164" t="s">
        <v>4403</v>
      </c>
      <c r="D105" s="1164">
        <v>45888</v>
      </c>
      <c r="E105" s="1161">
        <f t="shared" si="34"/>
        <v>45891</v>
      </c>
      <c r="F105" s="1365"/>
      <c r="G105" s="1161">
        <f t="shared" si="24"/>
        <v>45887</v>
      </c>
      <c r="H105" s="1161">
        <f t="shared" si="24"/>
        <v>45887</v>
      </c>
      <c r="I105" s="1370">
        <f t="shared" si="35"/>
        <v>34</v>
      </c>
      <c r="J105" s="155"/>
    </row>
    <row r="106" spans="1:10" s="14" customFormat="1" ht="20.100000000000001" hidden="1" customHeight="1" x14ac:dyDescent="0.2">
      <c r="A106" s="1097"/>
      <c r="B106" s="1164" t="s">
        <v>4389</v>
      </c>
      <c r="C106" s="1164" t="s">
        <v>4404</v>
      </c>
      <c r="D106" s="1164">
        <v>45896</v>
      </c>
      <c r="E106" s="1161">
        <f t="shared" si="34"/>
        <v>45899</v>
      </c>
      <c r="F106" s="1365"/>
      <c r="G106" s="1161">
        <f t="shared" si="24"/>
        <v>45894</v>
      </c>
      <c r="H106" s="1161">
        <f t="shared" si="24"/>
        <v>45894</v>
      </c>
      <c r="I106" s="1370">
        <f t="shared" si="35"/>
        <v>35</v>
      </c>
      <c r="J106" s="155"/>
    </row>
    <row r="107" spans="1:10" s="14" customFormat="1" ht="20.100000000000001" hidden="1" customHeight="1" x14ac:dyDescent="0.2">
      <c r="A107" s="1097"/>
      <c r="B107" s="1164" t="s">
        <v>4389</v>
      </c>
      <c r="C107" s="1164" t="s">
        <v>4405</v>
      </c>
      <c r="D107" s="1164">
        <v>45903</v>
      </c>
      <c r="E107" s="1161">
        <f t="shared" ref="E107:E110" si="36">D107+3</f>
        <v>45906</v>
      </c>
      <c r="F107" s="1365"/>
      <c r="G107" s="1161">
        <f t="shared" si="24"/>
        <v>45901</v>
      </c>
      <c r="H107" s="1161">
        <f t="shared" si="24"/>
        <v>45901</v>
      </c>
      <c r="I107" s="1370">
        <f t="shared" ref="I107:I110" si="37">WEEKNUM(H107)</f>
        <v>36</v>
      </c>
      <c r="J107" s="155"/>
    </row>
    <row r="108" spans="1:10" s="14" customFormat="1" ht="20.100000000000001" hidden="1" customHeight="1" x14ac:dyDescent="0.2">
      <c r="A108" s="1097"/>
      <c r="B108" s="1164" t="s">
        <v>4389</v>
      </c>
      <c r="C108" s="1164" t="s">
        <v>4406</v>
      </c>
      <c r="D108" s="1164">
        <v>45911</v>
      </c>
      <c r="E108" s="1161">
        <f t="shared" si="36"/>
        <v>45914</v>
      </c>
      <c r="F108" s="1365"/>
      <c r="G108" s="1161">
        <f t="shared" si="24"/>
        <v>45908</v>
      </c>
      <c r="H108" s="1161">
        <f t="shared" si="24"/>
        <v>45908</v>
      </c>
      <c r="I108" s="1370">
        <f t="shared" si="37"/>
        <v>37</v>
      </c>
      <c r="J108" s="155"/>
    </row>
    <row r="109" spans="1:10" s="14" customFormat="1" ht="20.100000000000001" hidden="1" customHeight="1" x14ac:dyDescent="0.2">
      <c r="A109" s="1097"/>
      <c r="B109" s="1164" t="s">
        <v>4389</v>
      </c>
      <c r="C109" s="1164" t="s">
        <v>4407</v>
      </c>
      <c r="D109" s="1164">
        <v>45919</v>
      </c>
      <c r="E109" s="1161">
        <f t="shared" si="36"/>
        <v>45922</v>
      </c>
      <c r="F109" s="1365"/>
      <c r="G109" s="1161">
        <f t="shared" si="24"/>
        <v>45915</v>
      </c>
      <c r="H109" s="1161">
        <f t="shared" si="24"/>
        <v>45915</v>
      </c>
      <c r="I109" s="1370">
        <f t="shared" si="37"/>
        <v>38</v>
      </c>
      <c r="J109" s="155"/>
    </row>
    <row r="110" spans="1:10" s="14" customFormat="1" ht="20.100000000000001" hidden="1" customHeight="1" x14ac:dyDescent="0.2">
      <c r="A110" s="1097" t="s">
        <v>4389</v>
      </c>
      <c r="B110" s="1168" t="s">
        <v>433</v>
      </c>
      <c r="C110" s="1164" t="s">
        <v>4408</v>
      </c>
      <c r="D110" s="1166">
        <v>45921</v>
      </c>
      <c r="E110" s="1166">
        <f t="shared" si="36"/>
        <v>45924</v>
      </c>
      <c r="F110" s="1365"/>
      <c r="G110" s="1161">
        <f t="shared" si="24"/>
        <v>45922</v>
      </c>
      <c r="H110" s="1161">
        <f t="shared" si="24"/>
        <v>45922</v>
      </c>
      <c r="I110" s="1370">
        <f t="shared" si="37"/>
        <v>39</v>
      </c>
      <c r="J110" s="155"/>
    </row>
    <row r="111" spans="1:10" s="14" customFormat="1" ht="20.100000000000001" hidden="1" customHeight="1" x14ac:dyDescent="0.2">
      <c r="A111" s="1097"/>
      <c r="B111" s="1164" t="s">
        <v>4389</v>
      </c>
      <c r="C111" s="1164" t="s">
        <v>2145</v>
      </c>
      <c r="D111" s="1164">
        <v>45928</v>
      </c>
      <c r="E111" s="1161">
        <f t="shared" ref="E111:E112" si="38">D111+3</f>
        <v>45931</v>
      </c>
      <c r="F111" s="1365"/>
      <c r="G111" s="1161">
        <f t="shared" si="24"/>
        <v>45929</v>
      </c>
      <c r="H111" s="1161">
        <f t="shared" si="24"/>
        <v>45929</v>
      </c>
      <c r="I111" s="1370">
        <f t="shared" ref="I111:I112" si="39">WEEKNUM(H111)</f>
        <v>40</v>
      </c>
      <c r="J111" s="155"/>
    </row>
    <row r="112" spans="1:10" s="14" customFormat="1" ht="20.100000000000001" hidden="1" customHeight="1" x14ac:dyDescent="0.2">
      <c r="A112" s="1097"/>
      <c r="B112" s="1164" t="s">
        <v>4389</v>
      </c>
      <c r="C112" s="1164" t="s">
        <v>4409</v>
      </c>
      <c r="D112" s="1164">
        <v>45935</v>
      </c>
      <c r="E112" s="1161">
        <f t="shared" si="38"/>
        <v>45938</v>
      </c>
      <c r="F112" s="1365"/>
      <c r="G112" s="1161">
        <f t="shared" si="24"/>
        <v>45936</v>
      </c>
      <c r="H112" s="1161">
        <f t="shared" si="24"/>
        <v>45936</v>
      </c>
      <c r="I112" s="1370">
        <f t="shared" si="39"/>
        <v>41</v>
      </c>
      <c r="J112" s="155"/>
    </row>
    <row r="113" spans="1:10" s="14" customFormat="1" ht="20.100000000000001" hidden="1" customHeight="1" x14ac:dyDescent="0.2">
      <c r="A113" s="1097" t="s">
        <v>433</v>
      </c>
      <c r="B113" s="1177" t="s">
        <v>2694</v>
      </c>
      <c r="C113" s="1164" t="s">
        <v>4410</v>
      </c>
      <c r="D113" s="1164">
        <v>45941</v>
      </c>
      <c r="E113" s="1161">
        <v>45945</v>
      </c>
      <c r="F113" s="1365"/>
      <c r="G113" s="1161">
        <v>45942</v>
      </c>
      <c r="H113" s="1161">
        <f t="shared" si="24"/>
        <v>45943</v>
      </c>
      <c r="I113" s="1370">
        <f t="shared" ref="I113" si="40">WEEKNUM(H113)</f>
        <v>42</v>
      </c>
      <c r="J113" s="155"/>
    </row>
    <row r="114" spans="1:10" s="14" customFormat="1" ht="20.100000000000001" hidden="1" customHeight="1" x14ac:dyDescent="0.2">
      <c r="A114" s="1097" t="s">
        <v>4411</v>
      </c>
      <c r="B114" s="1164" t="s">
        <v>2694</v>
      </c>
      <c r="C114" s="1164" t="s">
        <v>4412</v>
      </c>
      <c r="D114" s="1164">
        <v>45949</v>
      </c>
      <c r="E114" s="1161">
        <f t="shared" ref="E114" si="41">D114+3</f>
        <v>45952</v>
      </c>
      <c r="F114" s="1365"/>
      <c r="G114" s="1161">
        <f t="shared" si="24"/>
        <v>45949</v>
      </c>
      <c r="H114" s="1161">
        <f t="shared" si="24"/>
        <v>45950</v>
      </c>
      <c r="I114" s="1370">
        <f t="shared" ref="I114" si="42">WEEKNUM(H114)</f>
        <v>43</v>
      </c>
      <c r="J114" s="155"/>
    </row>
    <row r="115" spans="1:10" s="14" customFormat="1" ht="20.100000000000001" hidden="1" customHeight="1" x14ac:dyDescent="0.2">
      <c r="A115" s="1097" t="s">
        <v>433</v>
      </c>
      <c r="B115" s="1177" t="s">
        <v>2694</v>
      </c>
      <c r="C115" s="1164" t="s">
        <v>4413</v>
      </c>
      <c r="D115" s="1164">
        <v>45956</v>
      </c>
      <c r="E115" s="1161">
        <f t="shared" ref="E115:E126" si="43">D115+3</f>
        <v>45959</v>
      </c>
      <c r="F115" s="1365"/>
      <c r="G115" s="1161">
        <f t="shared" si="24"/>
        <v>45956</v>
      </c>
      <c r="H115" s="1161">
        <f t="shared" si="24"/>
        <v>45957</v>
      </c>
      <c r="I115" s="1370">
        <f t="shared" ref="I115" si="44">WEEKNUM(H115)</f>
        <v>44</v>
      </c>
      <c r="J115" s="155"/>
    </row>
    <row r="116" spans="1:10" s="14" customFormat="1" ht="20.100000000000001" hidden="1" customHeight="1" x14ac:dyDescent="0.2">
      <c r="A116" s="1097" t="s">
        <v>4414</v>
      </c>
      <c r="B116" s="1169" t="s">
        <v>433</v>
      </c>
      <c r="C116" s="1164" t="s">
        <v>4415</v>
      </c>
      <c r="D116" s="1166">
        <v>45967</v>
      </c>
      <c r="E116" s="1166">
        <f t="shared" si="43"/>
        <v>45970</v>
      </c>
      <c r="F116" s="1365"/>
      <c r="G116" s="1161">
        <f t="shared" ref="G116:H145" si="45">G115+7</f>
        <v>45963</v>
      </c>
      <c r="H116" s="1161">
        <f t="shared" si="45"/>
        <v>45964</v>
      </c>
      <c r="I116" s="1370">
        <f t="shared" ref="I116:I122" si="46">WEEKNUM(H116)</f>
        <v>45</v>
      </c>
      <c r="J116" s="155"/>
    </row>
    <row r="117" spans="1:10" s="14" customFormat="1" ht="20.100000000000001" hidden="1" customHeight="1" x14ac:dyDescent="0.2">
      <c r="A117" s="1097" t="s">
        <v>4414</v>
      </c>
      <c r="B117" s="1177" t="s">
        <v>4416</v>
      </c>
      <c r="C117" s="1164" t="s">
        <v>4417</v>
      </c>
      <c r="D117" s="1164">
        <v>45970</v>
      </c>
      <c r="E117" s="1161">
        <f t="shared" si="43"/>
        <v>45973</v>
      </c>
      <c r="F117" s="1365"/>
      <c r="G117" s="1161">
        <f t="shared" si="45"/>
        <v>45970</v>
      </c>
      <c r="H117" s="1161">
        <f t="shared" si="45"/>
        <v>45971</v>
      </c>
      <c r="I117" s="1370">
        <f t="shared" si="46"/>
        <v>46</v>
      </c>
      <c r="J117" s="155"/>
    </row>
    <row r="118" spans="1:10" s="14" customFormat="1" ht="20.100000000000001" hidden="1" customHeight="1" x14ac:dyDescent="0.2">
      <c r="A118" s="1097" t="s">
        <v>4414</v>
      </c>
      <c r="B118" s="1177" t="s">
        <v>4416</v>
      </c>
      <c r="C118" s="1164" t="s">
        <v>4418</v>
      </c>
      <c r="D118" s="1164">
        <v>45977</v>
      </c>
      <c r="E118" s="1161">
        <f t="shared" si="43"/>
        <v>45980</v>
      </c>
      <c r="F118" s="1365"/>
      <c r="G118" s="1161">
        <f t="shared" si="45"/>
        <v>45977</v>
      </c>
      <c r="H118" s="1161">
        <f t="shared" si="45"/>
        <v>45978</v>
      </c>
      <c r="I118" s="1370">
        <f t="shared" si="46"/>
        <v>47</v>
      </c>
      <c r="J118" s="155"/>
    </row>
    <row r="119" spans="1:10" s="14" customFormat="1" ht="20.100000000000001" hidden="1" customHeight="1" x14ac:dyDescent="0.2">
      <c r="A119" s="1097" t="s">
        <v>4414</v>
      </c>
      <c r="B119" s="1177" t="s">
        <v>4416</v>
      </c>
      <c r="C119" s="1164" t="s">
        <v>4419</v>
      </c>
      <c r="D119" s="1164">
        <v>45984</v>
      </c>
      <c r="E119" s="1161">
        <f t="shared" si="43"/>
        <v>45987</v>
      </c>
      <c r="F119" s="1365"/>
      <c r="G119" s="1161">
        <f t="shared" si="45"/>
        <v>45984</v>
      </c>
      <c r="H119" s="1161">
        <f t="shared" si="45"/>
        <v>45985</v>
      </c>
      <c r="I119" s="1370">
        <f t="shared" si="46"/>
        <v>48</v>
      </c>
      <c r="J119" s="155"/>
    </row>
    <row r="120" spans="1:10" s="14" customFormat="1" ht="20.100000000000001" hidden="1" customHeight="1" x14ac:dyDescent="0.2">
      <c r="A120" s="1097" t="s">
        <v>4414</v>
      </c>
      <c r="B120" s="1177" t="s">
        <v>4416</v>
      </c>
      <c r="C120" s="1164" t="s">
        <v>4420</v>
      </c>
      <c r="D120" s="1164">
        <v>45992</v>
      </c>
      <c r="E120" s="1161">
        <f t="shared" si="43"/>
        <v>45995</v>
      </c>
      <c r="F120" s="1365"/>
      <c r="G120" s="1161">
        <f t="shared" si="45"/>
        <v>45991</v>
      </c>
      <c r="H120" s="1161">
        <f t="shared" si="45"/>
        <v>45992</v>
      </c>
      <c r="I120" s="1370">
        <f t="shared" si="46"/>
        <v>49</v>
      </c>
      <c r="J120" s="155"/>
    </row>
    <row r="121" spans="1:10" s="14" customFormat="1" ht="20.100000000000001" hidden="1" customHeight="1" x14ac:dyDescent="0.2">
      <c r="A121" s="1097" t="s">
        <v>4414</v>
      </c>
      <c r="B121" s="1177" t="s">
        <v>4416</v>
      </c>
      <c r="C121" s="1164" t="s">
        <v>4421</v>
      </c>
      <c r="D121" s="1164">
        <v>45999</v>
      </c>
      <c r="E121" s="1161">
        <f t="shared" si="43"/>
        <v>46002</v>
      </c>
      <c r="F121" s="1365"/>
      <c r="G121" s="1161">
        <f t="shared" si="45"/>
        <v>45998</v>
      </c>
      <c r="H121" s="1161">
        <f t="shared" si="45"/>
        <v>45999</v>
      </c>
      <c r="I121" s="1370">
        <f t="shared" si="46"/>
        <v>50</v>
      </c>
      <c r="J121" s="155"/>
    </row>
    <row r="122" spans="1:10" s="14" customFormat="1" ht="20.100000000000001" hidden="1" customHeight="1" x14ac:dyDescent="0.2">
      <c r="A122" s="1097" t="s">
        <v>4414</v>
      </c>
      <c r="B122" s="1177" t="s">
        <v>4416</v>
      </c>
      <c r="C122" s="1164" t="s">
        <v>4422</v>
      </c>
      <c r="D122" s="1164">
        <v>46006</v>
      </c>
      <c r="E122" s="1161">
        <f t="shared" si="43"/>
        <v>46009</v>
      </c>
      <c r="F122" s="1365"/>
      <c r="G122" s="1161">
        <f t="shared" si="45"/>
        <v>46005</v>
      </c>
      <c r="H122" s="1161">
        <f t="shared" si="45"/>
        <v>46006</v>
      </c>
      <c r="I122" s="1370">
        <f t="shared" si="46"/>
        <v>51</v>
      </c>
      <c r="J122" s="155"/>
    </row>
    <row r="123" spans="1:10" s="14" customFormat="1" ht="20.100000000000001" hidden="1" customHeight="1" x14ac:dyDescent="0.2">
      <c r="A123" s="1097" t="s">
        <v>4423</v>
      </c>
      <c r="B123" s="1169" t="s">
        <v>433</v>
      </c>
      <c r="C123" s="1164" t="s">
        <v>4424</v>
      </c>
      <c r="D123" s="1170">
        <v>46012</v>
      </c>
      <c r="E123" s="1170">
        <f t="shared" si="43"/>
        <v>46015</v>
      </c>
      <c r="F123" s="1365"/>
      <c r="G123" s="1161">
        <f t="shared" si="45"/>
        <v>46012</v>
      </c>
      <c r="H123" s="1161">
        <f t="shared" si="45"/>
        <v>46013</v>
      </c>
      <c r="I123" s="1370">
        <f t="shared" ref="I123" si="47">WEEKNUM(H123)</f>
        <v>52</v>
      </c>
      <c r="J123" s="155"/>
    </row>
    <row r="124" spans="1:10" s="14" customFormat="1" ht="20.100000000000001" hidden="1" customHeight="1" x14ac:dyDescent="0.2">
      <c r="A124" s="1097" t="s">
        <v>4425</v>
      </c>
      <c r="B124" s="1169" t="s">
        <v>433</v>
      </c>
      <c r="C124" s="1164" t="s">
        <v>4426</v>
      </c>
      <c r="D124" s="1170">
        <v>46012</v>
      </c>
      <c r="E124" s="1170">
        <f t="shared" ref="E124" si="48">D124+3</f>
        <v>46015</v>
      </c>
      <c r="F124" s="1365"/>
      <c r="G124" s="1161">
        <f t="shared" si="45"/>
        <v>46019</v>
      </c>
      <c r="H124" s="1161">
        <f t="shared" si="45"/>
        <v>46020</v>
      </c>
      <c r="I124" s="1370">
        <f t="shared" ref="I124" si="49">WEEKNUM(H124)</f>
        <v>53</v>
      </c>
      <c r="J124" s="155"/>
    </row>
    <row r="125" spans="1:10" s="14" customFormat="1" ht="20.100000000000001" hidden="1" customHeight="1" x14ac:dyDescent="0.2">
      <c r="A125" s="1097" t="s">
        <v>4427</v>
      </c>
      <c r="B125" s="1177" t="s">
        <v>1864</v>
      </c>
      <c r="C125" s="1164" t="s">
        <v>4428</v>
      </c>
      <c r="D125" s="1164">
        <v>46026</v>
      </c>
      <c r="E125" s="1161">
        <f t="shared" si="43"/>
        <v>46029</v>
      </c>
      <c r="F125" s="1365"/>
      <c r="G125" s="1161">
        <v>46026</v>
      </c>
      <c r="H125" s="1161">
        <v>46027</v>
      </c>
      <c r="I125" s="1370">
        <f t="shared" ref="I125" si="50">WEEKNUM(H125)</f>
        <v>2</v>
      </c>
      <c r="J125" s="155"/>
    </row>
    <row r="126" spans="1:10" s="14" customFormat="1" ht="20.100000000000001" hidden="1" customHeight="1" x14ac:dyDescent="0.2">
      <c r="A126" s="1097" t="s">
        <v>4427</v>
      </c>
      <c r="B126" s="1177" t="s">
        <v>1864</v>
      </c>
      <c r="C126" s="1164" t="s">
        <v>4429</v>
      </c>
      <c r="D126" s="1164">
        <v>46033</v>
      </c>
      <c r="E126" s="1161">
        <f t="shared" si="43"/>
        <v>46036</v>
      </c>
      <c r="F126" s="1365"/>
      <c r="G126" s="1161">
        <f t="shared" si="45"/>
        <v>46033</v>
      </c>
      <c r="H126" s="1161">
        <f t="shared" si="45"/>
        <v>46034</v>
      </c>
      <c r="I126" s="1370">
        <f t="shared" ref="I126" si="51">WEEKNUM(H126)</f>
        <v>3</v>
      </c>
      <c r="J126" s="155"/>
    </row>
    <row r="127" spans="1:10" s="14" customFormat="1" ht="20.100000000000001" hidden="1" customHeight="1" x14ac:dyDescent="0.2">
      <c r="A127" s="1097" t="s">
        <v>4427</v>
      </c>
      <c r="B127" s="1177" t="s">
        <v>1864</v>
      </c>
      <c r="C127" s="1164" t="s">
        <v>4430</v>
      </c>
      <c r="D127" s="1164">
        <v>46040</v>
      </c>
      <c r="E127" s="1161">
        <f t="shared" ref="E127:E129" si="52">D127+3</f>
        <v>46043</v>
      </c>
      <c r="F127" s="1365"/>
      <c r="G127" s="1161">
        <f t="shared" si="45"/>
        <v>46040</v>
      </c>
      <c r="H127" s="1161">
        <f t="shared" si="45"/>
        <v>46041</v>
      </c>
      <c r="I127" s="1370">
        <f t="shared" ref="I127:I128" si="53">WEEKNUM(H127)</f>
        <v>4</v>
      </c>
      <c r="J127" s="155"/>
    </row>
    <row r="128" spans="1:10" s="14" customFormat="1" ht="20.100000000000001" hidden="1" customHeight="1" x14ac:dyDescent="0.2">
      <c r="A128" s="1097" t="s">
        <v>4431</v>
      </c>
      <c r="B128" s="1177" t="s">
        <v>1864</v>
      </c>
      <c r="C128" s="1164" t="s">
        <v>4432</v>
      </c>
      <c r="D128" s="1164">
        <v>46047</v>
      </c>
      <c r="E128" s="1161">
        <f t="shared" si="52"/>
        <v>46050</v>
      </c>
      <c r="F128" s="1365"/>
      <c r="G128" s="1161">
        <f t="shared" si="45"/>
        <v>46047</v>
      </c>
      <c r="H128" s="1161">
        <f t="shared" si="45"/>
        <v>46048</v>
      </c>
      <c r="I128" s="1370">
        <f t="shared" si="53"/>
        <v>5</v>
      </c>
      <c r="J128" s="155"/>
    </row>
    <row r="129" spans="1:10" s="14" customFormat="1" ht="20.100000000000001" hidden="1" customHeight="1" x14ac:dyDescent="0.2">
      <c r="A129" s="867" t="s">
        <v>4431</v>
      </c>
      <c r="B129" s="1178" t="s">
        <v>1864</v>
      </c>
      <c r="C129" s="1164" t="s">
        <v>4433</v>
      </c>
      <c r="D129" s="1164">
        <v>46055</v>
      </c>
      <c r="E129" s="1161">
        <f t="shared" si="52"/>
        <v>46058</v>
      </c>
      <c r="F129" s="1365"/>
      <c r="G129" s="1161">
        <f t="shared" si="45"/>
        <v>46054</v>
      </c>
      <c r="H129" s="1161">
        <f t="shared" si="45"/>
        <v>46055</v>
      </c>
      <c r="I129" s="1370">
        <f t="shared" ref="I129" si="54">WEEKNUM(H129)</f>
        <v>6</v>
      </c>
      <c r="J129" s="155"/>
    </row>
    <row r="130" spans="1:10" s="14" customFormat="1" ht="20.100000000000001" hidden="1" customHeight="1" x14ac:dyDescent="0.2">
      <c r="A130" s="867" t="s">
        <v>4431</v>
      </c>
      <c r="B130" s="1178" t="s">
        <v>1864</v>
      </c>
      <c r="C130" s="1164" t="s">
        <v>4434</v>
      </c>
      <c r="D130" s="1164">
        <v>46062</v>
      </c>
      <c r="E130" s="1161">
        <f t="shared" ref="E130" si="55">D130+3</f>
        <v>46065</v>
      </c>
      <c r="F130" s="1365"/>
      <c r="G130" s="1161">
        <f t="shared" si="45"/>
        <v>46061</v>
      </c>
      <c r="H130" s="1161">
        <f t="shared" si="45"/>
        <v>46062</v>
      </c>
      <c r="I130" s="1370">
        <f t="shared" ref="I130" si="56">WEEKNUM(H130)</f>
        <v>7</v>
      </c>
      <c r="J130" s="155"/>
    </row>
    <row r="131" spans="1:10" s="14" customFormat="1" ht="20.100000000000001" hidden="1" customHeight="1" x14ac:dyDescent="0.2">
      <c r="A131" s="867"/>
      <c r="B131" s="1178" t="s">
        <v>1864</v>
      </c>
      <c r="C131" s="1164" t="s">
        <v>4435</v>
      </c>
      <c r="D131" s="1164">
        <v>46069</v>
      </c>
      <c r="E131" s="1161">
        <f t="shared" ref="E131" si="57">D131+3</f>
        <v>46072</v>
      </c>
      <c r="F131" s="1365"/>
      <c r="G131" s="1161">
        <f t="shared" si="45"/>
        <v>46068</v>
      </c>
      <c r="H131" s="1161">
        <f t="shared" si="45"/>
        <v>46069</v>
      </c>
      <c r="I131" s="1370">
        <f t="shared" ref="I131" si="58">WEEKNUM(H131)</f>
        <v>8</v>
      </c>
      <c r="J131" s="155"/>
    </row>
    <row r="132" spans="1:10" s="14" customFormat="1" ht="20.100000000000001" hidden="1" customHeight="1" x14ac:dyDescent="0.2">
      <c r="A132" s="867" t="s">
        <v>1864</v>
      </c>
      <c r="B132" s="1177" t="s">
        <v>4350</v>
      </c>
      <c r="C132" s="1164" t="s">
        <v>4436</v>
      </c>
      <c r="D132" s="1164">
        <v>46080</v>
      </c>
      <c r="E132" s="1161">
        <f>D132+4</f>
        <v>46084</v>
      </c>
      <c r="F132" s="1365"/>
      <c r="G132" s="1161">
        <v>46081</v>
      </c>
      <c r="H132" s="1161">
        <v>46082</v>
      </c>
      <c r="I132" s="1370">
        <f t="shared" ref="I132" si="59">WEEKNUM(H132)</f>
        <v>10</v>
      </c>
      <c r="J132" s="155"/>
    </row>
    <row r="133" spans="1:10" s="14" customFormat="1" ht="20.100000000000001" customHeight="1" x14ac:dyDescent="0.2">
      <c r="A133" s="867" t="s">
        <v>4350</v>
      </c>
      <c r="B133" s="1177" t="s">
        <v>1864</v>
      </c>
      <c r="C133" s="1164" t="s">
        <v>4437</v>
      </c>
      <c r="D133" s="1164">
        <v>46094</v>
      </c>
      <c r="E133" s="1161">
        <f t="shared" ref="E133:E145" si="60">D133+4</f>
        <v>46098</v>
      </c>
      <c r="F133" s="1365"/>
      <c r="G133" s="1161">
        <f t="shared" si="45"/>
        <v>46088</v>
      </c>
      <c r="H133" s="1161">
        <f t="shared" si="45"/>
        <v>46089</v>
      </c>
      <c r="I133" s="1370">
        <f t="shared" ref="I133:I134" si="61">WEEKNUM(H133)</f>
        <v>11</v>
      </c>
      <c r="J133" s="155"/>
    </row>
    <row r="134" spans="1:10" s="14" customFormat="1" ht="20.100000000000001" customHeight="1" x14ac:dyDescent="0.2">
      <c r="A134" s="867" t="s">
        <v>1864</v>
      </c>
      <c r="B134" s="1178" t="s">
        <v>4350</v>
      </c>
      <c r="C134" s="1164" t="s">
        <v>4438</v>
      </c>
      <c r="D134" s="963" t="s">
        <v>409</v>
      </c>
      <c r="E134" s="1161">
        <v>46099</v>
      </c>
      <c r="F134" s="1365"/>
      <c r="G134" s="1161">
        <f t="shared" si="45"/>
        <v>46095</v>
      </c>
      <c r="H134" s="1161">
        <f t="shared" si="45"/>
        <v>46096</v>
      </c>
      <c r="I134" s="1370">
        <f t="shared" si="61"/>
        <v>12</v>
      </c>
      <c r="J134" s="155"/>
    </row>
    <row r="135" spans="1:10" s="14" customFormat="1" ht="20.100000000000001" customHeight="1" x14ac:dyDescent="0.2">
      <c r="A135" s="867" t="s">
        <v>4353</v>
      </c>
      <c r="B135" s="1169" t="s">
        <v>584</v>
      </c>
      <c r="C135" s="1164" t="s">
        <v>4439</v>
      </c>
      <c r="D135" s="1164">
        <v>46107</v>
      </c>
      <c r="E135" s="1161">
        <f t="shared" si="60"/>
        <v>46111</v>
      </c>
      <c r="F135" s="1365"/>
      <c r="G135" s="1161">
        <f t="shared" si="45"/>
        <v>46102</v>
      </c>
      <c r="H135" s="1161">
        <f t="shared" si="45"/>
        <v>46103</v>
      </c>
      <c r="I135" s="1370">
        <f t="shared" ref="I135" si="62">WEEKNUM(H135)</f>
        <v>13</v>
      </c>
      <c r="J135" s="155"/>
    </row>
    <row r="136" spans="1:10" s="14" customFormat="1" ht="20.100000000000001" customHeight="1" x14ac:dyDescent="0.2">
      <c r="A136" s="867" t="s">
        <v>4358</v>
      </c>
      <c r="B136" s="1177" t="s">
        <v>4350</v>
      </c>
      <c r="C136" s="1164" t="s">
        <v>4440</v>
      </c>
      <c r="D136" s="1164">
        <v>46107</v>
      </c>
      <c r="E136" s="1161">
        <v>46113</v>
      </c>
      <c r="F136" s="1365"/>
      <c r="G136" s="1161">
        <f t="shared" si="45"/>
        <v>46109</v>
      </c>
      <c r="H136" s="1161">
        <f t="shared" si="45"/>
        <v>46110</v>
      </c>
      <c r="I136" s="1370">
        <f t="shared" ref="I136" si="63">WEEKNUM(H136)</f>
        <v>14</v>
      </c>
      <c r="J136" s="155"/>
    </row>
    <row r="137" spans="1:10" s="14" customFormat="1" ht="20.100000000000001" customHeight="1" x14ac:dyDescent="0.2">
      <c r="A137" s="867" t="s">
        <v>4360</v>
      </c>
      <c r="B137" s="1177" t="s">
        <v>1864</v>
      </c>
      <c r="C137" s="1164" t="s">
        <v>4441</v>
      </c>
      <c r="D137" s="1164">
        <v>46116</v>
      </c>
      <c r="E137" s="1161">
        <f t="shared" si="60"/>
        <v>46120</v>
      </c>
      <c r="F137" s="1365"/>
      <c r="G137" s="1161">
        <f t="shared" si="45"/>
        <v>46116</v>
      </c>
      <c r="H137" s="1161">
        <f t="shared" si="45"/>
        <v>46117</v>
      </c>
      <c r="I137" s="1370">
        <f t="shared" ref="I137" si="64">WEEKNUM(H137)</f>
        <v>15</v>
      </c>
      <c r="J137" s="155"/>
    </row>
    <row r="138" spans="1:10" s="14" customFormat="1" ht="20.100000000000001" customHeight="1" x14ac:dyDescent="0.2">
      <c r="A138" s="867" t="s">
        <v>4358</v>
      </c>
      <c r="B138" s="1178" t="s">
        <v>4350</v>
      </c>
      <c r="C138" s="1164" t="s">
        <v>4442</v>
      </c>
      <c r="D138" s="1164">
        <v>46123</v>
      </c>
      <c r="E138" s="1161">
        <f t="shared" si="60"/>
        <v>46127</v>
      </c>
      <c r="F138" s="1365"/>
      <c r="G138" s="1161">
        <f t="shared" si="45"/>
        <v>46123</v>
      </c>
      <c r="H138" s="1161">
        <f t="shared" si="45"/>
        <v>46124</v>
      </c>
      <c r="I138" s="1370">
        <f t="shared" ref="I138:I140" si="65">WEEKNUM(H138)</f>
        <v>16</v>
      </c>
      <c r="J138" s="155"/>
    </row>
    <row r="139" spans="1:10" s="14" customFormat="1" ht="20.100000000000001" customHeight="1" x14ac:dyDescent="0.2">
      <c r="A139" s="867" t="s">
        <v>4355</v>
      </c>
      <c r="B139" s="1177" t="s">
        <v>1864</v>
      </c>
      <c r="C139" s="1164" t="s">
        <v>4443</v>
      </c>
      <c r="D139" s="1164">
        <v>46130</v>
      </c>
      <c r="E139" s="1161">
        <f t="shared" si="60"/>
        <v>46134</v>
      </c>
      <c r="F139" s="1365"/>
      <c r="G139" s="1161">
        <f t="shared" si="45"/>
        <v>46130</v>
      </c>
      <c r="H139" s="1161">
        <f t="shared" si="45"/>
        <v>46131</v>
      </c>
      <c r="I139" s="1370">
        <f t="shared" si="65"/>
        <v>17</v>
      </c>
      <c r="J139" s="155"/>
    </row>
    <row r="140" spans="1:10" s="14" customFormat="1" ht="20.100000000000001" customHeight="1" x14ac:dyDescent="0.2">
      <c r="A140" s="867" t="s">
        <v>4358</v>
      </c>
      <c r="B140" s="1178" t="s">
        <v>4350</v>
      </c>
      <c r="C140" s="1164" t="s">
        <v>4444</v>
      </c>
      <c r="D140" s="1164">
        <v>46137</v>
      </c>
      <c r="E140" s="1161">
        <f t="shared" si="60"/>
        <v>46141</v>
      </c>
      <c r="F140" s="1365"/>
      <c r="G140" s="1161">
        <f t="shared" si="45"/>
        <v>46137</v>
      </c>
      <c r="H140" s="1161">
        <f t="shared" si="45"/>
        <v>46138</v>
      </c>
      <c r="I140" s="1370">
        <f t="shared" si="65"/>
        <v>18</v>
      </c>
      <c r="J140" s="155"/>
    </row>
    <row r="141" spans="1:10" s="14" customFormat="1" ht="20.100000000000001" customHeight="1" x14ac:dyDescent="0.2">
      <c r="A141" s="867" t="s">
        <v>4355</v>
      </c>
      <c r="B141" s="1177" t="s">
        <v>1864</v>
      </c>
      <c r="C141" s="1164" t="s">
        <v>4445</v>
      </c>
      <c r="D141" s="1164">
        <v>46144</v>
      </c>
      <c r="E141" s="1161">
        <f t="shared" si="60"/>
        <v>46148</v>
      </c>
      <c r="F141" s="1365"/>
      <c r="G141" s="1161">
        <f t="shared" si="45"/>
        <v>46144</v>
      </c>
      <c r="H141" s="1161">
        <f t="shared" si="45"/>
        <v>46145</v>
      </c>
      <c r="I141" s="1370">
        <f t="shared" ref="I141:I145" si="66">WEEKNUM(H141)</f>
        <v>19</v>
      </c>
      <c r="J141" s="155"/>
    </row>
    <row r="142" spans="1:10" s="14" customFormat="1" ht="20.100000000000001" customHeight="1" x14ac:dyDescent="0.2">
      <c r="A142" s="867" t="s">
        <v>4353</v>
      </c>
      <c r="B142" s="1178" t="s">
        <v>4350</v>
      </c>
      <c r="C142" s="1164" t="s">
        <v>4446</v>
      </c>
      <c r="D142" s="1164">
        <v>46151</v>
      </c>
      <c r="E142" s="1161">
        <f t="shared" si="60"/>
        <v>46155</v>
      </c>
      <c r="F142" s="1365"/>
      <c r="G142" s="1161">
        <f t="shared" si="45"/>
        <v>46151</v>
      </c>
      <c r="H142" s="1161">
        <f t="shared" si="45"/>
        <v>46152</v>
      </c>
      <c r="I142" s="1370">
        <f t="shared" si="66"/>
        <v>20</v>
      </c>
      <c r="J142" s="155"/>
    </row>
    <row r="143" spans="1:10" s="14" customFormat="1" ht="20.100000000000001" customHeight="1" x14ac:dyDescent="0.2">
      <c r="A143" s="867" t="s">
        <v>4355</v>
      </c>
      <c r="B143" s="1177" t="s">
        <v>1864</v>
      </c>
      <c r="C143" s="1164" t="s">
        <v>4447</v>
      </c>
      <c r="D143" s="1164">
        <v>46158</v>
      </c>
      <c r="E143" s="1161">
        <f t="shared" si="60"/>
        <v>46162</v>
      </c>
      <c r="F143" s="1365"/>
      <c r="G143" s="1161">
        <f t="shared" si="45"/>
        <v>46158</v>
      </c>
      <c r="H143" s="1161">
        <f t="shared" si="45"/>
        <v>46159</v>
      </c>
      <c r="I143" s="1370">
        <f t="shared" si="66"/>
        <v>21</v>
      </c>
      <c r="J143" s="155"/>
    </row>
    <row r="144" spans="1:10" s="14" customFormat="1" ht="20.100000000000001" customHeight="1" x14ac:dyDescent="0.2">
      <c r="A144" s="867" t="s">
        <v>4353</v>
      </c>
      <c r="B144" s="1178" t="s">
        <v>4350</v>
      </c>
      <c r="C144" s="1164" t="s">
        <v>4448</v>
      </c>
      <c r="D144" s="1164">
        <v>46165</v>
      </c>
      <c r="E144" s="1161">
        <f t="shared" si="60"/>
        <v>46169</v>
      </c>
      <c r="F144" s="1365"/>
      <c r="G144" s="1161">
        <f t="shared" si="45"/>
        <v>46165</v>
      </c>
      <c r="H144" s="1161">
        <f t="shared" si="45"/>
        <v>46166</v>
      </c>
      <c r="I144" s="1370">
        <f t="shared" si="66"/>
        <v>22</v>
      </c>
      <c r="J144" s="155"/>
    </row>
    <row r="145" spans="1:15" s="14" customFormat="1" ht="20.100000000000001" customHeight="1" x14ac:dyDescent="0.2">
      <c r="A145" s="867" t="s">
        <v>4355</v>
      </c>
      <c r="B145" s="1177" t="s">
        <v>1864</v>
      </c>
      <c r="C145" s="1164" t="s">
        <v>4449</v>
      </c>
      <c r="D145" s="1164">
        <v>46172</v>
      </c>
      <c r="E145" s="1161">
        <f t="shared" si="60"/>
        <v>46176</v>
      </c>
      <c r="F145" s="1365"/>
      <c r="G145" s="1161">
        <f t="shared" si="45"/>
        <v>46172</v>
      </c>
      <c r="H145" s="1161">
        <f t="shared" si="45"/>
        <v>46173</v>
      </c>
      <c r="I145" s="1370">
        <f t="shared" si="66"/>
        <v>23</v>
      </c>
      <c r="J145" s="155"/>
    </row>
    <row r="146" spans="1:15" s="14" customFormat="1" ht="15.75" x14ac:dyDescent="0.2">
      <c r="A146" s="863"/>
      <c r="B146" s="1093" t="s">
        <v>589</v>
      </c>
      <c r="C146" s="678"/>
      <c r="D146" s="678"/>
      <c r="E146" s="678"/>
      <c r="F146" s="678"/>
      <c r="G146" s="678"/>
      <c r="H146" s="407"/>
      <c r="I146" s="407"/>
      <c r="J146" s="155"/>
    </row>
    <row r="150" spans="1:15" ht="15" thickBot="1" x14ac:dyDescent="0.25"/>
    <row r="151" spans="1:15" s="147" customFormat="1" ht="20.100000000000001" customHeight="1" x14ac:dyDescent="0.2">
      <c r="B151" s="889"/>
      <c r="C151" s="890"/>
      <c r="D151" s="891"/>
      <c r="E151" s="892"/>
      <c r="F151" s="893"/>
      <c r="G151" s="894"/>
      <c r="H151" s="895"/>
    </row>
    <row r="152" spans="1:15" s="147" customFormat="1" ht="18" customHeight="1" x14ac:dyDescent="0.2">
      <c r="B152" s="778" t="s">
        <v>590</v>
      </c>
      <c r="C152" s="145"/>
      <c r="D152" s="147" t="s">
        <v>591</v>
      </c>
      <c r="G152" s="147" t="s">
        <v>592</v>
      </c>
      <c r="H152" s="779"/>
    </row>
    <row r="153" spans="1:15" s="147" customFormat="1" ht="20.100000000000001" customHeight="1" x14ac:dyDescent="0.2">
      <c r="B153" s="780" t="s">
        <v>593</v>
      </c>
      <c r="C153" s="1085" t="s">
        <v>594</v>
      </c>
      <c r="D153" s="133" t="s">
        <v>595</v>
      </c>
      <c r="F153" s="1085" t="s">
        <v>596</v>
      </c>
      <c r="G153" s="145" t="s">
        <v>597</v>
      </c>
      <c r="H153" s="1086" t="s">
        <v>598</v>
      </c>
    </row>
    <row r="154" spans="1:15" s="147" customFormat="1" ht="20.100000000000001" customHeight="1" x14ac:dyDescent="0.2">
      <c r="B154" s="780" t="s">
        <v>599</v>
      </c>
      <c r="C154" s="1085" t="s">
        <v>600</v>
      </c>
      <c r="D154" s="133" t="s">
        <v>601</v>
      </c>
      <c r="E154" s="148" t="s">
        <v>602</v>
      </c>
      <c r="F154" s="1087" t="s">
        <v>603</v>
      </c>
      <c r="G154" s="145" t="s">
        <v>604</v>
      </c>
      <c r="H154" s="1086" t="s">
        <v>605</v>
      </c>
    </row>
    <row r="155" spans="1:15" s="147" customFormat="1" ht="20.100000000000001" customHeight="1" x14ac:dyDescent="0.2">
      <c r="B155" s="783" t="s">
        <v>606</v>
      </c>
      <c r="C155" s="1088" t="s">
        <v>607</v>
      </c>
      <c r="D155" s="133" t="s">
        <v>608</v>
      </c>
      <c r="E155" s="148" t="s">
        <v>609</v>
      </c>
      <c r="F155" s="1087" t="s">
        <v>610</v>
      </c>
      <c r="G155" s="588" t="s">
        <v>611</v>
      </c>
      <c r="H155" s="1089" t="s">
        <v>612</v>
      </c>
    </row>
    <row r="156" spans="1:15" s="147" customFormat="1" ht="20.100000000000001" customHeight="1" x14ac:dyDescent="0.2">
      <c r="B156" s="783" t="s">
        <v>613</v>
      </c>
      <c r="C156" s="1088" t="s">
        <v>614</v>
      </c>
      <c r="D156" s="133" t="s">
        <v>615</v>
      </c>
      <c r="E156" s="148" t="s">
        <v>616</v>
      </c>
      <c r="F156" s="1087" t="s">
        <v>617</v>
      </c>
      <c r="G156" s="588" t="s">
        <v>618</v>
      </c>
      <c r="H156" s="1089" t="s">
        <v>619</v>
      </c>
      <c r="N156" s="149"/>
      <c r="O156" s="149"/>
    </row>
    <row r="157" spans="1:15" s="147" customFormat="1" ht="20.100000000000001" customHeight="1" x14ac:dyDescent="0.2">
      <c r="B157" s="783" t="s">
        <v>894</v>
      </c>
      <c r="C157" s="1088" t="s">
        <v>621</v>
      </c>
      <c r="D157" s="133" t="s">
        <v>622</v>
      </c>
      <c r="E157" s="148" t="s">
        <v>623</v>
      </c>
      <c r="F157" s="1087" t="s">
        <v>624</v>
      </c>
      <c r="G157" s="588" t="s">
        <v>625</v>
      </c>
      <c r="H157" s="1089" t="s">
        <v>626</v>
      </c>
      <c r="N157" s="149"/>
      <c r="O157" s="149"/>
    </row>
    <row r="158" spans="1:15" s="147" customFormat="1" ht="20.100000000000001" customHeight="1" x14ac:dyDescent="0.2">
      <c r="B158" s="783" t="s">
        <v>627</v>
      </c>
      <c r="C158" s="1088" t="s">
        <v>628</v>
      </c>
      <c r="D158" s="133" t="s">
        <v>629</v>
      </c>
      <c r="E158" s="148" t="s">
        <v>630</v>
      </c>
      <c r="F158" s="1087" t="s">
        <v>631</v>
      </c>
      <c r="G158" s="588" t="s">
        <v>632</v>
      </c>
      <c r="H158" s="1089" t="s">
        <v>633</v>
      </c>
      <c r="N158" s="149"/>
      <c r="O158" s="149"/>
    </row>
    <row r="159" spans="1:15" s="147" customFormat="1" ht="20.100000000000001" customHeight="1" x14ac:dyDescent="0.2">
      <c r="B159" s="783" t="s">
        <v>634</v>
      </c>
      <c r="C159" s="1088" t="s">
        <v>635</v>
      </c>
      <c r="D159" s="133" t="s">
        <v>636</v>
      </c>
      <c r="E159" s="148" t="s">
        <v>637</v>
      </c>
      <c r="F159" s="1085" t="s">
        <v>638</v>
      </c>
      <c r="G159" s="588" t="s">
        <v>639</v>
      </c>
      <c r="H159" s="787" t="s">
        <v>640</v>
      </c>
      <c r="N159" s="149"/>
      <c r="O159" s="149"/>
    </row>
    <row r="160" spans="1:15" s="149" customFormat="1" ht="20.100000000000001" customHeight="1" x14ac:dyDescent="0.2">
      <c r="A160" s="1022"/>
      <c r="B160" s="783" t="s">
        <v>641</v>
      </c>
      <c r="C160" s="1088" t="s">
        <v>642</v>
      </c>
      <c r="D160" s="133" t="s">
        <v>643</v>
      </c>
      <c r="E160" s="148" t="s">
        <v>644</v>
      </c>
      <c r="F160" s="739" t="s">
        <v>645</v>
      </c>
      <c r="G160" s="147"/>
      <c r="H160" s="788"/>
      <c r="I160" s="145"/>
      <c r="J160" s="145"/>
      <c r="K160" s="145"/>
    </row>
    <row r="161" spans="1:21" s="149" customFormat="1" ht="20.100000000000001" customHeight="1" thickBot="1" x14ac:dyDescent="0.25">
      <c r="A161" s="1022"/>
      <c r="B161" s="1090"/>
      <c r="C161" s="791"/>
      <c r="D161" s="791"/>
      <c r="E161" s="791"/>
      <c r="F161" s="791"/>
      <c r="G161" s="791"/>
      <c r="H161" s="1091"/>
      <c r="I161" s="145"/>
      <c r="J161" s="145"/>
      <c r="K161" s="145"/>
    </row>
    <row r="167" spans="1:21" s="266" customFormat="1" ht="60" hidden="1" x14ac:dyDescent="0.2">
      <c r="A167" s="866"/>
      <c r="B167" s="369"/>
      <c r="C167" s="1"/>
      <c r="D167" s="395" t="s">
        <v>1839</v>
      </c>
      <c r="E167" s="119" t="s">
        <v>4450</v>
      </c>
      <c r="F167" s="119" t="s">
        <v>4451</v>
      </c>
      <c r="G167" s="119" t="s">
        <v>4452</v>
      </c>
      <c r="H167" s="119" t="s">
        <v>4453</v>
      </c>
      <c r="I167" s="119" t="s">
        <v>4454</v>
      </c>
      <c r="J167" s="119" t="s">
        <v>4455</v>
      </c>
      <c r="K167" s="370" t="s">
        <v>4456</v>
      </c>
      <c r="L167" s="370" t="s">
        <v>4457</v>
      </c>
      <c r="M167" s="119" t="s">
        <v>4458</v>
      </c>
      <c r="N167" s="119" t="s">
        <v>4459</v>
      </c>
      <c r="O167" s="119" t="s">
        <v>4460</v>
      </c>
      <c r="P167" s="370" t="s">
        <v>4461</v>
      </c>
      <c r="Q167" s="119" t="s">
        <v>4462</v>
      </c>
      <c r="R167" s="119" t="s">
        <v>4463</v>
      </c>
      <c r="S167" s="119" t="s">
        <v>4464</v>
      </c>
      <c r="T167" s="119" t="s">
        <v>4465</v>
      </c>
      <c r="U167" s="119" t="s">
        <v>4466</v>
      </c>
    </row>
    <row r="168" spans="1:21" s="266" customFormat="1" ht="20.100000000000001" hidden="1" customHeight="1" x14ac:dyDescent="0.2">
      <c r="A168" s="866"/>
      <c r="B168" s="1"/>
      <c r="C168" s="1" t="s">
        <v>4467</v>
      </c>
      <c r="D168" s="402"/>
      <c r="E168" s="402" t="s">
        <v>147</v>
      </c>
      <c r="F168" s="402" t="s">
        <v>216</v>
      </c>
      <c r="G168" s="402" t="s">
        <v>164</v>
      </c>
      <c r="H168" s="395" t="s">
        <v>2203</v>
      </c>
      <c r="I168" s="395" t="s">
        <v>4468</v>
      </c>
      <c r="J168" s="371" t="s">
        <v>4469</v>
      </c>
      <c r="K168" s="370" t="s">
        <v>4469</v>
      </c>
      <c r="L168" s="370" t="s">
        <v>4470</v>
      </c>
      <c r="M168" s="402" t="s">
        <v>256</v>
      </c>
      <c r="N168" s="402" t="s">
        <v>4471</v>
      </c>
      <c r="O168" s="402" t="s">
        <v>4471</v>
      </c>
      <c r="P168" s="372" t="s">
        <v>4471</v>
      </c>
      <c r="Q168" s="372" t="s">
        <v>4472</v>
      </c>
      <c r="R168" s="372" t="s">
        <v>4473</v>
      </c>
      <c r="S168" s="372" t="s">
        <v>4474</v>
      </c>
      <c r="T168" s="372" t="s">
        <v>4475</v>
      </c>
      <c r="U168" s="372" t="s">
        <v>4476</v>
      </c>
    </row>
    <row r="169" spans="1:21" s="266" customFormat="1" ht="20.100000000000001" hidden="1" customHeight="1" x14ac:dyDescent="0.2">
      <c r="A169" s="866"/>
      <c r="B169" s="373" t="s">
        <v>375</v>
      </c>
      <c r="C169" s="373" t="s">
        <v>376</v>
      </c>
      <c r="D169" s="373" t="s">
        <v>1620</v>
      </c>
      <c r="E169" s="373" t="s">
        <v>1620</v>
      </c>
      <c r="F169" s="373" t="s">
        <v>1620</v>
      </c>
      <c r="G169" s="373" t="s">
        <v>1620</v>
      </c>
      <c r="H169" s="373" t="s">
        <v>1620</v>
      </c>
      <c r="I169" s="373" t="s">
        <v>1620</v>
      </c>
      <c r="J169" s="373" t="s">
        <v>1620</v>
      </c>
      <c r="K169" s="374" t="s">
        <v>1620</v>
      </c>
      <c r="L169" s="375" t="s">
        <v>1620</v>
      </c>
      <c r="M169" s="373" t="s">
        <v>1620</v>
      </c>
      <c r="N169" s="373" t="s">
        <v>1620</v>
      </c>
      <c r="O169" s="373" t="s">
        <v>1620</v>
      </c>
      <c r="P169" s="375" t="s">
        <v>1620</v>
      </c>
      <c r="Q169" s="375" t="s">
        <v>1620</v>
      </c>
      <c r="R169" s="375" t="s">
        <v>1620</v>
      </c>
      <c r="S169" s="375" t="s">
        <v>1620</v>
      </c>
      <c r="T169" s="375" t="s">
        <v>1620</v>
      </c>
      <c r="U169" s="375" t="s">
        <v>1620</v>
      </c>
    </row>
    <row r="170" spans="1:21" hidden="1" x14ac:dyDescent="0.2">
      <c r="B170" s="136" t="s">
        <v>4477</v>
      </c>
      <c r="C170" s="137" t="s">
        <v>4478</v>
      </c>
      <c r="D170" s="6">
        <v>44288</v>
      </c>
      <c r="E170" s="6">
        <f t="shared" ref="E170:E174" si="67">D170+4</f>
        <v>44292</v>
      </c>
      <c r="F170" s="6">
        <f t="shared" ref="F170:F177" si="68">D170+6</f>
        <v>44294</v>
      </c>
      <c r="G170" s="6">
        <f t="shared" ref="G170:G177" si="69">D170+11</f>
        <v>44299</v>
      </c>
      <c r="H170" s="376">
        <f t="shared" ref="H170:H177" si="70">G170+15</f>
        <v>44314</v>
      </c>
      <c r="I170" s="6">
        <f t="shared" ref="I170:I177" si="71">D170+24</f>
        <v>44312</v>
      </c>
      <c r="J170" s="6">
        <f t="shared" ref="J170:J177" si="72">D170+21</f>
        <v>44309</v>
      </c>
      <c r="K170" s="6">
        <f t="shared" ref="K170:K177" si="73">D170+21</f>
        <v>44309</v>
      </c>
      <c r="L170" s="6">
        <f t="shared" ref="L170:L177" si="74">D170+38</f>
        <v>44326</v>
      </c>
      <c r="M170" s="6">
        <f t="shared" ref="M170:M177" si="75">D170+5</f>
        <v>44293</v>
      </c>
      <c r="N170" s="6">
        <f t="shared" ref="N170:N177" si="76">D170+21</f>
        <v>44309</v>
      </c>
      <c r="O170" s="6">
        <f t="shared" ref="O170:O177" si="77">D170+21</f>
        <v>44309</v>
      </c>
      <c r="P170" s="6">
        <f t="shared" ref="P170:P177" si="78">D170+21</f>
        <v>44309</v>
      </c>
      <c r="Q170" s="6">
        <f t="shared" ref="Q170:Q177" si="79">D170+20</f>
        <v>44308</v>
      </c>
      <c r="R170" s="6">
        <f t="shared" ref="R170:R177" si="80">D170+25</f>
        <v>44313</v>
      </c>
      <c r="S170" s="6">
        <f t="shared" ref="S170:S177" si="81">D170+22</f>
        <v>44310</v>
      </c>
      <c r="T170" s="6">
        <f t="shared" ref="T170:T177" si="82">D170+19</f>
        <v>44307</v>
      </c>
      <c r="U170" s="6">
        <f t="shared" ref="U170:U177" si="83">D170+18</f>
        <v>44306</v>
      </c>
    </row>
    <row r="171" spans="1:21" hidden="1" x14ac:dyDescent="0.2">
      <c r="A171" s="865" t="s">
        <v>4479</v>
      </c>
      <c r="B171" s="378" t="s">
        <v>584</v>
      </c>
      <c r="C171" s="137" t="s">
        <v>4480</v>
      </c>
      <c r="D171" s="6">
        <f t="shared" ref="D171:D177" si="84">D170+7</f>
        <v>44295</v>
      </c>
      <c r="E171" s="6">
        <f t="shared" si="67"/>
        <v>44299</v>
      </c>
      <c r="F171" s="6">
        <f t="shared" si="68"/>
        <v>44301</v>
      </c>
      <c r="G171" s="6">
        <f t="shared" si="69"/>
        <v>44306</v>
      </c>
      <c r="H171" s="376">
        <f t="shared" si="70"/>
        <v>44321</v>
      </c>
      <c r="I171" s="6">
        <f t="shared" si="71"/>
        <v>44319</v>
      </c>
      <c r="J171" s="6">
        <f t="shared" si="72"/>
        <v>44316</v>
      </c>
      <c r="K171" s="6">
        <f t="shared" si="73"/>
        <v>44316</v>
      </c>
      <c r="L171" s="6">
        <f t="shared" si="74"/>
        <v>44333</v>
      </c>
      <c r="M171" s="6">
        <f t="shared" si="75"/>
        <v>44300</v>
      </c>
      <c r="N171" s="6">
        <f t="shared" si="76"/>
        <v>44316</v>
      </c>
      <c r="O171" s="6">
        <f t="shared" si="77"/>
        <v>44316</v>
      </c>
      <c r="P171" s="6">
        <f t="shared" si="78"/>
        <v>44316</v>
      </c>
      <c r="Q171" s="6">
        <f t="shared" si="79"/>
        <v>44315</v>
      </c>
      <c r="R171" s="6">
        <f t="shared" si="80"/>
        <v>44320</v>
      </c>
      <c r="S171" s="6">
        <f t="shared" si="81"/>
        <v>44317</v>
      </c>
      <c r="T171" s="6">
        <f t="shared" si="82"/>
        <v>44314</v>
      </c>
      <c r="U171" s="6">
        <f t="shared" si="83"/>
        <v>44313</v>
      </c>
    </row>
    <row r="172" spans="1:21" hidden="1" x14ac:dyDescent="0.2">
      <c r="A172" s="865" t="s">
        <v>4481</v>
      </c>
      <c r="B172" s="378" t="s">
        <v>584</v>
      </c>
      <c r="C172" s="137" t="s">
        <v>4482</v>
      </c>
      <c r="D172" s="6">
        <f t="shared" si="84"/>
        <v>44302</v>
      </c>
      <c r="E172" s="6">
        <f t="shared" si="67"/>
        <v>44306</v>
      </c>
      <c r="F172" s="6">
        <f t="shared" si="68"/>
        <v>44308</v>
      </c>
      <c r="G172" s="6">
        <f t="shared" si="69"/>
        <v>44313</v>
      </c>
      <c r="H172" s="376">
        <f t="shared" si="70"/>
        <v>44328</v>
      </c>
      <c r="I172" s="6">
        <f t="shared" si="71"/>
        <v>44326</v>
      </c>
      <c r="J172" s="6">
        <f t="shared" si="72"/>
        <v>44323</v>
      </c>
      <c r="K172" s="6">
        <f t="shared" si="73"/>
        <v>44323</v>
      </c>
      <c r="L172" s="6">
        <f t="shared" si="74"/>
        <v>44340</v>
      </c>
      <c r="M172" s="6">
        <f t="shared" si="75"/>
        <v>44307</v>
      </c>
      <c r="N172" s="6">
        <f t="shared" si="76"/>
        <v>44323</v>
      </c>
      <c r="O172" s="6">
        <f t="shared" si="77"/>
        <v>44323</v>
      </c>
      <c r="P172" s="6">
        <f t="shared" si="78"/>
        <v>44323</v>
      </c>
      <c r="Q172" s="6">
        <f t="shared" si="79"/>
        <v>44322</v>
      </c>
      <c r="R172" s="6">
        <f t="shared" si="80"/>
        <v>44327</v>
      </c>
      <c r="S172" s="6">
        <f t="shared" si="81"/>
        <v>44324</v>
      </c>
      <c r="T172" s="6">
        <f t="shared" si="82"/>
        <v>44321</v>
      </c>
      <c r="U172" s="6">
        <f t="shared" si="83"/>
        <v>44320</v>
      </c>
    </row>
    <row r="173" spans="1:21" hidden="1" x14ac:dyDescent="0.2">
      <c r="A173" s="865" t="s">
        <v>4483</v>
      </c>
      <c r="B173" s="378" t="s">
        <v>584</v>
      </c>
      <c r="C173" s="137" t="s">
        <v>4484</v>
      </c>
      <c r="D173" s="6">
        <f t="shared" si="84"/>
        <v>44309</v>
      </c>
      <c r="E173" s="6">
        <f t="shared" si="67"/>
        <v>44313</v>
      </c>
      <c r="F173" s="6">
        <f t="shared" si="68"/>
        <v>44315</v>
      </c>
      <c r="G173" s="6">
        <f t="shared" si="69"/>
        <v>44320</v>
      </c>
      <c r="H173" s="376">
        <f t="shared" si="70"/>
        <v>44335</v>
      </c>
      <c r="I173" s="6">
        <f t="shared" si="71"/>
        <v>44333</v>
      </c>
      <c r="J173" s="6">
        <f t="shared" si="72"/>
        <v>44330</v>
      </c>
      <c r="K173" s="6">
        <f t="shared" si="73"/>
        <v>44330</v>
      </c>
      <c r="L173" s="6">
        <f t="shared" si="74"/>
        <v>44347</v>
      </c>
      <c r="M173" s="6">
        <f t="shared" si="75"/>
        <v>44314</v>
      </c>
      <c r="N173" s="6">
        <f t="shared" si="76"/>
        <v>44330</v>
      </c>
      <c r="O173" s="6">
        <f t="shared" si="77"/>
        <v>44330</v>
      </c>
      <c r="P173" s="6">
        <f t="shared" si="78"/>
        <v>44330</v>
      </c>
      <c r="Q173" s="6">
        <f t="shared" si="79"/>
        <v>44329</v>
      </c>
      <c r="R173" s="6">
        <f t="shared" si="80"/>
        <v>44334</v>
      </c>
      <c r="S173" s="6">
        <f t="shared" si="81"/>
        <v>44331</v>
      </c>
      <c r="T173" s="6">
        <f t="shared" si="82"/>
        <v>44328</v>
      </c>
      <c r="U173" s="6">
        <f t="shared" si="83"/>
        <v>44327</v>
      </c>
    </row>
    <row r="174" spans="1:21" hidden="1" x14ac:dyDescent="0.2">
      <c r="A174" s="865"/>
      <c r="B174" s="378" t="s">
        <v>584</v>
      </c>
      <c r="C174" s="137" t="s">
        <v>4485</v>
      </c>
      <c r="D174" s="6">
        <f t="shared" si="84"/>
        <v>44316</v>
      </c>
      <c r="E174" s="6">
        <f t="shared" si="67"/>
        <v>44320</v>
      </c>
      <c r="F174" s="6">
        <f t="shared" si="68"/>
        <v>44322</v>
      </c>
      <c r="G174" s="6">
        <f t="shared" si="69"/>
        <v>44327</v>
      </c>
      <c r="H174" s="376">
        <f t="shared" si="70"/>
        <v>44342</v>
      </c>
      <c r="I174" s="6">
        <f t="shared" si="71"/>
        <v>44340</v>
      </c>
      <c r="J174" s="6">
        <f t="shared" si="72"/>
        <v>44337</v>
      </c>
      <c r="K174" s="6">
        <f t="shared" si="73"/>
        <v>44337</v>
      </c>
      <c r="L174" s="6">
        <f t="shared" si="74"/>
        <v>44354</v>
      </c>
      <c r="M174" s="6">
        <f t="shared" si="75"/>
        <v>44321</v>
      </c>
      <c r="N174" s="6">
        <f t="shared" si="76"/>
        <v>44337</v>
      </c>
      <c r="O174" s="6">
        <f t="shared" si="77"/>
        <v>44337</v>
      </c>
      <c r="P174" s="6">
        <f t="shared" si="78"/>
        <v>44337</v>
      </c>
      <c r="Q174" s="6">
        <f t="shared" si="79"/>
        <v>44336</v>
      </c>
      <c r="R174" s="6">
        <f t="shared" si="80"/>
        <v>44341</v>
      </c>
      <c r="S174" s="6">
        <f t="shared" si="81"/>
        <v>44338</v>
      </c>
      <c r="T174" s="6">
        <f t="shared" si="82"/>
        <v>44335</v>
      </c>
      <c r="U174" s="6">
        <f t="shared" si="83"/>
        <v>44334</v>
      </c>
    </row>
    <row r="175" spans="1:21" hidden="1" x14ac:dyDescent="0.2">
      <c r="A175" s="865"/>
      <c r="B175" s="380" t="s">
        <v>584</v>
      </c>
      <c r="C175" s="359" t="s">
        <v>4486</v>
      </c>
      <c r="D175" s="6">
        <f>D174+7</f>
        <v>44323</v>
      </c>
      <c r="E175" s="360">
        <f>D175+4</f>
        <v>44327</v>
      </c>
      <c r="F175" s="360">
        <f t="shared" si="68"/>
        <v>44329</v>
      </c>
      <c r="G175" s="360">
        <f t="shared" si="69"/>
        <v>44334</v>
      </c>
      <c r="H175" s="377">
        <f t="shared" si="70"/>
        <v>44349</v>
      </c>
      <c r="I175" s="360">
        <f t="shared" si="71"/>
        <v>44347</v>
      </c>
      <c r="J175" s="360">
        <f t="shared" si="72"/>
        <v>44344</v>
      </c>
      <c r="K175" s="360">
        <f t="shared" si="73"/>
        <v>44344</v>
      </c>
      <c r="L175" s="360">
        <f t="shared" si="74"/>
        <v>44361</v>
      </c>
      <c r="M175" s="360">
        <f t="shared" si="75"/>
        <v>44328</v>
      </c>
      <c r="N175" s="360">
        <f t="shared" si="76"/>
        <v>44344</v>
      </c>
      <c r="O175" s="360">
        <f t="shared" si="77"/>
        <v>44344</v>
      </c>
      <c r="P175" s="360">
        <f t="shared" si="78"/>
        <v>44344</v>
      </c>
      <c r="Q175" s="360">
        <f t="shared" si="79"/>
        <v>44343</v>
      </c>
      <c r="R175" s="360">
        <f t="shared" si="80"/>
        <v>44348</v>
      </c>
      <c r="S175" s="360">
        <f t="shared" si="81"/>
        <v>44345</v>
      </c>
      <c r="T175" s="360">
        <f t="shared" si="82"/>
        <v>44342</v>
      </c>
      <c r="U175" s="360">
        <f t="shared" si="83"/>
        <v>44341</v>
      </c>
    </row>
    <row r="176" spans="1:21" hidden="1" x14ac:dyDescent="0.2">
      <c r="A176" s="865" t="s">
        <v>4487</v>
      </c>
      <c r="B176" s="380" t="s">
        <v>584</v>
      </c>
      <c r="C176" s="359" t="s">
        <v>4488</v>
      </c>
      <c r="D176" s="360">
        <f t="shared" si="84"/>
        <v>44330</v>
      </c>
      <c r="E176" s="360">
        <f t="shared" ref="E176:E177" si="85">D176+4</f>
        <v>44334</v>
      </c>
      <c r="F176" s="360">
        <f t="shared" si="68"/>
        <v>44336</v>
      </c>
      <c r="G176" s="360">
        <f t="shared" si="69"/>
        <v>44341</v>
      </c>
      <c r="H176" s="377">
        <f t="shared" si="70"/>
        <v>44356</v>
      </c>
      <c r="I176" s="360">
        <f t="shared" si="71"/>
        <v>44354</v>
      </c>
      <c r="J176" s="360">
        <f t="shared" si="72"/>
        <v>44351</v>
      </c>
      <c r="K176" s="360">
        <f t="shared" si="73"/>
        <v>44351</v>
      </c>
      <c r="L176" s="360">
        <f t="shared" si="74"/>
        <v>44368</v>
      </c>
      <c r="M176" s="360">
        <f t="shared" si="75"/>
        <v>44335</v>
      </c>
      <c r="N176" s="360">
        <f t="shared" si="76"/>
        <v>44351</v>
      </c>
      <c r="O176" s="360">
        <f t="shared" si="77"/>
        <v>44351</v>
      </c>
      <c r="P176" s="360">
        <f t="shared" si="78"/>
        <v>44351</v>
      </c>
      <c r="Q176" s="360">
        <f t="shared" si="79"/>
        <v>44350</v>
      </c>
      <c r="R176" s="360">
        <f t="shared" si="80"/>
        <v>44355</v>
      </c>
      <c r="S176" s="360">
        <f t="shared" si="81"/>
        <v>44352</v>
      </c>
      <c r="T176" s="360">
        <f t="shared" si="82"/>
        <v>44349</v>
      </c>
      <c r="U176" s="360">
        <f t="shared" si="83"/>
        <v>44348</v>
      </c>
    </row>
    <row r="177" spans="1:21" hidden="1" x14ac:dyDescent="0.2">
      <c r="A177" s="865"/>
      <c r="B177" s="380" t="s">
        <v>584</v>
      </c>
      <c r="C177" s="359" t="s">
        <v>4489</v>
      </c>
      <c r="D177" s="360">
        <f t="shared" si="84"/>
        <v>44337</v>
      </c>
      <c r="E177" s="360">
        <f t="shared" si="85"/>
        <v>44341</v>
      </c>
      <c r="F177" s="360">
        <f t="shared" si="68"/>
        <v>44343</v>
      </c>
      <c r="G177" s="360">
        <f t="shared" si="69"/>
        <v>44348</v>
      </c>
      <c r="H177" s="377">
        <f t="shared" si="70"/>
        <v>44363</v>
      </c>
      <c r="I177" s="360">
        <f t="shared" si="71"/>
        <v>44361</v>
      </c>
      <c r="J177" s="360">
        <f t="shared" si="72"/>
        <v>44358</v>
      </c>
      <c r="K177" s="360">
        <f t="shared" si="73"/>
        <v>44358</v>
      </c>
      <c r="L177" s="360">
        <f t="shared" si="74"/>
        <v>44375</v>
      </c>
      <c r="M177" s="360">
        <f t="shared" si="75"/>
        <v>44342</v>
      </c>
      <c r="N177" s="360">
        <f t="shared" si="76"/>
        <v>44358</v>
      </c>
      <c r="O177" s="360">
        <f t="shared" si="77"/>
        <v>44358</v>
      </c>
      <c r="P177" s="360">
        <f t="shared" si="78"/>
        <v>44358</v>
      </c>
      <c r="Q177" s="360">
        <f t="shared" si="79"/>
        <v>44357</v>
      </c>
      <c r="R177" s="360">
        <f t="shared" si="80"/>
        <v>44362</v>
      </c>
      <c r="S177" s="360">
        <f t="shared" si="81"/>
        <v>44359</v>
      </c>
      <c r="T177" s="360">
        <f t="shared" si="82"/>
        <v>44356</v>
      </c>
      <c r="U177" s="360">
        <f t="shared" si="83"/>
        <v>44355</v>
      </c>
    </row>
  </sheetData>
  <mergeCells count="8">
    <mergeCell ref="B2:F2"/>
    <mergeCell ref="B4:F4"/>
    <mergeCell ref="B30:C30"/>
    <mergeCell ref="D30:D31"/>
    <mergeCell ref="B9:C9"/>
    <mergeCell ref="D9:D10"/>
    <mergeCell ref="B28:F28"/>
    <mergeCell ref="B7:E7"/>
  </mergeCells>
  <hyperlinks>
    <hyperlink ref="H2" location="HOME!Print_Area" display="HOME" xr:uid="{A6B955D3-DE3C-4743-8F3D-B580A799D840}"/>
    <hyperlink ref="H153" r:id="rId1" xr:uid="{2B2CCB7D-9BE0-4B53-B40F-54369B82FDC7}"/>
    <hyperlink ref="C153" r:id="rId2" xr:uid="{D9D901F1-3E8B-4766-975F-3CE08C273CA9}"/>
    <hyperlink ref="H158" r:id="rId3" xr:uid="{E55715D8-3EF0-4247-B01C-E7565DB9D172}"/>
    <hyperlink ref="H157" r:id="rId4" xr:uid="{A4CAE3A1-2358-4C58-A1C9-D995531BBA34}"/>
    <hyperlink ref="C156" r:id="rId5" xr:uid="{8BF2D1AD-9F9E-4D49-BB8D-81494CE9E988}"/>
    <hyperlink ref="C154" r:id="rId6" xr:uid="{7BAE28A6-7C06-401A-B650-C0622E54647C}"/>
    <hyperlink ref="C160" r:id="rId7" xr:uid="{008D4F0D-C8AD-403C-B399-505813C8F75E}"/>
    <hyperlink ref="H156" r:id="rId8" xr:uid="{69638BB7-62DD-4029-BB80-71271E53BD20}"/>
    <hyperlink ref="H159" r:id="rId9" xr:uid="{499B1FFD-105E-4E9A-8038-60F54C2A262F}"/>
    <hyperlink ref="F153" r:id="rId10" xr:uid="{837DEA61-096C-4258-99B3-B3BA924CC9D8}"/>
    <hyperlink ref="F158" r:id="rId11" xr:uid="{81B82106-B7BF-464D-A3C0-585A7EF329A9}"/>
    <hyperlink ref="F154" r:id="rId12" xr:uid="{F2BF8F4F-8B12-42CA-A272-7B57779109FC}"/>
    <hyperlink ref="F155" r:id="rId13" xr:uid="{8806BB88-2980-498E-94D5-805C37C743A7}"/>
    <hyperlink ref="F156" r:id="rId14" xr:uid="{ABC80173-8F50-4A5E-952C-4F953734A27A}"/>
    <hyperlink ref="F157" r:id="rId15" xr:uid="{9870767D-3B30-4A45-A59A-7F99048D9906}"/>
    <hyperlink ref="H154" r:id="rId16" xr:uid="{1D2BACDE-8AB1-4A59-A5C6-736B62A96533}"/>
    <hyperlink ref="H155" r:id="rId17" xr:uid="{EE9E692D-FE2F-486E-BBB2-C7F3A5E893FC}"/>
    <hyperlink ref="F159" r:id="rId18" xr:uid="{D166D529-69F7-4407-B395-7ACBC9573A1A}"/>
    <hyperlink ref="C155" r:id="rId19" xr:uid="{CBA851BB-63EE-448A-AE94-781A4063C676}"/>
    <hyperlink ref="C157" r:id="rId20" xr:uid="{BF1BA1CB-FE34-422E-B16E-8ED6838B01BA}"/>
    <hyperlink ref="C158" r:id="rId21" xr:uid="{566081FF-B567-461E-8D47-6DC1E9F5A91D}"/>
    <hyperlink ref="C159" r:id="rId22" xr:uid="{D2A9D106-5079-42D2-AED1-D3DA5346A9CF}"/>
    <hyperlink ref="F160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 x14ac:dyDescent="0.2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 x14ac:dyDescent="0.25">
      <c r="B2" s="1528" t="s">
        <v>116</v>
      </c>
      <c r="C2" s="1528"/>
      <c r="D2" s="1528"/>
      <c r="E2" s="1528"/>
      <c r="F2" s="1528"/>
      <c r="G2" s="1528"/>
      <c r="H2" s="1528"/>
      <c r="J2" s="947" t="s">
        <v>368</v>
      </c>
    </row>
    <row r="3" spans="2:10" ht="14.25" thickBot="1" x14ac:dyDescent="0.25">
      <c r="B3" s="165"/>
      <c r="J3" s="982"/>
    </row>
    <row r="4" spans="2:10" ht="30" customHeight="1" thickBot="1" x14ac:dyDescent="0.25">
      <c r="B4" s="1522" t="s">
        <v>4490</v>
      </c>
      <c r="C4" s="1523"/>
      <c r="D4" s="1523"/>
      <c r="E4" s="1523"/>
      <c r="F4" s="1523"/>
      <c r="G4" s="1523"/>
      <c r="H4" s="1524"/>
      <c r="I4" s="147"/>
      <c r="J4" s="146"/>
    </row>
    <row r="5" spans="2:10" ht="17.25" customHeight="1" x14ac:dyDescent="0.2">
      <c r="B5" s="157"/>
      <c r="F5" s="147"/>
      <c r="I5" s="174"/>
      <c r="J5" s="215"/>
    </row>
    <row r="6" spans="2:10" s="331" customFormat="1" ht="25.5" x14ac:dyDescent="0.2">
      <c r="C6" s="615"/>
      <c r="D6" s="1558" t="s">
        <v>373</v>
      </c>
      <c r="E6" s="932" t="s">
        <v>4491</v>
      </c>
      <c r="F6" s="935" t="s">
        <v>186</v>
      </c>
      <c r="G6" s="935" t="s">
        <v>308</v>
      </c>
      <c r="H6" s="935" t="s">
        <v>4492</v>
      </c>
      <c r="I6" s="765"/>
      <c r="J6" s="876" t="s">
        <v>3760</v>
      </c>
    </row>
    <row r="7" spans="2:10" s="331" customFormat="1" ht="17.25" customHeight="1" x14ac:dyDescent="0.2">
      <c r="B7" s="935" t="s">
        <v>375</v>
      </c>
      <c r="C7" s="935" t="s">
        <v>376</v>
      </c>
      <c r="D7" s="1559"/>
      <c r="E7" s="931" t="s">
        <v>185</v>
      </c>
      <c r="F7" s="931" t="s">
        <v>188</v>
      </c>
      <c r="G7" s="931" t="s">
        <v>177</v>
      </c>
      <c r="H7" s="931" t="s">
        <v>178</v>
      </c>
      <c r="J7" s="1039" t="s">
        <v>377</v>
      </c>
    </row>
    <row r="8" spans="2:10" s="331" customFormat="1" ht="17.25" hidden="1" customHeight="1" x14ac:dyDescent="0.2">
      <c r="B8" s="728" t="s">
        <v>4493</v>
      </c>
      <c r="C8" s="1001" t="s">
        <v>4494</v>
      </c>
      <c r="D8" s="1005">
        <v>45200</v>
      </c>
      <c r="E8" s="1006">
        <f t="shared" ref="E8:E21" si="0">D8+7</f>
        <v>45207</v>
      </c>
      <c r="F8" s="1006">
        <f t="shared" ref="F8:F21" si="1">D8+10</f>
        <v>45210</v>
      </c>
      <c r="G8" s="1006">
        <f t="shared" ref="G8:G21" si="2">D8+13</f>
        <v>45213</v>
      </c>
      <c r="H8" s="1006">
        <f t="shared" ref="H8:H22" si="3">D8+16</f>
        <v>45216</v>
      </c>
      <c r="J8" s="796" t="e">
        <f>#REF!+1</f>
        <v>#REF!</v>
      </c>
    </row>
    <row r="9" spans="2:10" s="331" customFormat="1" ht="17.25" hidden="1" customHeight="1" x14ac:dyDescent="0.2">
      <c r="B9" s="728" t="s">
        <v>4495</v>
      </c>
      <c r="C9" s="1001" t="s">
        <v>4496</v>
      </c>
      <c r="D9" s="1005">
        <v>45207</v>
      </c>
      <c r="E9" s="1006">
        <f t="shared" si="0"/>
        <v>45214</v>
      </c>
      <c r="F9" s="1006">
        <f t="shared" si="1"/>
        <v>45217</v>
      </c>
      <c r="G9" s="1006">
        <f t="shared" si="2"/>
        <v>45220</v>
      </c>
      <c r="H9" s="1006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 x14ac:dyDescent="0.2">
      <c r="B10" s="728" t="s">
        <v>4497</v>
      </c>
      <c r="C10" s="1001" t="s">
        <v>4498</v>
      </c>
      <c r="D10" s="1005">
        <v>45214</v>
      </c>
      <c r="E10" s="1006">
        <f t="shared" si="0"/>
        <v>45221</v>
      </c>
      <c r="F10" s="1006">
        <f t="shared" si="1"/>
        <v>45224</v>
      </c>
      <c r="G10" s="1006">
        <f t="shared" si="2"/>
        <v>45227</v>
      </c>
      <c r="H10" s="1006">
        <f t="shared" si="3"/>
        <v>45230</v>
      </c>
      <c r="J10" s="796" t="e">
        <f t="shared" si="4"/>
        <v>#REF!</v>
      </c>
    </row>
    <row r="11" spans="2:10" s="331" customFormat="1" ht="17.25" hidden="1" customHeight="1" x14ac:dyDescent="0.2">
      <c r="B11" s="728" t="s">
        <v>4499</v>
      </c>
      <c r="C11" s="1001" t="s">
        <v>4500</v>
      </c>
      <c r="D11" s="1005">
        <v>45221</v>
      </c>
      <c r="E11" s="1006">
        <f t="shared" si="0"/>
        <v>45228</v>
      </c>
      <c r="F11" s="1006">
        <f t="shared" si="1"/>
        <v>45231</v>
      </c>
      <c r="G11" s="1006">
        <f t="shared" si="2"/>
        <v>45234</v>
      </c>
      <c r="H11" s="1006">
        <f t="shared" si="3"/>
        <v>45237</v>
      </c>
      <c r="J11" s="796" t="e">
        <f t="shared" si="4"/>
        <v>#REF!</v>
      </c>
    </row>
    <row r="12" spans="2:10" s="331" customFormat="1" ht="17.25" hidden="1" customHeight="1" x14ac:dyDescent="0.2">
      <c r="B12" s="728" t="s">
        <v>4501</v>
      </c>
      <c r="C12" s="1001" t="s">
        <v>4502</v>
      </c>
      <c r="D12" s="1005">
        <v>45228</v>
      </c>
      <c r="E12" s="1005">
        <f t="shared" si="0"/>
        <v>45235</v>
      </c>
      <c r="F12" s="1005">
        <f t="shared" si="1"/>
        <v>45238</v>
      </c>
      <c r="G12" s="1005">
        <f t="shared" si="2"/>
        <v>45241</v>
      </c>
      <c r="H12" s="1005">
        <f t="shared" si="3"/>
        <v>45244</v>
      </c>
      <c r="J12" s="796" t="e">
        <f>J11+7</f>
        <v>#REF!</v>
      </c>
    </row>
    <row r="13" spans="2:10" s="331" customFormat="1" ht="17.25" hidden="1" customHeight="1" x14ac:dyDescent="0.2">
      <c r="B13" s="719" t="s">
        <v>4503</v>
      </c>
      <c r="C13" s="994" t="s">
        <v>4504</v>
      </c>
      <c r="D13" s="1007">
        <v>45235</v>
      </c>
      <c r="E13" s="1007">
        <f t="shared" si="0"/>
        <v>45242</v>
      </c>
      <c r="F13" s="1007">
        <f t="shared" si="1"/>
        <v>45245</v>
      </c>
      <c r="G13" s="1007">
        <f t="shared" si="2"/>
        <v>45248</v>
      </c>
      <c r="H13" s="1007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 x14ac:dyDescent="0.2">
      <c r="B14" s="719" t="s">
        <v>4505</v>
      </c>
      <c r="C14" s="994" t="s">
        <v>4506</v>
      </c>
      <c r="D14" s="1007">
        <v>45242</v>
      </c>
      <c r="E14" s="1007">
        <f t="shared" si="0"/>
        <v>45249</v>
      </c>
      <c r="F14" s="1007">
        <f t="shared" si="1"/>
        <v>45252</v>
      </c>
      <c r="G14" s="1007">
        <f t="shared" si="2"/>
        <v>45255</v>
      </c>
      <c r="H14" s="1007">
        <f t="shared" si="3"/>
        <v>45258</v>
      </c>
      <c r="J14" s="796" t="e">
        <f t="shared" si="5"/>
        <v>#REF!</v>
      </c>
    </row>
    <row r="15" spans="2:10" s="331" customFormat="1" ht="17.25" hidden="1" customHeight="1" x14ac:dyDescent="0.2">
      <c r="B15" s="719" t="s">
        <v>4507</v>
      </c>
      <c r="C15" s="994" t="s">
        <v>4508</v>
      </c>
      <c r="D15" s="1007">
        <v>45249</v>
      </c>
      <c r="E15" s="1007">
        <f t="shared" si="0"/>
        <v>45256</v>
      </c>
      <c r="F15" s="1007">
        <f t="shared" si="1"/>
        <v>45259</v>
      </c>
      <c r="G15" s="1007">
        <f t="shared" si="2"/>
        <v>45262</v>
      </c>
      <c r="H15" s="1007">
        <f t="shared" si="3"/>
        <v>45265</v>
      </c>
      <c r="J15" s="796" t="e">
        <f t="shared" si="5"/>
        <v>#REF!</v>
      </c>
    </row>
    <row r="16" spans="2:10" s="331" customFormat="1" ht="17.25" hidden="1" customHeight="1" x14ac:dyDescent="0.2">
      <c r="B16" s="719" t="s">
        <v>4509</v>
      </c>
      <c r="C16" s="994" t="s">
        <v>4510</v>
      </c>
      <c r="D16" s="1007">
        <v>45256</v>
      </c>
      <c r="E16" s="1007">
        <f t="shared" si="0"/>
        <v>45263</v>
      </c>
      <c r="F16" s="1007">
        <f t="shared" si="1"/>
        <v>45266</v>
      </c>
      <c r="G16" s="1007">
        <f t="shared" si="2"/>
        <v>45269</v>
      </c>
      <c r="H16" s="1007">
        <f t="shared" si="3"/>
        <v>45272</v>
      </c>
      <c r="J16" s="796" t="e">
        <f t="shared" si="5"/>
        <v>#REF!</v>
      </c>
    </row>
    <row r="17" spans="2:10" s="331" customFormat="1" ht="17.25" hidden="1" customHeight="1" x14ac:dyDescent="0.2">
      <c r="B17" s="728" t="s">
        <v>4511</v>
      </c>
      <c r="C17" s="1001" t="s">
        <v>4512</v>
      </c>
      <c r="D17" s="1005">
        <v>45263</v>
      </c>
      <c r="E17" s="1005">
        <f t="shared" si="0"/>
        <v>45270</v>
      </c>
      <c r="F17" s="1005">
        <f t="shared" si="1"/>
        <v>45273</v>
      </c>
      <c r="G17" s="1005">
        <f t="shared" si="2"/>
        <v>45276</v>
      </c>
      <c r="H17" s="1005">
        <f t="shared" si="3"/>
        <v>45279</v>
      </c>
      <c r="J17" s="796" t="e">
        <f t="shared" si="5"/>
        <v>#REF!</v>
      </c>
    </row>
    <row r="18" spans="2:10" s="331" customFormat="1" ht="17.25" hidden="1" customHeight="1" x14ac:dyDescent="0.2">
      <c r="B18" s="728" t="s">
        <v>4513</v>
      </c>
      <c r="C18" s="1001" t="s">
        <v>4514</v>
      </c>
      <c r="D18" s="1005">
        <v>45270</v>
      </c>
      <c r="E18" s="1005">
        <f t="shared" si="0"/>
        <v>45277</v>
      </c>
      <c r="F18" s="1005">
        <f t="shared" si="1"/>
        <v>45280</v>
      </c>
      <c r="G18" s="1005">
        <f t="shared" si="2"/>
        <v>45283</v>
      </c>
      <c r="H18" s="1005">
        <f t="shared" si="3"/>
        <v>45286</v>
      </c>
      <c r="J18" s="796" t="e">
        <f t="shared" si="5"/>
        <v>#REF!</v>
      </c>
    </row>
    <row r="19" spans="2:10" s="331" customFormat="1" ht="17.25" hidden="1" customHeight="1" x14ac:dyDescent="0.2">
      <c r="B19" s="728" t="s">
        <v>4515</v>
      </c>
      <c r="C19" s="1001" t="s">
        <v>4516</v>
      </c>
      <c r="D19" s="1005">
        <v>45277</v>
      </c>
      <c r="E19" s="1005">
        <f t="shared" si="0"/>
        <v>45284</v>
      </c>
      <c r="F19" s="1005">
        <f t="shared" si="1"/>
        <v>45287</v>
      </c>
      <c r="G19" s="1005">
        <f t="shared" si="2"/>
        <v>45290</v>
      </c>
      <c r="H19" s="1005">
        <f t="shared" si="3"/>
        <v>45293</v>
      </c>
      <c r="I19" s="1008"/>
      <c r="J19" s="796" t="e">
        <f t="shared" si="5"/>
        <v>#REF!</v>
      </c>
    </row>
    <row r="20" spans="2:10" s="331" customFormat="1" ht="17.25" hidden="1" customHeight="1" x14ac:dyDescent="0.2">
      <c r="B20" s="728" t="s">
        <v>4517</v>
      </c>
      <c r="C20" s="1001" t="s">
        <v>4518</v>
      </c>
      <c r="D20" s="1005">
        <v>45284</v>
      </c>
      <c r="E20" s="1005">
        <f t="shared" si="0"/>
        <v>45291</v>
      </c>
      <c r="F20" s="1005">
        <f t="shared" si="1"/>
        <v>45294</v>
      </c>
      <c r="G20" s="1005">
        <f t="shared" si="2"/>
        <v>45297</v>
      </c>
      <c r="H20" s="1005">
        <f t="shared" si="3"/>
        <v>45300</v>
      </c>
      <c r="J20" s="796" t="e">
        <f t="shared" si="5"/>
        <v>#REF!</v>
      </c>
    </row>
    <row r="21" spans="2:10" s="331" customFormat="1" ht="17.25" hidden="1" customHeight="1" x14ac:dyDescent="0.2">
      <c r="B21" s="728" t="s">
        <v>4519</v>
      </c>
      <c r="C21" s="1001" t="s">
        <v>4520</v>
      </c>
      <c r="D21" s="1005">
        <v>45291</v>
      </c>
      <c r="E21" s="1005">
        <f t="shared" si="0"/>
        <v>45298</v>
      </c>
      <c r="F21" s="1005">
        <f t="shared" si="1"/>
        <v>45301</v>
      </c>
      <c r="G21" s="1005">
        <f t="shared" si="2"/>
        <v>45304</v>
      </c>
      <c r="H21" s="1005">
        <f t="shared" si="3"/>
        <v>45307</v>
      </c>
      <c r="J21" s="796" t="e">
        <f t="shared" si="5"/>
        <v>#REF!</v>
      </c>
    </row>
    <row r="22" spans="2:10" s="331" customFormat="1" ht="17.25" hidden="1" customHeight="1" x14ac:dyDescent="0.2">
      <c r="B22" s="719" t="s">
        <v>4493</v>
      </c>
      <c r="C22" s="994" t="s">
        <v>4521</v>
      </c>
      <c r="D22" s="1007">
        <v>44938</v>
      </c>
      <c r="E22" s="1007">
        <f t="shared" ref="E22" si="6">D22+7</f>
        <v>44945</v>
      </c>
      <c r="F22" s="1007">
        <f t="shared" ref="F22" si="7">D22+10</f>
        <v>44948</v>
      </c>
      <c r="G22" s="1007">
        <f t="shared" ref="G22" si="8">D22+13</f>
        <v>44951</v>
      </c>
      <c r="H22" s="1007">
        <f t="shared" si="3"/>
        <v>44954</v>
      </c>
      <c r="J22" s="796" t="e">
        <f t="shared" si="5"/>
        <v>#REF!</v>
      </c>
    </row>
    <row r="23" spans="2:10" s="331" customFormat="1" ht="17.25" hidden="1" customHeight="1" x14ac:dyDescent="0.2">
      <c r="B23" s="719" t="s">
        <v>4495</v>
      </c>
      <c r="C23" s="994" t="s">
        <v>4522</v>
      </c>
      <c r="D23" s="1007">
        <v>44940</v>
      </c>
      <c r="E23" s="1007">
        <f t="shared" ref="E23:E25" si="9">D23+7</f>
        <v>44947</v>
      </c>
      <c r="F23" s="1007">
        <f t="shared" ref="F23:F25" si="10">D23+10</f>
        <v>44950</v>
      </c>
      <c r="G23" s="1007">
        <f t="shared" ref="G23:G25" si="11">D23+13</f>
        <v>44953</v>
      </c>
      <c r="H23" s="1007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 x14ac:dyDescent="0.2">
      <c r="B24" s="719" t="s">
        <v>4497</v>
      </c>
      <c r="C24" s="994" t="s">
        <v>4523</v>
      </c>
      <c r="D24" s="1007">
        <f>D23+7</f>
        <v>44947</v>
      </c>
      <c r="E24" s="1007">
        <f t="shared" si="9"/>
        <v>44954</v>
      </c>
      <c r="F24" s="1007">
        <f t="shared" si="10"/>
        <v>44957</v>
      </c>
      <c r="G24" s="1007">
        <f t="shared" si="11"/>
        <v>44960</v>
      </c>
      <c r="H24" s="1007">
        <f t="shared" si="12"/>
        <v>44963</v>
      </c>
      <c r="J24" s="796" t="e">
        <f t="shared" si="5"/>
        <v>#REF!</v>
      </c>
    </row>
    <row r="25" spans="2:10" s="331" customFormat="1" ht="17.25" hidden="1" customHeight="1" x14ac:dyDescent="0.2">
      <c r="B25" s="719" t="s">
        <v>4499</v>
      </c>
      <c r="C25" s="994" t="s">
        <v>4524</v>
      </c>
      <c r="D25" s="1007">
        <v>45334</v>
      </c>
      <c r="E25" s="1007">
        <f t="shared" si="9"/>
        <v>45341</v>
      </c>
      <c r="F25" s="1007">
        <f t="shared" si="10"/>
        <v>45344</v>
      </c>
      <c r="G25" s="1007">
        <f t="shared" si="11"/>
        <v>45347</v>
      </c>
      <c r="H25" s="1007">
        <f t="shared" si="12"/>
        <v>45350</v>
      </c>
      <c r="J25" s="796" t="e">
        <f t="shared" si="5"/>
        <v>#REF!</v>
      </c>
    </row>
    <row r="26" spans="2:10" s="331" customFormat="1" ht="17.25" hidden="1" customHeight="1" x14ac:dyDescent="0.2">
      <c r="B26" s="728" t="s">
        <v>4501</v>
      </c>
      <c r="C26" s="1001" t="s">
        <v>4525</v>
      </c>
      <c r="D26" s="1005">
        <v>45337</v>
      </c>
      <c r="E26" s="1005">
        <f t="shared" ref="E26" si="13">D26+7</f>
        <v>45344</v>
      </c>
      <c r="F26" s="1005">
        <f t="shared" ref="F26" si="14">D26+10</f>
        <v>45347</v>
      </c>
      <c r="G26" s="1005">
        <f t="shared" ref="G26" si="15">D26+13</f>
        <v>45350</v>
      </c>
      <c r="H26" s="1005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 x14ac:dyDescent="0.2">
      <c r="B27" s="728" t="s">
        <v>4503</v>
      </c>
      <c r="C27" s="1001" t="s">
        <v>4526</v>
      </c>
      <c r="D27" s="1005">
        <v>45346</v>
      </c>
      <c r="E27" s="1005">
        <f t="shared" ref="E27:E38" si="17">D27+7</f>
        <v>45353</v>
      </c>
      <c r="F27" s="1005">
        <f t="shared" ref="F27:F38" si="18">D27+10</f>
        <v>45356</v>
      </c>
      <c r="G27" s="1005">
        <f t="shared" ref="G27:G38" si="19">D27+13</f>
        <v>45359</v>
      </c>
      <c r="H27" s="1005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 x14ac:dyDescent="0.2">
      <c r="B28" s="728" t="s">
        <v>4505</v>
      </c>
      <c r="C28" s="1001" t="s">
        <v>4527</v>
      </c>
      <c r="D28" s="1005">
        <v>45351</v>
      </c>
      <c r="E28" s="1005">
        <f t="shared" si="17"/>
        <v>45358</v>
      </c>
      <c r="F28" s="1005">
        <f t="shared" si="18"/>
        <v>45361</v>
      </c>
      <c r="G28" s="1005">
        <f t="shared" si="19"/>
        <v>45364</v>
      </c>
      <c r="H28" s="1005">
        <f t="shared" si="20"/>
        <v>45367</v>
      </c>
      <c r="J28" s="796" t="e">
        <f t="shared" si="5"/>
        <v>#REF!</v>
      </c>
    </row>
    <row r="29" spans="2:10" s="331" customFormat="1" ht="17.25" hidden="1" customHeight="1" x14ac:dyDescent="0.2">
      <c r="B29" s="728" t="s">
        <v>4507</v>
      </c>
      <c r="C29" s="1001" t="s">
        <v>4528</v>
      </c>
      <c r="D29" s="1005">
        <v>45366</v>
      </c>
      <c r="E29" s="1005">
        <f t="shared" si="17"/>
        <v>45373</v>
      </c>
      <c r="F29" s="1005">
        <f t="shared" si="18"/>
        <v>45376</v>
      </c>
      <c r="G29" s="1005">
        <f t="shared" si="19"/>
        <v>45379</v>
      </c>
      <c r="H29" s="1005">
        <f t="shared" si="20"/>
        <v>45382</v>
      </c>
      <c r="J29" s="796" t="e">
        <f t="shared" si="5"/>
        <v>#REF!</v>
      </c>
    </row>
    <row r="30" spans="2:10" s="331" customFormat="1" ht="17.25" hidden="1" customHeight="1" x14ac:dyDescent="0.2">
      <c r="B30" s="719" t="s">
        <v>4529</v>
      </c>
      <c r="C30" s="994" t="s">
        <v>4530</v>
      </c>
      <c r="D30" s="1007">
        <v>45357</v>
      </c>
      <c r="E30" s="1007">
        <f t="shared" si="17"/>
        <v>45364</v>
      </c>
      <c r="F30" s="1007">
        <f t="shared" si="18"/>
        <v>45367</v>
      </c>
      <c r="G30" s="1007">
        <f t="shared" si="19"/>
        <v>45370</v>
      </c>
      <c r="H30" s="1007">
        <f t="shared" si="20"/>
        <v>45373</v>
      </c>
      <c r="J30" s="796" t="e">
        <f t="shared" si="5"/>
        <v>#REF!</v>
      </c>
    </row>
    <row r="31" spans="2:10" s="331" customFormat="1" ht="17.25" hidden="1" customHeight="1" x14ac:dyDescent="0.2">
      <c r="B31" s="719" t="s">
        <v>4511</v>
      </c>
      <c r="C31" s="994" t="s">
        <v>4531</v>
      </c>
      <c r="D31" s="1007">
        <v>45371</v>
      </c>
      <c r="E31" s="1007">
        <f t="shared" si="17"/>
        <v>45378</v>
      </c>
      <c r="F31" s="1007">
        <f t="shared" si="18"/>
        <v>45381</v>
      </c>
      <c r="G31" s="1007">
        <f t="shared" si="19"/>
        <v>45384</v>
      </c>
      <c r="H31" s="1007">
        <f t="shared" si="20"/>
        <v>45387</v>
      </c>
      <c r="J31" s="796" t="e">
        <f t="shared" si="5"/>
        <v>#REF!</v>
      </c>
    </row>
    <row r="32" spans="2:10" s="331" customFormat="1" ht="17.25" hidden="1" customHeight="1" x14ac:dyDescent="0.2">
      <c r="B32" s="719" t="s">
        <v>4513</v>
      </c>
      <c r="C32" s="994" t="s">
        <v>4532</v>
      </c>
      <c r="D32" s="1007">
        <v>45377</v>
      </c>
      <c r="E32" s="1007">
        <f t="shared" si="17"/>
        <v>45384</v>
      </c>
      <c r="F32" s="1007">
        <f t="shared" si="18"/>
        <v>45387</v>
      </c>
      <c r="G32" s="1007">
        <f t="shared" si="19"/>
        <v>45390</v>
      </c>
      <c r="H32" s="1007">
        <f t="shared" si="20"/>
        <v>45393</v>
      </c>
      <c r="J32" s="796" t="e">
        <f t="shared" si="5"/>
        <v>#REF!</v>
      </c>
    </row>
    <row r="33" spans="2:10" s="331" customFormat="1" ht="17.25" hidden="1" customHeight="1" x14ac:dyDescent="0.2">
      <c r="B33" s="719" t="s">
        <v>4515</v>
      </c>
      <c r="C33" s="994" t="s">
        <v>4533</v>
      </c>
      <c r="D33" s="1007">
        <v>45379</v>
      </c>
      <c r="E33" s="1007">
        <f t="shared" si="17"/>
        <v>45386</v>
      </c>
      <c r="F33" s="1007">
        <f t="shared" si="18"/>
        <v>45389</v>
      </c>
      <c r="G33" s="1007">
        <f t="shared" si="19"/>
        <v>45392</v>
      </c>
      <c r="H33" s="1007">
        <f t="shared" si="20"/>
        <v>45395</v>
      </c>
      <c r="J33" s="796" t="e">
        <f t="shared" si="5"/>
        <v>#REF!</v>
      </c>
    </row>
    <row r="34" spans="2:10" s="331" customFormat="1" ht="17.25" hidden="1" customHeight="1" x14ac:dyDescent="0.2">
      <c r="B34" s="719" t="s">
        <v>4517</v>
      </c>
      <c r="C34" s="994" t="s">
        <v>4534</v>
      </c>
      <c r="D34" s="1007">
        <v>45388</v>
      </c>
      <c r="E34" s="1007">
        <f t="shared" si="17"/>
        <v>45395</v>
      </c>
      <c r="F34" s="1007">
        <f t="shared" si="18"/>
        <v>45398</v>
      </c>
      <c r="G34" s="1007">
        <f t="shared" si="19"/>
        <v>45401</v>
      </c>
      <c r="H34" s="1007">
        <f t="shared" si="20"/>
        <v>45404</v>
      </c>
      <c r="J34" s="796" t="e">
        <f t="shared" si="5"/>
        <v>#REF!</v>
      </c>
    </row>
    <row r="35" spans="2:10" s="331" customFormat="1" ht="17.25" hidden="1" customHeight="1" x14ac:dyDescent="0.2">
      <c r="B35" s="987" t="s">
        <v>4519</v>
      </c>
      <c r="C35" s="966" t="s">
        <v>4535</v>
      </c>
      <c r="D35" s="1012">
        <v>45404</v>
      </c>
      <c r="E35" s="1007">
        <f t="shared" si="17"/>
        <v>45411</v>
      </c>
      <c r="F35" s="1007">
        <f t="shared" si="18"/>
        <v>45414</v>
      </c>
      <c r="G35" s="1007">
        <f t="shared" si="19"/>
        <v>45417</v>
      </c>
      <c r="H35" s="1007">
        <f t="shared" si="20"/>
        <v>45420</v>
      </c>
      <c r="J35" s="758" t="e">
        <f t="shared" si="5"/>
        <v>#REF!</v>
      </c>
    </row>
    <row r="36" spans="2:10" s="331" customFormat="1" ht="17.25" hidden="1" customHeight="1" x14ac:dyDescent="0.2">
      <c r="B36" s="987" t="s">
        <v>4509</v>
      </c>
      <c r="C36" s="966" t="s">
        <v>4536</v>
      </c>
      <c r="D36" s="1012">
        <v>45411</v>
      </c>
      <c r="E36" s="1007">
        <f t="shared" si="17"/>
        <v>45418</v>
      </c>
      <c r="F36" s="1007">
        <f t="shared" si="18"/>
        <v>45421</v>
      </c>
      <c r="G36" s="1007">
        <f t="shared" si="19"/>
        <v>45424</v>
      </c>
      <c r="H36" s="1007">
        <f t="shared" si="20"/>
        <v>45427</v>
      </c>
      <c r="J36" s="758" t="e">
        <f t="shared" si="5"/>
        <v>#REF!</v>
      </c>
    </row>
    <row r="37" spans="2:10" s="331" customFormat="1" ht="17.25" hidden="1" customHeight="1" x14ac:dyDescent="0.2">
      <c r="B37" s="987" t="s">
        <v>4493</v>
      </c>
      <c r="C37" s="966" t="s">
        <v>4537</v>
      </c>
      <c r="D37" s="1012">
        <v>45417</v>
      </c>
      <c r="E37" s="1007">
        <f t="shared" si="17"/>
        <v>45424</v>
      </c>
      <c r="F37" s="1007">
        <f t="shared" si="18"/>
        <v>45427</v>
      </c>
      <c r="G37" s="1007">
        <f t="shared" si="19"/>
        <v>45430</v>
      </c>
      <c r="H37" s="1007">
        <f t="shared" si="20"/>
        <v>45433</v>
      </c>
      <c r="J37" s="758" t="e">
        <f t="shared" si="5"/>
        <v>#REF!</v>
      </c>
    </row>
    <row r="38" spans="2:10" s="331" customFormat="1" ht="20.100000000000001" customHeight="1" x14ac:dyDescent="0.2">
      <c r="B38" s="987" t="s">
        <v>4495</v>
      </c>
      <c r="C38" s="966" t="s">
        <v>4538</v>
      </c>
      <c r="D38" s="1012">
        <v>45424</v>
      </c>
      <c r="E38" s="1007">
        <f t="shared" si="17"/>
        <v>45431</v>
      </c>
      <c r="F38" s="1007">
        <f t="shared" si="18"/>
        <v>45434</v>
      </c>
      <c r="G38" s="1007">
        <f t="shared" si="19"/>
        <v>45437</v>
      </c>
      <c r="H38" s="1007">
        <f t="shared" si="20"/>
        <v>45440</v>
      </c>
      <c r="J38" s="758">
        <v>45411</v>
      </c>
    </row>
    <row r="39" spans="2:10" s="331" customFormat="1" ht="20.100000000000001" customHeight="1" x14ac:dyDescent="0.2">
      <c r="B39" s="1011" t="s">
        <v>433</v>
      </c>
      <c r="C39" s="966" t="s">
        <v>4539</v>
      </c>
      <c r="D39" s="1009"/>
      <c r="E39" s="1009"/>
      <c r="F39" s="1009"/>
      <c r="G39" s="1009"/>
      <c r="H39" s="1009"/>
      <c r="J39" s="758">
        <f>J38+7</f>
        <v>45418</v>
      </c>
    </row>
    <row r="40" spans="2:10" s="331" customFormat="1" ht="20.100000000000001" customHeight="1" x14ac:dyDescent="0.2">
      <c r="B40" s="987" t="s">
        <v>4497</v>
      </c>
      <c r="C40" s="966" t="s">
        <v>4540</v>
      </c>
      <c r="D40" s="1012">
        <v>45432</v>
      </c>
      <c r="E40" s="1007">
        <f t="shared" ref="E40" si="21">D40+7</f>
        <v>45439</v>
      </c>
      <c r="F40" s="1007">
        <f t="shared" ref="F40" si="22">D40+10</f>
        <v>45442</v>
      </c>
      <c r="G40" s="1007">
        <f t="shared" ref="G40" si="23">D40+13</f>
        <v>45445</v>
      </c>
      <c r="H40" s="1007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 x14ac:dyDescent="0.2">
      <c r="B41" s="987" t="s">
        <v>4541</v>
      </c>
      <c r="C41" s="966" t="s">
        <v>4542</v>
      </c>
      <c r="D41" s="1012">
        <v>45439</v>
      </c>
      <c r="E41" s="1007">
        <f t="shared" ref="E41" si="26">D41+7</f>
        <v>45446</v>
      </c>
      <c r="F41" s="1007">
        <f t="shared" ref="F41" si="27">D41+10</f>
        <v>45449</v>
      </c>
      <c r="G41" s="1007">
        <f t="shared" ref="G41" si="28">D41+13</f>
        <v>45452</v>
      </c>
      <c r="H41" s="1007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 x14ac:dyDescent="0.2">
      <c r="B42" s="987" t="s">
        <v>4499</v>
      </c>
      <c r="C42" s="966" t="s">
        <v>4542</v>
      </c>
      <c r="D42" s="1012">
        <v>45446</v>
      </c>
      <c r="E42" s="1007">
        <f t="shared" ref="E42" si="30">D42+7</f>
        <v>45453</v>
      </c>
      <c r="F42" s="1007">
        <f t="shared" ref="F42" si="31">D42+10</f>
        <v>45456</v>
      </c>
      <c r="G42" s="1007">
        <f t="shared" ref="G42" si="32">D42+13</f>
        <v>45459</v>
      </c>
      <c r="H42" s="1007">
        <f t="shared" ref="H42" si="33">D42+16</f>
        <v>45462</v>
      </c>
      <c r="J42" s="758">
        <f t="shared" si="25"/>
        <v>45439</v>
      </c>
    </row>
    <row r="43" spans="2:10" s="331" customFormat="1" ht="17.25" customHeight="1" x14ac:dyDescent="0.2">
      <c r="B43" s="1004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 x14ac:dyDescent="0.2">
      <c r="B44" s="147" t="s">
        <v>589</v>
      </c>
      <c r="C44" s="764"/>
    </row>
    <row r="45" spans="2:10" s="331" customFormat="1" ht="17.25" customHeight="1" x14ac:dyDescent="0.2">
      <c r="B45" s="1010"/>
      <c r="F45" s="195"/>
    </row>
    <row r="46" spans="2:10" s="331" customFormat="1" ht="17.25" customHeight="1" thickBot="1" x14ac:dyDescent="0.25">
      <c r="B46" s="192"/>
      <c r="E46" s="194"/>
      <c r="F46" s="195"/>
      <c r="G46" s="195"/>
      <c r="J46" s="195"/>
    </row>
    <row r="47" spans="2:10" s="331" customFormat="1" ht="17.25" customHeight="1" x14ac:dyDescent="0.2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 x14ac:dyDescent="0.2">
      <c r="B48" s="778" t="s">
        <v>590</v>
      </c>
      <c r="C48" s="145"/>
      <c r="D48" s="147" t="s">
        <v>591</v>
      </c>
      <c r="E48" s="147"/>
      <c r="F48" s="147"/>
      <c r="G48" s="147" t="s">
        <v>592</v>
      </c>
      <c r="H48" s="779"/>
      <c r="J48" s="765"/>
    </row>
    <row r="49" spans="2:8" s="331" customFormat="1" ht="17.25" customHeight="1" x14ac:dyDescent="0.2">
      <c r="B49" s="780" t="s">
        <v>593</v>
      </c>
      <c r="C49" s="781" t="s">
        <v>594</v>
      </c>
      <c r="D49" s="133" t="s">
        <v>595</v>
      </c>
      <c r="E49" s="147"/>
      <c r="F49" s="781" t="s">
        <v>596</v>
      </c>
      <c r="G49" s="145" t="s">
        <v>597</v>
      </c>
      <c r="H49" s="782" t="s">
        <v>598</v>
      </c>
    </row>
    <row r="50" spans="2:8" s="331" customFormat="1" ht="17.25" customHeight="1" x14ac:dyDescent="0.2">
      <c r="B50" s="783" t="s">
        <v>599</v>
      </c>
      <c r="C50" s="784" t="s">
        <v>600</v>
      </c>
      <c r="D50" s="133" t="s">
        <v>601</v>
      </c>
      <c r="E50" s="148" t="s">
        <v>602</v>
      </c>
      <c r="F50" s="785" t="s">
        <v>603</v>
      </c>
      <c r="G50" s="588" t="s">
        <v>604</v>
      </c>
      <c r="H50" s="786" t="s">
        <v>605</v>
      </c>
    </row>
    <row r="51" spans="2:8" s="331" customFormat="1" ht="17.25" customHeight="1" x14ac:dyDescent="0.2">
      <c r="B51" s="783" t="s">
        <v>613</v>
      </c>
      <c r="C51" s="784" t="s">
        <v>614</v>
      </c>
      <c r="D51" s="133" t="s">
        <v>608</v>
      </c>
      <c r="E51" s="148" t="s">
        <v>609</v>
      </c>
      <c r="F51" s="785" t="s">
        <v>610</v>
      </c>
      <c r="G51" s="588" t="s">
        <v>611</v>
      </c>
      <c r="H51" s="786" t="s">
        <v>612</v>
      </c>
    </row>
    <row r="52" spans="2:8" s="331" customFormat="1" ht="17.25" customHeight="1" x14ac:dyDescent="0.2">
      <c r="B52" s="783" t="s">
        <v>1911</v>
      </c>
      <c r="C52" s="784" t="s">
        <v>1912</v>
      </c>
      <c r="D52" s="133" t="s">
        <v>615</v>
      </c>
      <c r="E52" s="148" t="s">
        <v>616</v>
      </c>
      <c r="F52" s="785" t="s">
        <v>617</v>
      </c>
      <c r="G52" s="588" t="s">
        <v>618</v>
      </c>
      <c r="H52" s="786" t="s">
        <v>619</v>
      </c>
    </row>
    <row r="53" spans="2:8" s="331" customFormat="1" ht="17.25" customHeight="1" x14ac:dyDescent="0.2">
      <c r="B53" s="783" t="s">
        <v>606</v>
      </c>
      <c r="C53" s="784" t="s">
        <v>607</v>
      </c>
      <c r="D53" s="133" t="s">
        <v>622</v>
      </c>
      <c r="E53" s="148" t="s">
        <v>623</v>
      </c>
      <c r="F53" s="785" t="s">
        <v>624</v>
      </c>
      <c r="G53" s="588" t="s">
        <v>625</v>
      </c>
      <c r="H53" s="786" t="s">
        <v>626</v>
      </c>
    </row>
    <row r="54" spans="2:8" s="331" customFormat="1" ht="17.25" customHeight="1" x14ac:dyDescent="0.2">
      <c r="B54" s="783" t="s">
        <v>894</v>
      </c>
      <c r="C54" s="784" t="s">
        <v>621</v>
      </c>
      <c r="D54" s="133" t="s">
        <v>629</v>
      </c>
      <c r="E54" s="148" t="s">
        <v>630</v>
      </c>
      <c r="F54" s="785" t="s">
        <v>631</v>
      </c>
      <c r="G54" s="588" t="s">
        <v>632</v>
      </c>
      <c r="H54" s="786" t="s">
        <v>633</v>
      </c>
    </row>
    <row r="55" spans="2:8" s="331" customFormat="1" ht="17.25" customHeight="1" x14ac:dyDescent="0.2">
      <c r="B55" s="783" t="s">
        <v>1758</v>
      </c>
      <c r="C55" s="784" t="s">
        <v>1759</v>
      </c>
      <c r="D55" s="133" t="s">
        <v>636</v>
      </c>
      <c r="E55" s="148" t="s">
        <v>637</v>
      </c>
      <c r="F55" s="739" t="s">
        <v>638</v>
      </c>
      <c r="G55" s="588" t="s">
        <v>1760</v>
      </c>
      <c r="H55" s="786" t="s">
        <v>1762</v>
      </c>
    </row>
    <row r="56" spans="2:8" s="331" customFormat="1" ht="17.25" customHeight="1" x14ac:dyDescent="0.2">
      <c r="B56" s="783" t="s">
        <v>1913</v>
      </c>
      <c r="C56" s="784" t="s">
        <v>1914</v>
      </c>
      <c r="D56" s="133"/>
      <c r="E56" s="145"/>
      <c r="F56" s="588"/>
      <c r="G56" s="588" t="s">
        <v>639</v>
      </c>
      <c r="H56" s="787" t="s">
        <v>640</v>
      </c>
    </row>
    <row r="57" spans="2:8" s="331" customFormat="1" ht="17.25" customHeight="1" x14ac:dyDescent="0.2">
      <c r="B57" s="783" t="s">
        <v>627</v>
      </c>
      <c r="C57" s="784" t="s">
        <v>628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5" x14ac:dyDescent="0.2"/>
  <cols>
    <col min="1" max="1" width="17.8554687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 x14ac:dyDescent="0.25"/>
    <row r="2" spans="1:11" ht="20.100000000000001" customHeight="1" thickBot="1" x14ac:dyDescent="0.25">
      <c r="B2" s="1498" t="s">
        <v>116</v>
      </c>
      <c r="C2" s="1498"/>
      <c r="D2" s="1498"/>
      <c r="E2" s="1498"/>
      <c r="F2" s="1498"/>
      <c r="H2" s="970" t="s">
        <v>368</v>
      </c>
    </row>
    <row r="3" spans="1:11" ht="15.75" customHeight="1" thickBot="1" x14ac:dyDescent="0.25"/>
    <row r="4" spans="1:11" ht="30" customHeight="1" x14ac:dyDescent="0.2">
      <c r="B4" s="1522" t="s">
        <v>160</v>
      </c>
      <c r="C4" s="1523"/>
      <c r="D4" s="1523"/>
      <c r="E4" s="1523"/>
      <c r="F4" s="1524"/>
      <c r="H4" s="379" t="s">
        <v>369</v>
      </c>
    </row>
    <row r="5" spans="1:11" ht="20.100000000000001" customHeight="1" x14ac:dyDescent="0.2">
      <c r="B5" s="1525"/>
      <c r="C5" s="1525"/>
      <c r="D5" s="1525"/>
      <c r="E5" s="1525"/>
      <c r="F5" s="1525"/>
      <c r="H5" s="379" t="s">
        <v>370</v>
      </c>
    </row>
    <row r="6" spans="1:11" ht="20.100000000000001" hidden="1" customHeight="1" x14ac:dyDescent="0.2">
      <c r="B6" s="1512" t="s">
        <v>371</v>
      </c>
      <c r="C6" s="1512"/>
      <c r="D6" s="1512"/>
      <c r="E6" s="1512"/>
      <c r="F6" s="1512"/>
    </row>
    <row r="7" spans="1:11" ht="15.75" hidden="1" customHeight="1" x14ac:dyDescent="0.2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 x14ac:dyDescent="0.2">
      <c r="A8" s="817"/>
      <c r="B8" s="1517" t="s">
        <v>372</v>
      </c>
      <c r="C8" s="1518"/>
      <c r="D8" s="1519" t="s">
        <v>373</v>
      </c>
      <c r="E8" s="935" t="s">
        <v>374</v>
      </c>
      <c r="F8" s="331"/>
      <c r="G8" s="876"/>
      <c r="H8" s="1"/>
      <c r="K8" s="149"/>
    </row>
    <row r="9" spans="1:11" ht="20.100000000000001" hidden="1" customHeight="1" x14ac:dyDescent="0.2">
      <c r="A9" s="817"/>
      <c r="B9" s="935" t="s">
        <v>375</v>
      </c>
      <c r="C9" s="935" t="s">
        <v>376</v>
      </c>
      <c r="D9" s="1520"/>
      <c r="E9" s="931" t="s">
        <v>239</v>
      </c>
      <c r="F9" s="331"/>
      <c r="G9" s="934" t="s">
        <v>377</v>
      </c>
      <c r="H9" s="934" t="s">
        <v>378</v>
      </c>
      <c r="K9" s="149"/>
    </row>
    <row r="10" spans="1:11" ht="15.75" hidden="1" customHeight="1" x14ac:dyDescent="0.2">
      <c r="A10" s="817"/>
      <c r="B10" s="810" t="s">
        <v>379</v>
      </c>
      <c r="C10" s="815" t="s">
        <v>380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 x14ac:dyDescent="0.2">
      <c r="A11" s="817"/>
      <c r="B11" s="810" t="s">
        <v>381</v>
      </c>
      <c r="C11" s="815" t="s">
        <v>382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 x14ac:dyDescent="0.2">
      <c r="A12" s="817"/>
      <c r="B12" s="810" t="s">
        <v>383</v>
      </c>
      <c r="C12" s="815" t="s">
        <v>384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 x14ac:dyDescent="0.2">
      <c r="A13" s="817"/>
      <c r="B13" s="810" t="s">
        <v>385</v>
      </c>
      <c r="C13" s="815" t="s">
        <v>386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 x14ac:dyDescent="0.2">
      <c r="A14" s="817"/>
      <c r="B14" s="810" t="s">
        <v>387</v>
      </c>
      <c r="C14" s="815" t="s">
        <v>388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 x14ac:dyDescent="0.2">
      <c r="A15" s="817" t="s">
        <v>389</v>
      </c>
      <c r="B15" s="810" t="s">
        <v>390</v>
      </c>
      <c r="C15" s="815" t="s">
        <v>391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 x14ac:dyDescent="0.2">
      <c r="A16" s="817" t="s">
        <v>392</v>
      </c>
      <c r="B16" s="810" t="s">
        <v>393</v>
      </c>
      <c r="C16" s="815" t="s">
        <v>394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 x14ac:dyDescent="0.2">
      <c r="A17" s="817"/>
      <c r="B17" s="810" t="s">
        <v>381</v>
      </c>
      <c r="C17" s="815" t="s">
        <v>395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 x14ac:dyDescent="0.2">
      <c r="A18" s="817"/>
      <c r="B18" s="810" t="s">
        <v>383</v>
      </c>
      <c r="C18" s="815" t="s">
        <v>396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 x14ac:dyDescent="0.2">
      <c r="A19" s="817"/>
      <c r="B19" s="897" t="s">
        <v>385</v>
      </c>
      <c r="C19" s="896" t="s">
        <v>397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 x14ac:dyDescent="0.2">
      <c r="A20" s="817"/>
      <c r="B20" s="897" t="s">
        <v>387</v>
      </c>
      <c r="C20" s="896" t="s">
        <v>398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 x14ac:dyDescent="0.2">
      <c r="A21" s="817"/>
      <c r="B21" s="897" t="s">
        <v>399</v>
      </c>
      <c r="C21" s="896" t="s">
        <v>400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 x14ac:dyDescent="0.2">
      <c r="A22" s="817"/>
      <c r="B22" s="953" t="s">
        <v>393</v>
      </c>
      <c r="C22" s="946" t="s">
        <v>401</v>
      </c>
      <c r="D22" s="946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 x14ac:dyDescent="0.2">
      <c r="A23" s="817"/>
      <c r="B23" s="953" t="s">
        <v>381</v>
      </c>
      <c r="C23" s="946" t="s">
        <v>402</v>
      </c>
      <c r="D23" s="946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 x14ac:dyDescent="0.2">
      <c r="A24" s="817"/>
      <c r="B24" s="953" t="s">
        <v>383</v>
      </c>
      <c r="C24" s="946" t="s">
        <v>403</v>
      </c>
      <c r="D24" s="946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 x14ac:dyDescent="0.2">
      <c r="A25" s="817"/>
      <c r="B25" s="953" t="s">
        <v>385</v>
      </c>
      <c r="C25" s="946" t="s">
        <v>404</v>
      </c>
      <c r="D25" s="946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 x14ac:dyDescent="0.2">
      <c r="A26" s="817" t="s">
        <v>405</v>
      </c>
      <c r="B26" s="953" t="s">
        <v>399</v>
      </c>
      <c r="C26" s="946" t="s">
        <v>406</v>
      </c>
      <c r="D26" s="946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 x14ac:dyDescent="0.2">
      <c r="A27" s="817"/>
      <c r="B27" s="953" t="s">
        <v>387</v>
      </c>
      <c r="C27" s="946" t="s">
        <v>407</v>
      </c>
      <c r="D27" s="946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 x14ac:dyDescent="0.2">
      <c r="A28" s="817"/>
      <c r="B28" s="1015" t="s">
        <v>393</v>
      </c>
      <c r="C28" s="946" t="s">
        <v>408</v>
      </c>
      <c r="D28" s="946">
        <v>45436</v>
      </c>
      <c r="E28" s="873" t="s">
        <v>409</v>
      </c>
      <c r="F28" s="331"/>
      <c r="G28" s="758">
        <f t="shared" si="1"/>
        <v>45431</v>
      </c>
      <c r="H28" s="155"/>
      <c r="K28" s="149"/>
    </row>
    <row r="29" spans="1:11" ht="17.25" hidden="1" customHeight="1" x14ac:dyDescent="0.2">
      <c r="A29" s="817" t="s">
        <v>410</v>
      </c>
      <c r="B29" s="946" t="s">
        <v>399</v>
      </c>
      <c r="C29" s="946" t="s">
        <v>411</v>
      </c>
      <c r="D29" s="946">
        <v>45446</v>
      </c>
      <c r="E29" s="873" t="s">
        <v>409</v>
      </c>
      <c r="F29" s="331"/>
      <c r="G29" s="758">
        <f t="shared" si="1"/>
        <v>45438</v>
      </c>
      <c r="H29" s="155"/>
      <c r="K29" s="149"/>
    </row>
    <row r="30" spans="1:11" ht="17.25" hidden="1" customHeight="1" x14ac:dyDescent="0.2">
      <c r="A30" s="817" t="s">
        <v>412</v>
      </c>
      <c r="B30" s="946" t="s">
        <v>381</v>
      </c>
      <c r="C30" s="946" t="s">
        <v>413</v>
      </c>
      <c r="D30" s="946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 x14ac:dyDescent="0.2">
      <c r="A31" s="817" t="s">
        <v>385</v>
      </c>
      <c r="B31" s="946" t="s">
        <v>414</v>
      </c>
      <c r="C31" s="946" t="s">
        <v>415</v>
      </c>
      <c r="D31" s="946">
        <v>45460</v>
      </c>
      <c r="E31" s="873" t="s">
        <v>409</v>
      </c>
      <c r="F31" s="331"/>
      <c r="G31" s="758">
        <f t="shared" si="1"/>
        <v>45452</v>
      </c>
      <c r="H31" s="745"/>
      <c r="K31" s="149"/>
    </row>
    <row r="32" spans="1:11" ht="17.25" hidden="1" customHeight="1" x14ac:dyDescent="0.2">
      <c r="A32" s="817" t="s">
        <v>416</v>
      </c>
      <c r="B32" s="1048" t="s">
        <v>385</v>
      </c>
      <c r="C32" s="946" t="s">
        <v>417</v>
      </c>
      <c r="D32" s="946">
        <v>45464</v>
      </c>
      <c r="E32" s="873" t="s">
        <v>409</v>
      </c>
      <c r="F32" s="331"/>
      <c r="G32" s="758">
        <f t="shared" si="1"/>
        <v>45459</v>
      </c>
      <c r="H32" s="155"/>
      <c r="K32" s="149"/>
    </row>
    <row r="33" spans="1:11" ht="17.25" hidden="1" customHeight="1" x14ac:dyDescent="0.2">
      <c r="A33" s="817" t="s">
        <v>387</v>
      </c>
      <c r="B33" s="1048" t="s">
        <v>393</v>
      </c>
      <c r="C33" s="946" t="s">
        <v>418</v>
      </c>
      <c r="D33" s="946">
        <v>45473</v>
      </c>
      <c r="E33" s="873" t="s">
        <v>409</v>
      </c>
      <c r="F33" s="331"/>
      <c r="G33" s="758">
        <f t="shared" si="1"/>
        <v>45466</v>
      </c>
      <c r="H33" s="994">
        <f>WEEKNUM(G33)</f>
        <v>26</v>
      </c>
      <c r="K33" s="149"/>
    </row>
    <row r="34" spans="1:11" ht="17.25" hidden="1" customHeight="1" x14ac:dyDescent="0.2">
      <c r="A34" s="817" t="s">
        <v>393</v>
      </c>
      <c r="B34" s="946" t="s">
        <v>387</v>
      </c>
      <c r="C34" s="946" t="s">
        <v>419</v>
      </c>
      <c r="D34" s="946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4">
        <f t="shared" ref="H34:H61" si="3">WEEKNUM(G34)</f>
        <v>27</v>
      </c>
      <c r="K34" s="149"/>
    </row>
    <row r="35" spans="1:11" ht="17.25" hidden="1" customHeight="1" x14ac:dyDescent="0.2">
      <c r="A35" s="817"/>
      <c r="B35" s="946" t="s">
        <v>399</v>
      </c>
      <c r="C35" s="946" t="s">
        <v>420</v>
      </c>
      <c r="D35" s="946">
        <v>45484</v>
      </c>
      <c r="E35" s="758">
        <f t="shared" si="2"/>
        <v>45487</v>
      </c>
      <c r="F35" s="331"/>
      <c r="G35" s="758">
        <f t="shared" si="1"/>
        <v>45480</v>
      </c>
      <c r="H35" s="994">
        <f t="shared" si="3"/>
        <v>28</v>
      </c>
      <c r="K35" s="149"/>
    </row>
    <row r="36" spans="1:11" ht="17.25" hidden="1" customHeight="1" x14ac:dyDescent="0.2">
      <c r="A36" s="817"/>
      <c r="B36" s="946" t="s">
        <v>421</v>
      </c>
      <c r="C36" s="946" t="s">
        <v>422</v>
      </c>
      <c r="D36" s="946">
        <v>45489</v>
      </c>
      <c r="E36" s="758">
        <f t="shared" si="2"/>
        <v>45492</v>
      </c>
      <c r="F36" s="331"/>
      <c r="G36" s="758">
        <f t="shared" si="1"/>
        <v>45487</v>
      </c>
      <c r="H36" s="994">
        <f t="shared" si="3"/>
        <v>29</v>
      </c>
      <c r="K36" s="149"/>
    </row>
    <row r="37" spans="1:11" ht="17.25" hidden="1" customHeight="1" x14ac:dyDescent="0.2">
      <c r="A37" s="817"/>
      <c r="B37" s="946" t="s">
        <v>414</v>
      </c>
      <c r="C37" s="946" t="s">
        <v>423</v>
      </c>
      <c r="D37" s="946">
        <v>45493</v>
      </c>
      <c r="E37" s="758">
        <f t="shared" si="2"/>
        <v>45496</v>
      </c>
      <c r="F37" s="331"/>
      <c r="G37" s="758">
        <f t="shared" si="1"/>
        <v>45494</v>
      </c>
      <c r="H37" s="994">
        <f t="shared" si="3"/>
        <v>30</v>
      </c>
      <c r="K37" s="149"/>
    </row>
    <row r="38" spans="1:11" ht="17.25" hidden="1" customHeight="1" x14ac:dyDescent="0.2">
      <c r="A38" s="817"/>
      <c r="B38" s="946" t="s">
        <v>385</v>
      </c>
      <c r="C38" s="946" t="s">
        <v>424</v>
      </c>
      <c r="D38" s="946">
        <v>45506</v>
      </c>
      <c r="E38" s="758">
        <f t="shared" si="2"/>
        <v>45509</v>
      </c>
      <c r="F38" s="331"/>
      <c r="G38" s="758">
        <f t="shared" si="1"/>
        <v>45501</v>
      </c>
      <c r="H38" s="994">
        <f t="shared" si="3"/>
        <v>31</v>
      </c>
      <c r="K38" s="149"/>
    </row>
    <row r="39" spans="1:11" ht="17.25" hidden="1" customHeight="1" x14ac:dyDescent="0.2">
      <c r="A39" s="817"/>
      <c r="B39" s="946" t="s">
        <v>425</v>
      </c>
      <c r="C39" s="946" t="s">
        <v>426</v>
      </c>
      <c r="D39" s="946">
        <v>45510</v>
      </c>
      <c r="E39" s="758">
        <f t="shared" si="2"/>
        <v>45513</v>
      </c>
      <c r="F39" s="331"/>
      <c r="G39" s="758">
        <f t="shared" si="1"/>
        <v>45508</v>
      </c>
      <c r="H39" s="994">
        <f t="shared" si="3"/>
        <v>32</v>
      </c>
      <c r="K39" s="149"/>
    </row>
    <row r="40" spans="1:11" ht="17.25" hidden="1" customHeight="1" x14ac:dyDescent="0.2">
      <c r="A40" s="817"/>
      <c r="B40" s="946" t="s">
        <v>399</v>
      </c>
      <c r="C40" s="946" t="s">
        <v>427</v>
      </c>
      <c r="D40" s="946">
        <v>45515</v>
      </c>
      <c r="E40" s="758">
        <f t="shared" si="2"/>
        <v>45518</v>
      </c>
      <c r="F40" s="331"/>
      <c r="G40" s="758">
        <f t="shared" si="1"/>
        <v>45515</v>
      </c>
      <c r="H40" s="994">
        <f t="shared" si="3"/>
        <v>33</v>
      </c>
      <c r="K40" s="149"/>
    </row>
    <row r="41" spans="1:11" ht="17.25" hidden="1" customHeight="1" x14ac:dyDescent="0.2">
      <c r="A41" s="817" t="s">
        <v>387</v>
      </c>
      <c r="B41" s="946" t="s">
        <v>387</v>
      </c>
      <c r="C41" s="946" t="s">
        <v>428</v>
      </c>
      <c r="D41" s="946">
        <v>45531</v>
      </c>
      <c r="E41" s="873" t="s">
        <v>409</v>
      </c>
      <c r="F41" s="331"/>
      <c r="G41" s="758">
        <f t="shared" si="1"/>
        <v>45522</v>
      </c>
      <c r="H41" s="994">
        <f t="shared" si="3"/>
        <v>34</v>
      </c>
      <c r="K41" s="149"/>
    </row>
    <row r="42" spans="1:11" ht="17.25" hidden="1" customHeight="1" x14ac:dyDescent="0.2">
      <c r="A42" s="817" t="s">
        <v>421</v>
      </c>
      <c r="B42" s="946" t="s">
        <v>414</v>
      </c>
      <c r="C42" s="946" t="s">
        <v>429</v>
      </c>
      <c r="D42" s="946">
        <v>45533</v>
      </c>
      <c r="E42" s="758">
        <f>D42+3</f>
        <v>45536</v>
      </c>
      <c r="F42" s="331"/>
      <c r="G42" s="758">
        <f t="shared" si="1"/>
        <v>45529</v>
      </c>
      <c r="H42" s="994">
        <f t="shared" si="3"/>
        <v>35</v>
      </c>
      <c r="K42" s="149"/>
    </row>
    <row r="43" spans="1:11" ht="17.25" hidden="1" customHeight="1" x14ac:dyDescent="0.2">
      <c r="A43" s="817" t="s">
        <v>414</v>
      </c>
      <c r="B43" s="946" t="s">
        <v>421</v>
      </c>
      <c r="C43" s="946" t="s">
        <v>430</v>
      </c>
      <c r="D43" s="946">
        <v>45536</v>
      </c>
      <c r="E43" s="758">
        <f>D43+3</f>
        <v>45539</v>
      </c>
      <c r="F43" s="331"/>
      <c r="G43" s="758">
        <f t="shared" si="1"/>
        <v>45536</v>
      </c>
      <c r="H43" s="994">
        <f t="shared" si="3"/>
        <v>36</v>
      </c>
      <c r="K43" s="149"/>
    </row>
    <row r="44" spans="1:11" ht="17.25" hidden="1" customHeight="1" x14ac:dyDescent="0.2">
      <c r="A44" s="817"/>
      <c r="B44" s="946" t="s">
        <v>385</v>
      </c>
      <c r="C44" s="946" t="s">
        <v>431</v>
      </c>
      <c r="D44" s="946">
        <v>45557</v>
      </c>
      <c r="E44" s="758">
        <f>D44+3</f>
        <v>45560</v>
      </c>
      <c r="F44" s="331"/>
      <c r="G44" s="758">
        <f t="shared" si="1"/>
        <v>45543</v>
      </c>
      <c r="H44" s="994">
        <f t="shared" si="3"/>
        <v>37</v>
      </c>
      <c r="K44" s="149"/>
    </row>
    <row r="45" spans="1:11" ht="17.25" hidden="1" customHeight="1" x14ac:dyDescent="0.2">
      <c r="A45" s="817"/>
      <c r="B45" s="946" t="s">
        <v>425</v>
      </c>
      <c r="C45" s="946" t="s">
        <v>432</v>
      </c>
      <c r="D45" s="946">
        <v>45553</v>
      </c>
      <c r="E45" s="758">
        <f>D45+3</f>
        <v>45556</v>
      </c>
      <c r="F45" s="331"/>
      <c r="G45" s="758">
        <f t="shared" si="1"/>
        <v>45550</v>
      </c>
      <c r="H45" s="994">
        <f t="shared" si="3"/>
        <v>38</v>
      </c>
      <c r="K45" s="149"/>
    </row>
    <row r="46" spans="1:11" ht="17.25" hidden="1" customHeight="1" x14ac:dyDescent="0.2">
      <c r="A46" s="817" t="s">
        <v>399</v>
      </c>
      <c r="B46" s="1015" t="s">
        <v>433</v>
      </c>
      <c r="C46" s="946" t="s">
        <v>434</v>
      </c>
      <c r="D46" s="800"/>
      <c r="E46" s="800"/>
      <c r="F46" s="331"/>
      <c r="G46" s="758">
        <f t="shared" si="1"/>
        <v>45557</v>
      </c>
      <c r="H46" s="994">
        <f t="shared" si="3"/>
        <v>39</v>
      </c>
      <c r="K46" s="149"/>
    </row>
    <row r="47" spans="1:11" ht="17.25" hidden="1" customHeight="1" x14ac:dyDescent="0.2">
      <c r="A47" s="817"/>
      <c r="B47" s="946" t="s">
        <v>387</v>
      </c>
      <c r="C47" s="946" t="s">
        <v>435</v>
      </c>
      <c r="D47" s="946">
        <v>45572</v>
      </c>
      <c r="E47" s="873" t="s">
        <v>409</v>
      </c>
      <c r="F47" s="331"/>
      <c r="G47" s="758">
        <v>45564</v>
      </c>
      <c r="H47" s="994">
        <f t="shared" si="3"/>
        <v>40</v>
      </c>
      <c r="K47" s="149"/>
    </row>
    <row r="48" spans="1:11" ht="17.25" hidden="1" customHeight="1" x14ac:dyDescent="0.2">
      <c r="A48" s="817"/>
      <c r="B48" s="1015" t="s">
        <v>433</v>
      </c>
      <c r="C48" s="946" t="s">
        <v>436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4">
        <f t="shared" si="3"/>
        <v>41</v>
      </c>
      <c r="K48" s="149"/>
    </row>
    <row r="49" spans="1:17" ht="17.25" hidden="1" customHeight="1" x14ac:dyDescent="0.2">
      <c r="A49" s="817" t="s">
        <v>437</v>
      </c>
      <c r="B49" s="946" t="s">
        <v>385</v>
      </c>
      <c r="C49" s="946" t="s">
        <v>438</v>
      </c>
      <c r="D49" s="946">
        <v>45577</v>
      </c>
      <c r="E49" s="758">
        <f>D49+3</f>
        <v>45580</v>
      </c>
      <c r="F49" s="331"/>
      <c r="G49" s="758">
        <f t="shared" si="1"/>
        <v>45578</v>
      </c>
      <c r="H49" s="994">
        <f t="shared" si="3"/>
        <v>42</v>
      </c>
      <c r="K49" s="149"/>
    </row>
    <row r="50" spans="1:17" ht="17.25" hidden="1" customHeight="1" x14ac:dyDescent="0.2">
      <c r="A50" s="817" t="s">
        <v>385</v>
      </c>
      <c r="B50" s="946" t="s">
        <v>437</v>
      </c>
      <c r="C50" s="946" t="s">
        <v>439</v>
      </c>
      <c r="D50" s="946">
        <v>45588</v>
      </c>
      <c r="E50" s="758">
        <f>D50+3</f>
        <v>45591</v>
      </c>
      <c r="F50" s="331"/>
      <c r="G50" s="758">
        <f t="shared" si="1"/>
        <v>45585</v>
      </c>
      <c r="H50" s="994">
        <f t="shared" si="3"/>
        <v>43</v>
      </c>
      <c r="K50" s="149"/>
    </row>
    <row r="51" spans="1:17" ht="17.25" hidden="1" customHeight="1" x14ac:dyDescent="0.2">
      <c r="A51" s="817" t="s">
        <v>440</v>
      </c>
      <c r="B51" s="946" t="s">
        <v>387</v>
      </c>
      <c r="C51" s="946" t="s">
        <v>441</v>
      </c>
      <c r="D51" s="946">
        <v>45594</v>
      </c>
      <c r="E51" s="758">
        <v>45595</v>
      </c>
      <c r="F51" s="331"/>
      <c r="G51" s="758">
        <f t="shared" si="1"/>
        <v>45592</v>
      </c>
      <c r="H51" s="994">
        <f t="shared" si="3"/>
        <v>44</v>
      </c>
      <c r="K51" s="149"/>
    </row>
    <row r="52" spans="1:17" ht="17.25" hidden="1" customHeight="1" x14ac:dyDescent="0.2">
      <c r="A52" s="817" t="s">
        <v>442</v>
      </c>
      <c r="B52" s="946" t="s">
        <v>425</v>
      </c>
      <c r="C52" s="946" t="s">
        <v>443</v>
      </c>
      <c r="D52" s="946">
        <v>45604</v>
      </c>
      <c r="E52" s="758">
        <f>D52+3</f>
        <v>45607</v>
      </c>
      <c r="F52" s="331"/>
      <c r="G52" s="758">
        <f t="shared" si="1"/>
        <v>45599</v>
      </c>
      <c r="H52" s="994">
        <f t="shared" si="3"/>
        <v>45</v>
      </c>
      <c r="K52" s="149"/>
    </row>
    <row r="53" spans="1:17" ht="17.25" hidden="1" customHeight="1" x14ac:dyDescent="0.2">
      <c r="A53" s="817" t="s">
        <v>414</v>
      </c>
      <c r="B53" s="946" t="s">
        <v>381</v>
      </c>
      <c r="C53" s="946" t="s">
        <v>444</v>
      </c>
      <c r="D53" s="946">
        <v>45605</v>
      </c>
      <c r="E53" s="758">
        <f>D53+3</f>
        <v>45608</v>
      </c>
      <c r="F53" s="331"/>
      <c r="G53" s="758">
        <f t="shared" si="1"/>
        <v>45606</v>
      </c>
      <c r="H53" s="994">
        <f t="shared" si="3"/>
        <v>46</v>
      </c>
      <c r="K53" s="149"/>
    </row>
    <row r="54" spans="1:17" ht="20.100000000000001" hidden="1" customHeight="1" x14ac:dyDescent="0.2">
      <c r="A54" s="817" t="s">
        <v>445</v>
      </c>
      <c r="B54" s="946" t="s">
        <v>446</v>
      </c>
      <c r="C54" s="946" t="s">
        <v>447</v>
      </c>
      <c r="D54" s="946">
        <v>45619</v>
      </c>
      <c r="E54" s="758">
        <f>D54+3</f>
        <v>45622</v>
      </c>
      <c r="F54" s="331"/>
      <c r="G54" s="758">
        <f t="shared" si="1"/>
        <v>45613</v>
      </c>
      <c r="H54" s="994">
        <f t="shared" si="3"/>
        <v>47</v>
      </c>
      <c r="K54" s="149"/>
    </row>
    <row r="55" spans="1:17" ht="20.100000000000001" hidden="1" customHeight="1" x14ac:dyDescent="0.2">
      <c r="A55" s="817" t="s">
        <v>437</v>
      </c>
      <c r="B55" s="946" t="s">
        <v>385</v>
      </c>
      <c r="C55" s="946" t="s">
        <v>448</v>
      </c>
      <c r="D55" s="873" t="s">
        <v>409</v>
      </c>
      <c r="E55" s="800"/>
      <c r="F55" s="331"/>
      <c r="G55" s="758">
        <f t="shared" si="1"/>
        <v>45620</v>
      </c>
      <c r="H55" s="994">
        <f t="shared" si="3"/>
        <v>48</v>
      </c>
      <c r="K55" s="149"/>
    </row>
    <row r="56" spans="1:17" ht="20.100000000000001" hidden="1" customHeight="1" x14ac:dyDescent="0.2">
      <c r="A56" s="817" t="s">
        <v>385</v>
      </c>
      <c r="B56" s="946" t="s">
        <v>437</v>
      </c>
      <c r="C56" s="946" t="s">
        <v>449</v>
      </c>
      <c r="D56" s="946">
        <v>45632</v>
      </c>
      <c r="E56" s="758">
        <f>D56+3</f>
        <v>45635</v>
      </c>
      <c r="F56" s="331"/>
      <c r="G56" s="758">
        <f t="shared" si="1"/>
        <v>45627</v>
      </c>
      <c r="H56" s="994">
        <f t="shared" si="3"/>
        <v>49</v>
      </c>
      <c r="K56" s="149"/>
    </row>
    <row r="57" spans="1:17" ht="20.100000000000001" hidden="1" customHeight="1" x14ac:dyDescent="0.2">
      <c r="A57" s="817" t="s">
        <v>387</v>
      </c>
      <c r="B57" s="946" t="s">
        <v>425</v>
      </c>
      <c r="C57" s="946" t="s">
        <v>450</v>
      </c>
      <c r="D57" s="873" t="s">
        <v>409</v>
      </c>
      <c r="E57" s="800"/>
      <c r="F57" s="331"/>
      <c r="G57" s="758">
        <f t="shared" si="1"/>
        <v>45634</v>
      </c>
      <c r="H57" s="994">
        <f t="shared" si="3"/>
        <v>50</v>
      </c>
      <c r="K57" s="149"/>
    </row>
    <row r="58" spans="1:17" ht="20.100000000000001" hidden="1" customHeight="1" x14ac:dyDescent="0.2">
      <c r="A58" s="817" t="s">
        <v>425</v>
      </c>
      <c r="B58" s="946" t="s">
        <v>387</v>
      </c>
      <c r="C58" s="946" t="s">
        <v>451</v>
      </c>
      <c r="D58" s="946">
        <v>45644</v>
      </c>
      <c r="E58" s="758">
        <f>D58+3</f>
        <v>45647</v>
      </c>
      <c r="F58" s="331"/>
      <c r="G58" s="758">
        <f t="shared" si="1"/>
        <v>45641</v>
      </c>
      <c r="H58" s="994">
        <f t="shared" si="3"/>
        <v>51</v>
      </c>
      <c r="K58" s="149"/>
    </row>
    <row r="59" spans="1:17" s="145" customFormat="1" ht="20.100000000000001" hidden="1" customHeight="1" x14ac:dyDescent="0.2">
      <c r="A59" s="817"/>
      <c r="B59" s="946" t="s">
        <v>387</v>
      </c>
      <c r="C59" s="946" t="s">
        <v>452</v>
      </c>
      <c r="D59" s="946">
        <v>45686</v>
      </c>
      <c r="E59" s="873" t="s">
        <v>409</v>
      </c>
      <c r="F59" s="331"/>
      <c r="G59" s="758">
        <v>45310</v>
      </c>
      <c r="H59" s="994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 x14ac:dyDescent="0.2">
      <c r="A60" s="817"/>
      <c r="B60" s="946" t="s">
        <v>381</v>
      </c>
      <c r="C60" s="946" t="s">
        <v>453</v>
      </c>
      <c r="D60" s="946">
        <v>45695</v>
      </c>
      <c r="E60" s="758">
        <f>D60+3</f>
        <v>45698</v>
      </c>
      <c r="F60" s="331"/>
      <c r="G60" s="758">
        <f t="shared" si="1"/>
        <v>45317</v>
      </c>
      <c r="H60" s="994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 x14ac:dyDescent="0.2">
      <c r="A61" s="817"/>
      <c r="B61" s="946" t="s">
        <v>385</v>
      </c>
      <c r="C61" s="946" t="s">
        <v>454</v>
      </c>
      <c r="D61" s="946">
        <v>45702</v>
      </c>
      <c r="E61" s="873" t="s">
        <v>409</v>
      </c>
      <c r="F61" s="331"/>
      <c r="G61" s="758">
        <f t="shared" si="1"/>
        <v>45324</v>
      </c>
      <c r="H61" s="994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 x14ac:dyDescent="0.2">
      <c r="A62" s="817" t="s">
        <v>446</v>
      </c>
      <c r="B62" s="946" t="s">
        <v>381</v>
      </c>
      <c r="C62" s="946" t="s">
        <v>455</v>
      </c>
      <c r="D62" s="946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4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 x14ac:dyDescent="0.2">
      <c r="A63" s="817" t="s">
        <v>437</v>
      </c>
      <c r="B63" s="946" t="s">
        <v>446</v>
      </c>
      <c r="C63" s="946" t="s">
        <v>456</v>
      </c>
      <c r="D63" s="946">
        <v>45707</v>
      </c>
      <c r="E63" s="758">
        <f t="shared" si="4"/>
        <v>45710</v>
      </c>
      <c r="F63" s="331"/>
      <c r="G63" s="758">
        <f t="shared" si="1"/>
        <v>45338</v>
      </c>
      <c r="H63" s="994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 x14ac:dyDescent="0.25">
      <c r="A64" s="1022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 x14ac:dyDescent="0.2">
      <c r="A65" s="1022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 x14ac:dyDescent="0.2">
      <c r="B66" s="1512" t="s">
        <v>457</v>
      </c>
      <c r="C66" s="1512"/>
      <c r="D66" s="1512"/>
      <c r="E66" s="1512"/>
      <c r="F66" s="1512"/>
      <c r="G66" s="217"/>
      <c r="H66" s="217"/>
      <c r="I66" s="217"/>
    </row>
    <row r="67" spans="1:17" ht="15.75" hidden="1" customHeight="1" x14ac:dyDescent="0.2">
      <c r="B67" s="164"/>
      <c r="C67" s="155"/>
      <c r="D67" s="1513"/>
      <c r="E67" s="1513"/>
      <c r="F67" s="1513"/>
      <c r="G67" s="1513"/>
      <c r="H67" s="1513"/>
      <c r="I67" s="1513"/>
      <c r="J67" s="1513"/>
      <c r="K67" s="1513"/>
      <c r="L67" s="1513"/>
      <c r="M67" s="1513"/>
      <c r="N67" s="745"/>
    </row>
    <row r="68" spans="1:17" ht="30" hidden="1" customHeight="1" x14ac:dyDescent="0.2">
      <c r="A68" s="817"/>
      <c r="B68" s="1517" t="s">
        <v>458</v>
      </c>
      <c r="C68" s="1518"/>
      <c r="D68" s="1519" t="s">
        <v>373</v>
      </c>
      <c r="E68" s="941" t="s">
        <v>225</v>
      </c>
      <c r="F68" s="935" t="s">
        <v>359</v>
      </c>
      <c r="G68" s="935" t="s">
        <v>459</v>
      </c>
      <c r="H68" s="932" t="s">
        <v>196</v>
      </c>
      <c r="I68" s="935" t="s">
        <v>292</v>
      </c>
      <c r="J68" s="935" t="s">
        <v>211</v>
      </c>
      <c r="K68" s="935" t="s">
        <v>328</v>
      </c>
      <c r="L68" s="1070"/>
      <c r="M68" s="876"/>
    </row>
    <row r="69" spans="1:17" ht="20.100000000000001" hidden="1" customHeight="1" x14ac:dyDescent="0.2">
      <c r="A69" s="817"/>
      <c r="B69" s="935" t="s">
        <v>375</v>
      </c>
      <c r="C69" s="935" t="s">
        <v>376</v>
      </c>
      <c r="D69" s="1520"/>
      <c r="E69" s="931" t="s">
        <v>147</v>
      </c>
      <c r="F69" s="931" t="s">
        <v>188</v>
      </c>
      <c r="G69" s="931" t="s">
        <v>460</v>
      </c>
      <c r="H69" s="931" t="s">
        <v>290</v>
      </c>
      <c r="I69" s="931" t="s">
        <v>311</v>
      </c>
      <c r="J69" s="931" t="s">
        <v>266</v>
      </c>
      <c r="K69" s="931" t="s">
        <v>251</v>
      </c>
      <c r="L69" s="1069"/>
      <c r="M69" s="934" t="s">
        <v>377</v>
      </c>
      <c r="N69" s="934" t="s">
        <v>461</v>
      </c>
    </row>
    <row r="70" spans="1:17" ht="17.25" hidden="1" customHeight="1" x14ac:dyDescent="0.2">
      <c r="A70" s="817"/>
      <c r="B70" s="953" t="s">
        <v>399</v>
      </c>
      <c r="C70" s="946" t="s">
        <v>462</v>
      </c>
      <c r="D70" s="946">
        <v>45393</v>
      </c>
      <c r="E70" s="1515" t="s">
        <v>409</v>
      </c>
      <c r="F70" s="1516"/>
      <c r="G70" s="1516"/>
      <c r="H70" s="1516"/>
      <c r="I70" s="1516"/>
      <c r="J70" s="1516"/>
      <c r="K70" s="1516"/>
      <c r="L70" s="1061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 x14ac:dyDescent="0.2">
      <c r="A71" s="817"/>
      <c r="B71" s="953" t="s">
        <v>393</v>
      </c>
      <c r="C71" s="946" t="s">
        <v>463</v>
      </c>
      <c r="D71" s="946">
        <v>45400</v>
      </c>
      <c r="E71" s="758">
        <f t="shared" ref="E71:E84" si="8">D71+3</f>
        <v>45403</v>
      </c>
      <c r="F71" s="1515" t="s">
        <v>409</v>
      </c>
      <c r="G71" s="1516"/>
      <c r="H71" s="1516"/>
      <c r="I71" s="1516"/>
      <c r="J71" s="1516"/>
      <c r="K71" s="1521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 x14ac:dyDescent="0.2">
      <c r="A72" s="817"/>
      <c r="B72" s="953" t="s">
        <v>381</v>
      </c>
      <c r="C72" s="946" t="s">
        <v>464</v>
      </c>
      <c r="D72" s="946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 x14ac:dyDescent="0.2">
      <c r="A73" s="817" t="s">
        <v>383</v>
      </c>
      <c r="B73" s="953" t="s">
        <v>414</v>
      </c>
      <c r="C73" s="946" t="s">
        <v>465</v>
      </c>
      <c r="D73" s="946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 x14ac:dyDescent="0.2">
      <c r="A74" s="817"/>
      <c r="B74" s="953" t="s">
        <v>385</v>
      </c>
      <c r="C74" s="946" t="s">
        <v>466</v>
      </c>
      <c r="D74" s="946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 x14ac:dyDescent="0.2">
      <c r="A75" s="817" t="s">
        <v>467</v>
      </c>
      <c r="B75" s="953" t="s">
        <v>399</v>
      </c>
      <c r="C75" s="946" t="s">
        <v>468</v>
      </c>
      <c r="D75" s="946">
        <v>45425</v>
      </c>
      <c r="E75" s="873" t="s">
        <v>409</v>
      </c>
      <c r="F75" s="873" t="s">
        <v>409</v>
      </c>
      <c r="G75" s="873" t="s">
        <v>409</v>
      </c>
      <c r="H75" s="873" t="s">
        <v>409</v>
      </c>
      <c r="I75" s="873" t="s">
        <v>409</v>
      </c>
      <c r="J75" s="873" t="s">
        <v>409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 x14ac:dyDescent="0.2">
      <c r="A76" s="817" t="s">
        <v>399</v>
      </c>
      <c r="B76" s="946" t="s">
        <v>387</v>
      </c>
      <c r="C76" s="946" t="s">
        <v>469</v>
      </c>
      <c r="D76" s="946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 x14ac:dyDescent="0.2">
      <c r="A77" s="817"/>
      <c r="B77" s="946" t="s">
        <v>393</v>
      </c>
      <c r="C77" s="946" t="s">
        <v>470</v>
      </c>
      <c r="D77" s="946">
        <v>45447</v>
      </c>
      <c r="E77" s="758">
        <f t="shared" si="8"/>
        <v>45450</v>
      </c>
      <c r="F77" s="873" t="s">
        <v>409</v>
      </c>
      <c r="G77" s="873" t="s">
        <v>409</v>
      </c>
      <c r="H77" s="873" t="s">
        <v>409</v>
      </c>
      <c r="I77" s="873" t="s">
        <v>409</v>
      </c>
      <c r="J77" s="873" t="s">
        <v>409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 x14ac:dyDescent="0.2">
      <c r="A78" s="817" t="s">
        <v>471</v>
      </c>
      <c r="B78" s="873" t="s">
        <v>409</v>
      </c>
      <c r="C78" s="946" t="s">
        <v>472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 x14ac:dyDescent="0.2">
      <c r="A79" s="817" t="s">
        <v>412</v>
      </c>
      <c r="B79" s="946" t="s">
        <v>381</v>
      </c>
      <c r="C79" s="946" t="s">
        <v>473</v>
      </c>
      <c r="D79" s="946">
        <v>45459</v>
      </c>
      <c r="E79" s="758">
        <f t="shared" si="8"/>
        <v>45462</v>
      </c>
      <c r="F79" s="873" t="s">
        <v>409</v>
      </c>
      <c r="G79" s="873" t="s">
        <v>409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 x14ac:dyDescent="0.2">
      <c r="A80" s="817" t="s">
        <v>474</v>
      </c>
      <c r="B80" s="946" t="s">
        <v>414</v>
      </c>
      <c r="C80" s="946" t="s">
        <v>475</v>
      </c>
      <c r="D80" s="873" t="s">
        <v>409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3">
        <f>WEEKNUM(P80)</f>
        <v>24</v>
      </c>
    </row>
    <row r="81" spans="1:17" ht="17.25" hidden="1" customHeight="1" x14ac:dyDescent="0.2">
      <c r="A81" s="817" t="s">
        <v>476</v>
      </c>
      <c r="B81" s="946" t="s">
        <v>385</v>
      </c>
      <c r="C81" s="946" t="s">
        <v>477</v>
      </c>
      <c r="D81" s="873" t="s">
        <v>409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3">
        <f>WEEKNUM(P81)</f>
        <v>25</v>
      </c>
    </row>
    <row r="82" spans="1:17" ht="17.25" hidden="1" customHeight="1" x14ac:dyDescent="0.2">
      <c r="A82" s="817" t="s">
        <v>478</v>
      </c>
      <c r="B82" s="1048" t="s">
        <v>393</v>
      </c>
      <c r="C82" s="946" t="s">
        <v>479</v>
      </c>
      <c r="D82" s="873" t="s">
        <v>409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3">
        <f t="shared" ref="N82:Q111" si="18">WEEKNUM(P82)</f>
        <v>26</v>
      </c>
    </row>
    <row r="83" spans="1:17" ht="17.25" hidden="1" customHeight="1" x14ac:dyDescent="0.2">
      <c r="A83" s="817"/>
      <c r="B83" s="946" t="s">
        <v>387</v>
      </c>
      <c r="C83" s="946" t="s">
        <v>480</v>
      </c>
      <c r="D83" s="946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3">
        <f t="shared" si="18"/>
        <v>27</v>
      </c>
    </row>
    <row r="84" spans="1:17" ht="17.25" hidden="1" customHeight="1" x14ac:dyDescent="0.2">
      <c r="A84" s="817"/>
      <c r="B84" s="992" t="s">
        <v>399</v>
      </c>
      <c r="C84" s="946" t="s">
        <v>481</v>
      </c>
      <c r="D84" s="946">
        <v>45490</v>
      </c>
      <c r="E84" s="758">
        <f t="shared" si="8"/>
        <v>45493</v>
      </c>
      <c r="F84" s="873" t="s">
        <v>409</v>
      </c>
      <c r="G84" s="873" t="s">
        <v>409</v>
      </c>
      <c r="H84" s="873" t="s">
        <v>409</v>
      </c>
      <c r="I84" s="873" t="s">
        <v>409</v>
      </c>
      <c r="J84" s="873" t="s">
        <v>409</v>
      </c>
      <c r="K84" s="873" t="s">
        <v>409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3">
        <f t="shared" si="18"/>
        <v>28</v>
      </c>
    </row>
    <row r="85" spans="1:17" ht="17.25" hidden="1" customHeight="1" x14ac:dyDescent="0.2">
      <c r="A85" s="817" t="s">
        <v>381</v>
      </c>
      <c r="B85" s="946" t="s">
        <v>421</v>
      </c>
      <c r="C85" s="946" t="s">
        <v>482</v>
      </c>
      <c r="D85" s="946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3">
        <f t="shared" si="18"/>
        <v>29</v>
      </c>
    </row>
    <row r="86" spans="1:17" ht="17.25" hidden="1" customHeight="1" x14ac:dyDescent="0.2">
      <c r="A86" s="817"/>
      <c r="B86" s="946" t="s">
        <v>414</v>
      </c>
      <c r="C86" s="946" t="s">
        <v>483</v>
      </c>
      <c r="D86" s="946">
        <v>45511</v>
      </c>
      <c r="E86" s="873" t="s">
        <v>409</v>
      </c>
      <c r="F86" s="873" t="s">
        <v>409</v>
      </c>
      <c r="G86" s="873" t="s">
        <v>409</v>
      </c>
      <c r="H86" s="873" t="s">
        <v>409</v>
      </c>
      <c r="I86" s="873" t="s">
        <v>409</v>
      </c>
      <c r="J86" s="873" t="s">
        <v>409</v>
      </c>
      <c r="K86" s="873" t="s">
        <v>409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3">
        <f t="shared" si="18"/>
        <v>30</v>
      </c>
    </row>
    <row r="87" spans="1:17" ht="17.25" hidden="1" customHeight="1" x14ac:dyDescent="0.2">
      <c r="A87" s="817" t="s">
        <v>381</v>
      </c>
      <c r="B87" s="946" t="s">
        <v>385</v>
      </c>
      <c r="C87" s="946" t="s">
        <v>484</v>
      </c>
      <c r="D87" s="946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3">
        <f t="shared" si="18"/>
        <v>31</v>
      </c>
    </row>
    <row r="88" spans="1:17" ht="17.25" hidden="1" customHeight="1" x14ac:dyDescent="0.2">
      <c r="A88" s="817"/>
      <c r="B88" s="946" t="s">
        <v>425</v>
      </c>
      <c r="C88" s="946" t="s">
        <v>485</v>
      </c>
      <c r="D88" s="946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3">
        <f t="shared" si="18"/>
        <v>32</v>
      </c>
    </row>
    <row r="89" spans="1:17" ht="17.25" hidden="1" customHeight="1" x14ac:dyDescent="0.2">
      <c r="A89" s="817" t="s">
        <v>387</v>
      </c>
      <c r="B89" s="946" t="s">
        <v>399</v>
      </c>
      <c r="C89" s="946" t="s">
        <v>486</v>
      </c>
      <c r="D89" s="946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3">
        <f t="shared" si="18"/>
        <v>33</v>
      </c>
    </row>
    <row r="90" spans="1:17" ht="17.25" hidden="1" customHeight="1" x14ac:dyDescent="0.2">
      <c r="A90" s="817" t="s">
        <v>399</v>
      </c>
      <c r="B90" s="992" t="s">
        <v>387</v>
      </c>
      <c r="C90" s="946" t="s">
        <v>487</v>
      </c>
      <c r="D90" s="873" t="s">
        <v>409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3">
        <f t="shared" si="18"/>
        <v>34</v>
      </c>
    </row>
    <row r="91" spans="1:17" ht="17.25" hidden="1" customHeight="1" x14ac:dyDescent="0.2">
      <c r="A91" s="817" t="s">
        <v>414</v>
      </c>
      <c r="B91" s="946" t="s">
        <v>414</v>
      </c>
      <c r="C91" s="946" t="s">
        <v>488</v>
      </c>
      <c r="D91" s="946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3">
        <f t="shared" si="18"/>
        <v>35</v>
      </c>
    </row>
    <row r="92" spans="1:17" ht="17.25" hidden="1" customHeight="1" x14ac:dyDescent="0.2">
      <c r="A92" s="817" t="s">
        <v>421</v>
      </c>
      <c r="B92" s="946" t="s">
        <v>421</v>
      </c>
      <c r="C92" s="946" t="s">
        <v>489</v>
      </c>
      <c r="D92" s="946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3">
        <f t="shared" si="18"/>
        <v>36</v>
      </c>
    </row>
    <row r="93" spans="1:17" ht="17.25" hidden="1" customHeight="1" x14ac:dyDescent="0.2">
      <c r="A93" s="817"/>
      <c r="B93" s="946" t="s">
        <v>385</v>
      </c>
      <c r="C93" s="946" t="s">
        <v>490</v>
      </c>
      <c r="D93" s="946">
        <v>45561</v>
      </c>
      <c r="E93" s="1515" t="s">
        <v>409</v>
      </c>
      <c r="F93" s="1516"/>
      <c r="G93" s="1516"/>
      <c r="H93" s="1516"/>
      <c r="I93" s="1516"/>
      <c r="J93" s="1516"/>
      <c r="K93" s="1516"/>
      <c r="L93" s="1061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3">
        <f t="shared" si="18"/>
        <v>37</v>
      </c>
    </row>
    <row r="94" spans="1:17" ht="17.25" hidden="1" customHeight="1" x14ac:dyDescent="0.2">
      <c r="A94" s="817"/>
      <c r="B94" s="946" t="s">
        <v>425</v>
      </c>
      <c r="C94" s="946" t="s">
        <v>491</v>
      </c>
      <c r="D94" s="946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3">
        <f t="shared" si="18"/>
        <v>38</v>
      </c>
    </row>
    <row r="95" spans="1:17" ht="17.25" hidden="1" customHeight="1" x14ac:dyDescent="0.2">
      <c r="A95" s="817"/>
      <c r="B95" s="946" t="s">
        <v>399</v>
      </c>
      <c r="C95" s="946" t="s">
        <v>492</v>
      </c>
      <c r="D95" s="873" t="s">
        <v>409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3">
        <f t="shared" si="18"/>
        <v>39</v>
      </c>
    </row>
    <row r="96" spans="1:17" ht="17.25" hidden="1" customHeight="1" x14ac:dyDescent="0.2">
      <c r="A96" s="817"/>
      <c r="B96" s="946" t="s">
        <v>414</v>
      </c>
      <c r="C96" s="946" t="s">
        <v>493</v>
      </c>
      <c r="D96" s="946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3">
        <f t="shared" si="18"/>
        <v>40</v>
      </c>
    </row>
    <row r="97" spans="1:17" ht="17.25" hidden="1" customHeight="1" x14ac:dyDescent="0.2">
      <c r="A97" s="817" t="s">
        <v>381</v>
      </c>
      <c r="B97" s="1015" t="s">
        <v>433</v>
      </c>
      <c r="C97" s="946" t="s">
        <v>494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3">
        <f t="shared" si="18"/>
        <v>41</v>
      </c>
    </row>
    <row r="98" spans="1:17" ht="17.25" hidden="1" customHeight="1" x14ac:dyDescent="0.2">
      <c r="A98" s="817" t="s">
        <v>385</v>
      </c>
      <c r="B98" s="946" t="s">
        <v>385</v>
      </c>
      <c r="C98" s="946" t="s">
        <v>495</v>
      </c>
      <c r="D98" s="946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4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3">
        <f t="shared" si="18"/>
        <v>42</v>
      </c>
    </row>
    <row r="99" spans="1:17" ht="17.25" hidden="1" customHeight="1" x14ac:dyDescent="0.2">
      <c r="A99" s="817"/>
      <c r="B99" s="946" t="s">
        <v>437</v>
      </c>
      <c r="C99" s="946" t="s">
        <v>496</v>
      </c>
      <c r="D99" s="946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5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3">
        <f t="shared" si="18"/>
        <v>43</v>
      </c>
    </row>
    <row r="100" spans="1:17" ht="17.25" hidden="1" customHeight="1" x14ac:dyDescent="0.2">
      <c r="A100" s="817" t="s">
        <v>425</v>
      </c>
      <c r="B100" s="946" t="s">
        <v>387</v>
      </c>
      <c r="C100" s="946" t="s">
        <v>497</v>
      </c>
      <c r="D100" s="946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5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3">
        <f t="shared" si="18"/>
        <v>44</v>
      </c>
    </row>
    <row r="101" spans="1:17" ht="17.25" hidden="1" customHeight="1" x14ac:dyDescent="0.2">
      <c r="A101" s="817" t="s">
        <v>387</v>
      </c>
      <c r="B101" s="946" t="s">
        <v>425</v>
      </c>
      <c r="C101" s="946" t="s">
        <v>498</v>
      </c>
      <c r="D101" s="946">
        <v>45610</v>
      </c>
      <c r="E101" s="873" t="s">
        <v>409</v>
      </c>
      <c r="F101" s="873" t="s">
        <v>409</v>
      </c>
      <c r="G101" s="873" t="s">
        <v>409</v>
      </c>
      <c r="H101" s="873" t="s">
        <v>409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8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3">
        <f t="shared" si="18"/>
        <v>45</v>
      </c>
    </row>
    <row r="102" spans="1:17" ht="17.25" hidden="1" customHeight="1" x14ac:dyDescent="0.2">
      <c r="A102" s="817" t="s">
        <v>414</v>
      </c>
      <c r="B102" s="946" t="s">
        <v>381</v>
      </c>
      <c r="C102" s="946" t="s">
        <v>499</v>
      </c>
      <c r="D102" s="946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2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3">
        <f t="shared" si="18"/>
        <v>46</v>
      </c>
    </row>
    <row r="103" spans="1:17" ht="20.100000000000001" hidden="1" customHeight="1" x14ac:dyDescent="0.2">
      <c r="A103" s="817" t="s">
        <v>445</v>
      </c>
      <c r="B103" s="946" t="s">
        <v>446</v>
      </c>
      <c r="C103" s="946" t="s">
        <v>500</v>
      </c>
      <c r="D103" s="946">
        <v>45625</v>
      </c>
      <c r="E103" s="873" t="s">
        <v>409</v>
      </c>
      <c r="F103" s="873" t="s">
        <v>409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3">
        <f t="shared" si="18"/>
        <v>47</v>
      </c>
    </row>
    <row r="104" spans="1:17" ht="20.100000000000001" hidden="1" customHeight="1" x14ac:dyDescent="0.2">
      <c r="A104" s="817" t="s">
        <v>437</v>
      </c>
      <c r="B104" s="946" t="s">
        <v>385</v>
      </c>
      <c r="C104" s="946" t="s">
        <v>501</v>
      </c>
      <c r="D104" s="946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3">
        <f t="shared" si="18"/>
        <v>48</v>
      </c>
    </row>
    <row r="105" spans="1:17" ht="20.100000000000001" hidden="1" customHeight="1" x14ac:dyDescent="0.2">
      <c r="A105" s="817"/>
      <c r="B105" s="946" t="s">
        <v>437</v>
      </c>
      <c r="C105" s="946" t="s">
        <v>502</v>
      </c>
      <c r="D105" s="946">
        <v>45637</v>
      </c>
      <c r="E105" s="873" t="s">
        <v>409</v>
      </c>
      <c r="F105" s="873" t="s">
        <v>409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3">
        <f t="shared" si="18"/>
        <v>49</v>
      </c>
    </row>
    <row r="106" spans="1:17" ht="20.100000000000001" hidden="1" customHeight="1" x14ac:dyDescent="0.2">
      <c r="A106" s="817" t="s">
        <v>387</v>
      </c>
      <c r="B106" s="946" t="s">
        <v>425</v>
      </c>
      <c r="C106" s="946" t="s">
        <v>503</v>
      </c>
      <c r="D106" s="946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3">
        <f t="shared" si="18"/>
        <v>50</v>
      </c>
    </row>
    <row r="107" spans="1:17" ht="20.100000000000001" hidden="1" customHeight="1" x14ac:dyDescent="0.2">
      <c r="A107" s="817" t="s">
        <v>425</v>
      </c>
      <c r="B107" s="946" t="s">
        <v>387</v>
      </c>
      <c r="C107" s="946" t="s">
        <v>504</v>
      </c>
      <c r="D107" s="946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3">
        <f t="shared" si="18"/>
        <v>51</v>
      </c>
    </row>
    <row r="108" spans="1:17" ht="27.75" hidden="1" customHeight="1" x14ac:dyDescent="0.2">
      <c r="A108" s="817"/>
      <c r="B108" s="946" t="s">
        <v>387</v>
      </c>
      <c r="C108" s="946" t="s">
        <v>505</v>
      </c>
      <c r="D108" s="1066" t="s">
        <v>506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3">
        <f t="shared" si="18"/>
        <v>4</v>
      </c>
    </row>
    <row r="109" spans="1:17" ht="20.100000000000001" hidden="1" customHeight="1" x14ac:dyDescent="0.2">
      <c r="A109" s="817" t="s">
        <v>446</v>
      </c>
      <c r="B109" s="1015" t="s">
        <v>433</v>
      </c>
      <c r="C109" s="946" t="s">
        <v>507</v>
      </c>
      <c r="D109" s="800"/>
      <c r="E109" s="974"/>
      <c r="F109" s="974"/>
      <c r="G109" s="974"/>
      <c r="H109" s="974"/>
      <c r="I109" s="800"/>
      <c r="J109" s="800"/>
      <c r="K109" s="800"/>
      <c r="L109" s="331"/>
      <c r="M109" s="758">
        <f t="shared" si="9"/>
        <v>45323</v>
      </c>
      <c r="N109" s="1053">
        <f t="shared" si="18"/>
        <v>5</v>
      </c>
    </row>
    <row r="110" spans="1:17" ht="25.5" hidden="1" x14ac:dyDescent="0.2">
      <c r="A110" s="817"/>
      <c r="B110" s="946" t="s">
        <v>385</v>
      </c>
      <c r="C110" s="946" t="s">
        <v>508</v>
      </c>
      <c r="D110" s="1066" t="s">
        <v>509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3">
        <f t="shared" si="18"/>
        <v>6</v>
      </c>
    </row>
    <row r="111" spans="1:17" ht="20.100000000000001" hidden="1" customHeight="1" x14ac:dyDescent="0.2">
      <c r="A111" s="817" t="s">
        <v>446</v>
      </c>
      <c r="B111" s="946" t="s">
        <v>381</v>
      </c>
      <c r="C111" s="946" t="s">
        <v>510</v>
      </c>
      <c r="D111" s="946">
        <v>45704</v>
      </c>
      <c r="E111" s="873" t="s">
        <v>409</v>
      </c>
      <c r="F111" s="873" t="s">
        <v>409</v>
      </c>
      <c r="G111" s="873" t="s">
        <v>409</v>
      </c>
      <c r="H111" s="873" t="s">
        <v>409</v>
      </c>
      <c r="I111" s="873" t="s">
        <v>409</v>
      </c>
      <c r="J111" s="873" t="s">
        <v>409</v>
      </c>
      <c r="K111" s="873" t="s">
        <v>409</v>
      </c>
      <c r="L111" s="331"/>
      <c r="M111" s="758">
        <f t="shared" si="9"/>
        <v>45337</v>
      </c>
      <c r="N111" s="1053">
        <f t="shared" si="18"/>
        <v>7</v>
      </c>
    </row>
    <row r="112" spans="1:17" ht="20.100000000000001" hidden="1" customHeight="1" x14ac:dyDescent="0.2">
      <c r="A112" s="817" t="s">
        <v>437</v>
      </c>
      <c r="B112" s="946" t="s">
        <v>446</v>
      </c>
      <c r="C112" s="946" t="s">
        <v>511</v>
      </c>
      <c r="D112" s="946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3">
        <f t="shared" ref="N112" si="45">WEEKNUM(M112)</f>
        <v>8</v>
      </c>
    </row>
    <row r="113" spans="1:17" hidden="1" x14ac:dyDescent="0.2">
      <c r="M113" s="147"/>
      <c r="N113" s="147"/>
    </row>
    <row r="114" spans="1:17" ht="15.75" customHeight="1" x14ac:dyDescent="0.2">
      <c r="B114" s="1512"/>
      <c r="C114" s="1512"/>
      <c r="D114" s="1512"/>
      <c r="E114" s="1512"/>
      <c r="F114" s="1512"/>
      <c r="G114" s="217"/>
      <c r="H114" s="217"/>
      <c r="I114" s="217"/>
    </row>
    <row r="115" spans="1:17" ht="15.75" customHeight="1" x14ac:dyDescent="0.2">
      <c r="B115" s="164"/>
      <c r="C115" s="155"/>
      <c r="D115" s="1513"/>
      <c r="E115" s="1513"/>
      <c r="F115" s="1513"/>
      <c r="G115" s="1513"/>
      <c r="H115" s="1513"/>
      <c r="I115" s="1513"/>
      <c r="J115" s="1513"/>
      <c r="K115" s="1513"/>
      <c r="L115" s="1513"/>
      <c r="M115" s="1513"/>
      <c r="N115" s="745"/>
    </row>
    <row r="116" spans="1:17" ht="30" customHeight="1" x14ac:dyDescent="0.2">
      <c r="A116" s="817"/>
      <c r="B116" s="1504" t="s">
        <v>458</v>
      </c>
      <c r="C116" s="1514"/>
      <c r="D116" s="1496" t="s">
        <v>373</v>
      </c>
      <c r="E116" s="1171" t="s">
        <v>225</v>
      </c>
      <c r="F116" s="1158" t="s">
        <v>359</v>
      </c>
      <c r="G116" s="1158" t="s">
        <v>459</v>
      </c>
      <c r="H116" s="1157" t="s">
        <v>196</v>
      </c>
      <c r="I116" s="1158" t="s">
        <v>292</v>
      </c>
      <c r="J116" s="1158" t="s">
        <v>211</v>
      </c>
      <c r="K116" s="1158" t="s">
        <v>328</v>
      </c>
      <c r="L116" s="1172"/>
      <c r="M116" s="1173"/>
      <c r="N116" s="1174"/>
      <c r="O116" s="1174"/>
    </row>
    <row r="117" spans="1:17" ht="20.100000000000001" customHeight="1" x14ac:dyDescent="0.2">
      <c r="A117" s="817"/>
      <c r="B117" s="1158" t="s">
        <v>375</v>
      </c>
      <c r="C117" s="1158" t="s">
        <v>376</v>
      </c>
      <c r="D117" s="1497"/>
      <c r="E117" s="1159" t="s">
        <v>147</v>
      </c>
      <c r="F117" s="1159" t="s">
        <v>188</v>
      </c>
      <c r="G117" s="1159" t="s">
        <v>177</v>
      </c>
      <c r="H117" s="1159" t="s">
        <v>179</v>
      </c>
      <c r="I117" s="1159" t="s">
        <v>265</v>
      </c>
      <c r="J117" s="1159" t="s">
        <v>512</v>
      </c>
      <c r="K117" s="1159" t="s">
        <v>286</v>
      </c>
      <c r="L117" s="1175"/>
      <c r="M117" s="1176" t="s">
        <v>513</v>
      </c>
      <c r="N117" s="1176" t="s">
        <v>377</v>
      </c>
      <c r="O117" s="1176" t="s">
        <v>461</v>
      </c>
    </row>
    <row r="118" spans="1:17" ht="17.25" hidden="1" customHeight="1" x14ac:dyDescent="0.2">
      <c r="A118" s="817"/>
      <c r="B118" s="1164" t="s">
        <v>393</v>
      </c>
      <c r="C118" s="1164" t="s">
        <v>470</v>
      </c>
      <c r="D118" s="1164">
        <v>45447</v>
      </c>
      <c r="E118" s="1161">
        <f t="shared" ref="E118:E125" si="46">D118+3</f>
        <v>45450</v>
      </c>
      <c r="F118" s="1165" t="s">
        <v>409</v>
      </c>
      <c r="G118" s="1165" t="s">
        <v>409</v>
      </c>
      <c r="H118" s="1165" t="s">
        <v>409</v>
      </c>
      <c r="I118" s="1165" t="s">
        <v>409</v>
      </c>
      <c r="J118" s="1165" t="s">
        <v>409</v>
      </c>
      <c r="K118" s="1161">
        <f t="shared" ref="K118:K124" si="47">D118+22</f>
        <v>45469</v>
      </c>
      <c r="L118" s="1161"/>
      <c r="M118" s="1161" t="e">
        <f t="shared" ref="M118:M126" si="48">C118+25</f>
        <v>#VALUE!</v>
      </c>
      <c r="N118" s="1161">
        <f t="shared" ref="N118:N126" si="49">D118+25</f>
        <v>45472</v>
      </c>
      <c r="O118" s="1161">
        <f t="shared" ref="O118:O126" si="50">E118+25</f>
        <v>45475</v>
      </c>
      <c r="P118" s="758" t="e">
        <f>#REF!+7</f>
        <v>#REF!</v>
      </c>
    </row>
    <row r="119" spans="1:17" ht="17.25" hidden="1" customHeight="1" x14ac:dyDescent="0.2">
      <c r="A119" s="817" t="s">
        <v>471</v>
      </c>
      <c r="B119" s="1165" t="s">
        <v>409</v>
      </c>
      <c r="C119" s="1164" t="s">
        <v>472</v>
      </c>
      <c r="D119" s="1166">
        <v>45447</v>
      </c>
      <c r="E119" s="1166">
        <f t="shared" si="46"/>
        <v>45450</v>
      </c>
      <c r="F119" s="1166">
        <f t="shared" ref="F119" si="51">D119+9</f>
        <v>45456</v>
      </c>
      <c r="G119" s="1166">
        <f t="shared" ref="G119" si="52">D119+12</f>
        <v>45459</v>
      </c>
      <c r="H119" s="1166">
        <f t="shared" ref="H119:H124" si="53">D119+14</f>
        <v>45461</v>
      </c>
      <c r="I119" s="1166">
        <f t="shared" ref="I119:I124" si="54">D119+20</f>
        <v>45467</v>
      </c>
      <c r="J119" s="1166">
        <f t="shared" ref="J119:J124" si="55">D119+21</f>
        <v>45468</v>
      </c>
      <c r="K119" s="1166">
        <f t="shared" si="47"/>
        <v>45469</v>
      </c>
      <c r="L119" s="1166"/>
      <c r="M119" s="1166" t="e">
        <f t="shared" si="48"/>
        <v>#VALUE!</v>
      </c>
      <c r="N119" s="1166">
        <f t="shared" si="49"/>
        <v>45472</v>
      </c>
      <c r="O119" s="1166">
        <f t="shared" si="50"/>
        <v>45475</v>
      </c>
      <c r="P119" s="758" t="e">
        <f t="shared" ref="P119" si="56">P118+7</f>
        <v>#REF!</v>
      </c>
    </row>
    <row r="120" spans="1:17" ht="17.25" hidden="1" customHeight="1" x14ac:dyDescent="0.2">
      <c r="A120" s="817" t="s">
        <v>412</v>
      </c>
      <c r="B120" s="1164" t="s">
        <v>381</v>
      </c>
      <c r="C120" s="1164" t="s">
        <v>473</v>
      </c>
      <c r="D120" s="1164">
        <v>45459</v>
      </c>
      <c r="E120" s="1161">
        <f t="shared" si="46"/>
        <v>45462</v>
      </c>
      <c r="F120" s="1165" t="s">
        <v>409</v>
      </c>
      <c r="G120" s="1165" t="s">
        <v>409</v>
      </c>
      <c r="H120" s="1161">
        <f t="shared" si="53"/>
        <v>45473</v>
      </c>
      <c r="I120" s="1161">
        <f t="shared" si="54"/>
        <v>45479</v>
      </c>
      <c r="J120" s="1161">
        <f t="shared" si="55"/>
        <v>45480</v>
      </c>
      <c r="K120" s="1161">
        <f t="shared" si="47"/>
        <v>45481</v>
      </c>
      <c r="L120" s="1161"/>
      <c r="M120" s="1161" t="e">
        <f t="shared" si="48"/>
        <v>#VALUE!</v>
      </c>
      <c r="N120" s="1161">
        <f t="shared" si="49"/>
        <v>45484</v>
      </c>
      <c r="O120" s="1161">
        <f t="shared" si="50"/>
        <v>45487</v>
      </c>
      <c r="P120" s="758" t="e">
        <f t="shared" ref="P120" si="57">P119+7</f>
        <v>#REF!</v>
      </c>
    </row>
    <row r="121" spans="1:17" ht="17.25" hidden="1" customHeight="1" x14ac:dyDescent="0.2">
      <c r="A121" s="817" t="s">
        <v>474</v>
      </c>
      <c r="B121" s="1164" t="s">
        <v>414</v>
      </c>
      <c r="C121" s="1164" t="s">
        <v>475</v>
      </c>
      <c r="D121" s="1165" t="s">
        <v>409</v>
      </c>
      <c r="E121" s="1166" t="e">
        <f t="shared" si="46"/>
        <v>#VALUE!</v>
      </c>
      <c r="F121" s="1166" t="e">
        <f t="shared" ref="F121:F124" si="58">D121+9</f>
        <v>#VALUE!</v>
      </c>
      <c r="G121" s="1166" t="e">
        <f t="shared" ref="G121:G124" si="59">D121+12</f>
        <v>#VALUE!</v>
      </c>
      <c r="H121" s="1166" t="e">
        <f t="shared" si="53"/>
        <v>#VALUE!</v>
      </c>
      <c r="I121" s="1166" t="e">
        <f t="shared" si="54"/>
        <v>#VALUE!</v>
      </c>
      <c r="J121" s="1166" t="e">
        <f t="shared" si="55"/>
        <v>#VALUE!</v>
      </c>
      <c r="K121" s="1166" t="e">
        <f t="shared" si="47"/>
        <v>#VALUE!</v>
      </c>
      <c r="L121" s="1166"/>
      <c r="M121" s="1166" t="e">
        <f t="shared" si="48"/>
        <v>#VALUE!</v>
      </c>
      <c r="N121" s="1166" t="e">
        <f t="shared" si="49"/>
        <v>#VALUE!</v>
      </c>
      <c r="O121" s="1166" t="e">
        <f t="shared" si="50"/>
        <v>#VALUE!</v>
      </c>
      <c r="P121" s="758" t="e">
        <f t="shared" ref="P121" si="60">P120+7</f>
        <v>#REF!</v>
      </c>
      <c r="Q121" s="1053" t="e">
        <f>WEEKNUM(P121)</f>
        <v>#REF!</v>
      </c>
    </row>
    <row r="122" spans="1:17" ht="17.25" hidden="1" customHeight="1" x14ac:dyDescent="0.2">
      <c r="A122" s="817" t="s">
        <v>476</v>
      </c>
      <c r="B122" s="1164" t="s">
        <v>385</v>
      </c>
      <c r="C122" s="1164" t="s">
        <v>477</v>
      </c>
      <c r="D122" s="1165" t="s">
        <v>409</v>
      </c>
      <c r="E122" s="1166" t="e">
        <f t="shared" si="46"/>
        <v>#VALUE!</v>
      </c>
      <c r="F122" s="1166" t="e">
        <f t="shared" si="58"/>
        <v>#VALUE!</v>
      </c>
      <c r="G122" s="1166" t="e">
        <f t="shared" si="59"/>
        <v>#VALUE!</v>
      </c>
      <c r="H122" s="1166" t="e">
        <f t="shared" si="53"/>
        <v>#VALUE!</v>
      </c>
      <c r="I122" s="1166" t="e">
        <f t="shared" si="54"/>
        <v>#VALUE!</v>
      </c>
      <c r="J122" s="1166" t="e">
        <f t="shared" si="55"/>
        <v>#VALUE!</v>
      </c>
      <c r="K122" s="1166" t="e">
        <f t="shared" si="47"/>
        <v>#VALUE!</v>
      </c>
      <c r="L122" s="1166"/>
      <c r="M122" s="1166" t="e">
        <f t="shared" si="48"/>
        <v>#VALUE!</v>
      </c>
      <c r="N122" s="1166" t="e">
        <f t="shared" si="49"/>
        <v>#VALUE!</v>
      </c>
      <c r="O122" s="1166" t="e">
        <f t="shared" si="50"/>
        <v>#VALUE!</v>
      </c>
      <c r="P122" s="758" t="e">
        <f t="shared" ref="P122" si="61">P121+7</f>
        <v>#REF!</v>
      </c>
      <c r="Q122" s="1053" t="e">
        <f>WEEKNUM(P122)</f>
        <v>#REF!</v>
      </c>
    </row>
    <row r="123" spans="1:17" ht="17.25" hidden="1" customHeight="1" x14ac:dyDescent="0.2">
      <c r="A123" s="817" t="s">
        <v>478</v>
      </c>
      <c r="B123" s="1177" t="s">
        <v>393</v>
      </c>
      <c r="C123" s="1164" t="s">
        <v>479</v>
      </c>
      <c r="D123" s="1165" t="s">
        <v>409</v>
      </c>
      <c r="E123" s="1166" t="e">
        <f t="shared" si="46"/>
        <v>#VALUE!</v>
      </c>
      <c r="F123" s="1166" t="e">
        <f t="shared" si="58"/>
        <v>#VALUE!</v>
      </c>
      <c r="G123" s="1166" t="e">
        <f t="shared" si="59"/>
        <v>#VALUE!</v>
      </c>
      <c r="H123" s="1166" t="e">
        <f t="shared" si="53"/>
        <v>#VALUE!</v>
      </c>
      <c r="I123" s="1166" t="e">
        <f t="shared" si="54"/>
        <v>#VALUE!</v>
      </c>
      <c r="J123" s="1166" t="e">
        <f t="shared" si="55"/>
        <v>#VALUE!</v>
      </c>
      <c r="K123" s="1166" t="e">
        <f t="shared" si="47"/>
        <v>#VALUE!</v>
      </c>
      <c r="L123" s="1166"/>
      <c r="M123" s="1166" t="e">
        <f t="shared" si="48"/>
        <v>#VALUE!</v>
      </c>
      <c r="N123" s="1166" t="e">
        <f t="shared" si="49"/>
        <v>#VALUE!</v>
      </c>
      <c r="O123" s="1166" t="e">
        <f t="shared" si="50"/>
        <v>#VALUE!</v>
      </c>
      <c r="P123" s="758" t="e">
        <f t="shared" ref="P123" si="62">P122+7</f>
        <v>#REF!</v>
      </c>
      <c r="Q123" s="1053" t="e">
        <f t="shared" ref="Q123:Q144" si="63">WEEKNUM(P123)</f>
        <v>#REF!</v>
      </c>
    </row>
    <row r="124" spans="1:17" ht="17.25" hidden="1" customHeight="1" x14ac:dyDescent="0.2">
      <c r="A124" s="817"/>
      <c r="B124" s="1164" t="s">
        <v>387</v>
      </c>
      <c r="C124" s="1164" t="s">
        <v>480</v>
      </c>
      <c r="D124" s="1164">
        <v>45484</v>
      </c>
      <c r="E124" s="1161">
        <f t="shared" si="46"/>
        <v>45487</v>
      </c>
      <c r="F124" s="1161">
        <f t="shared" si="58"/>
        <v>45493</v>
      </c>
      <c r="G124" s="1161">
        <f t="shared" si="59"/>
        <v>45496</v>
      </c>
      <c r="H124" s="1161">
        <f t="shared" si="53"/>
        <v>45498</v>
      </c>
      <c r="I124" s="1161">
        <f t="shared" si="54"/>
        <v>45504</v>
      </c>
      <c r="J124" s="1161">
        <f t="shared" si="55"/>
        <v>45505</v>
      </c>
      <c r="K124" s="1161">
        <f t="shared" si="47"/>
        <v>45506</v>
      </c>
      <c r="L124" s="1161"/>
      <c r="M124" s="1161" t="e">
        <f t="shared" si="48"/>
        <v>#VALUE!</v>
      </c>
      <c r="N124" s="1161">
        <f t="shared" si="49"/>
        <v>45509</v>
      </c>
      <c r="O124" s="1161">
        <f t="shared" si="50"/>
        <v>45512</v>
      </c>
      <c r="P124" s="758" t="e">
        <f t="shared" ref="P124" si="64">P123+7</f>
        <v>#REF!</v>
      </c>
      <c r="Q124" s="1053" t="e">
        <f t="shared" si="63"/>
        <v>#REF!</v>
      </c>
    </row>
    <row r="125" spans="1:17" ht="17.25" hidden="1" customHeight="1" x14ac:dyDescent="0.2">
      <c r="A125" s="817"/>
      <c r="B125" s="1178" t="s">
        <v>399</v>
      </c>
      <c r="C125" s="1164" t="s">
        <v>481</v>
      </c>
      <c r="D125" s="1164">
        <v>45490</v>
      </c>
      <c r="E125" s="1161">
        <f t="shared" si="46"/>
        <v>45493</v>
      </c>
      <c r="F125" s="1165" t="s">
        <v>409</v>
      </c>
      <c r="G125" s="1165" t="s">
        <v>409</v>
      </c>
      <c r="H125" s="1165" t="s">
        <v>409</v>
      </c>
      <c r="I125" s="1165" t="s">
        <v>409</v>
      </c>
      <c r="J125" s="1165" t="s">
        <v>409</v>
      </c>
      <c r="K125" s="1165" t="s">
        <v>409</v>
      </c>
      <c r="L125" s="1165"/>
      <c r="M125" s="1161" t="e">
        <f t="shared" si="48"/>
        <v>#VALUE!</v>
      </c>
      <c r="N125" s="1161">
        <f t="shared" si="49"/>
        <v>45515</v>
      </c>
      <c r="O125" s="1161">
        <f t="shared" si="50"/>
        <v>45518</v>
      </c>
      <c r="P125" s="758" t="e">
        <f t="shared" ref="P125" si="65">P124+7</f>
        <v>#REF!</v>
      </c>
      <c r="Q125" s="1053" t="e">
        <f t="shared" si="63"/>
        <v>#REF!</v>
      </c>
    </row>
    <row r="126" spans="1:17" ht="17.25" hidden="1" customHeight="1" x14ac:dyDescent="0.2">
      <c r="A126" s="817" t="s">
        <v>381</v>
      </c>
      <c r="B126" s="1164" t="s">
        <v>421</v>
      </c>
      <c r="C126" s="1164" t="s">
        <v>482</v>
      </c>
      <c r="D126" s="1164">
        <v>45496</v>
      </c>
      <c r="E126" s="1161">
        <f>D126+3</f>
        <v>45499</v>
      </c>
      <c r="F126" s="1161">
        <f>D126+9</f>
        <v>45505</v>
      </c>
      <c r="G126" s="1161">
        <f>D126+12</f>
        <v>45508</v>
      </c>
      <c r="H126" s="1161">
        <f>D126+14</f>
        <v>45510</v>
      </c>
      <c r="I126" s="1161">
        <f>D126+20</f>
        <v>45516</v>
      </c>
      <c r="J126" s="1161">
        <f>D126+21</f>
        <v>45517</v>
      </c>
      <c r="K126" s="1161">
        <f>D126+22</f>
        <v>45518</v>
      </c>
      <c r="L126" s="1161"/>
      <c r="M126" s="1161" t="e">
        <f t="shared" si="48"/>
        <v>#VALUE!</v>
      </c>
      <c r="N126" s="1161">
        <f t="shared" si="49"/>
        <v>45521</v>
      </c>
      <c r="O126" s="1161">
        <f t="shared" si="50"/>
        <v>45524</v>
      </c>
      <c r="P126" s="758" t="e">
        <f t="shared" ref="P126" si="66">P125+7</f>
        <v>#REF!</v>
      </c>
      <c r="Q126" s="1053" t="e">
        <f t="shared" si="63"/>
        <v>#REF!</v>
      </c>
    </row>
    <row r="127" spans="1:17" ht="17.25" hidden="1" customHeight="1" x14ac:dyDescent="0.2">
      <c r="A127" s="817"/>
      <c r="B127" s="1164" t="s">
        <v>414</v>
      </c>
      <c r="C127" s="1164" t="s">
        <v>483</v>
      </c>
      <c r="D127" s="1164">
        <v>45511</v>
      </c>
      <c r="E127" s="1165" t="s">
        <v>409</v>
      </c>
      <c r="F127" s="1165" t="s">
        <v>409</v>
      </c>
      <c r="G127" s="1165" t="s">
        <v>409</v>
      </c>
      <c r="H127" s="1165" t="s">
        <v>409</v>
      </c>
      <c r="I127" s="1165" t="s">
        <v>409</v>
      </c>
      <c r="J127" s="1165" t="s">
        <v>409</v>
      </c>
      <c r="K127" s="1165" t="s">
        <v>409</v>
      </c>
      <c r="L127" s="1165"/>
      <c r="M127" s="1161">
        <v>45517</v>
      </c>
      <c r="N127" s="1161">
        <v>45517</v>
      </c>
      <c r="O127" s="1161">
        <v>45519</v>
      </c>
      <c r="P127" s="758" t="e">
        <f t="shared" ref="P127" si="67">P126+7</f>
        <v>#REF!</v>
      </c>
      <c r="Q127" s="1053" t="e">
        <f t="shared" si="63"/>
        <v>#REF!</v>
      </c>
    </row>
    <row r="128" spans="1:17" ht="17.25" hidden="1" customHeight="1" x14ac:dyDescent="0.2">
      <c r="A128" s="817" t="s">
        <v>381</v>
      </c>
      <c r="B128" s="1164" t="s">
        <v>385</v>
      </c>
      <c r="C128" s="1164" t="s">
        <v>484</v>
      </c>
      <c r="D128" s="1164">
        <v>45511</v>
      </c>
      <c r="E128" s="1161">
        <f t="shared" ref="E128:E131" si="68">D128+3</f>
        <v>45514</v>
      </c>
      <c r="F128" s="1161">
        <f t="shared" ref="F128:F133" si="69">D128+9</f>
        <v>45520</v>
      </c>
      <c r="G128" s="1161">
        <f t="shared" ref="G128:G133" si="70">D128+12</f>
        <v>45523</v>
      </c>
      <c r="H128" s="1161">
        <f t="shared" ref="H128" si="71">D128+14</f>
        <v>45525</v>
      </c>
      <c r="I128" s="1161">
        <f t="shared" ref="I128:I133" si="72">D128+20</f>
        <v>45531</v>
      </c>
      <c r="J128" s="1161">
        <f t="shared" ref="J128:J133" si="73">D128+21</f>
        <v>45532</v>
      </c>
      <c r="K128" s="1161">
        <f t="shared" ref="K128:K133" si="74">D128+22</f>
        <v>45533</v>
      </c>
      <c r="L128" s="1161"/>
      <c r="M128" s="1161" t="e">
        <f t="shared" ref="M128:M137" si="75">C128+25</f>
        <v>#VALUE!</v>
      </c>
      <c r="N128" s="1161">
        <f t="shared" ref="N128:N137" si="76">D128+25</f>
        <v>45536</v>
      </c>
      <c r="O128" s="1161">
        <f t="shared" ref="O128:O137" si="77">D128+26</f>
        <v>45537</v>
      </c>
      <c r="P128" s="758" t="e">
        <f t="shared" ref="P128" si="78">P127+7</f>
        <v>#REF!</v>
      </c>
      <c r="Q128" s="1053" t="e">
        <f t="shared" si="63"/>
        <v>#REF!</v>
      </c>
    </row>
    <row r="129" spans="1:17" ht="17.25" hidden="1" customHeight="1" x14ac:dyDescent="0.2">
      <c r="A129" s="817"/>
      <c r="B129" s="1164" t="s">
        <v>425</v>
      </c>
      <c r="C129" s="1164" t="s">
        <v>485</v>
      </c>
      <c r="D129" s="1164">
        <v>45516</v>
      </c>
      <c r="E129" s="1161">
        <f t="shared" si="68"/>
        <v>45519</v>
      </c>
      <c r="F129" s="1161">
        <f t="shared" si="69"/>
        <v>45525</v>
      </c>
      <c r="G129" s="1161">
        <f t="shared" si="70"/>
        <v>45528</v>
      </c>
      <c r="H129" s="1161">
        <f>D129+14</f>
        <v>45530</v>
      </c>
      <c r="I129" s="1161">
        <f t="shared" si="72"/>
        <v>45536</v>
      </c>
      <c r="J129" s="1161">
        <f t="shared" si="73"/>
        <v>45537</v>
      </c>
      <c r="K129" s="1161">
        <f t="shared" si="74"/>
        <v>45538</v>
      </c>
      <c r="L129" s="1161"/>
      <c r="M129" s="1161" t="e">
        <f t="shared" si="75"/>
        <v>#VALUE!</v>
      </c>
      <c r="N129" s="1161">
        <f t="shared" si="76"/>
        <v>45541</v>
      </c>
      <c r="O129" s="1161">
        <f t="shared" si="77"/>
        <v>45542</v>
      </c>
      <c r="P129" s="758" t="e">
        <f t="shared" ref="P129" si="79">P128+7</f>
        <v>#REF!</v>
      </c>
      <c r="Q129" s="1053" t="e">
        <f t="shared" si="63"/>
        <v>#REF!</v>
      </c>
    </row>
    <row r="130" spans="1:17" ht="17.25" hidden="1" customHeight="1" x14ac:dyDescent="0.2">
      <c r="A130" s="817" t="s">
        <v>387</v>
      </c>
      <c r="B130" s="1164" t="s">
        <v>399</v>
      </c>
      <c r="C130" s="1164" t="s">
        <v>486</v>
      </c>
      <c r="D130" s="1164">
        <v>45520</v>
      </c>
      <c r="E130" s="1161">
        <f t="shared" si="68"/>
        <v>45523</v>
      </c>
      <c r="F130" s="1161">
        <f t="shared" si="69"/>
        <v>45529</v>
      </c>
      <c r="G130" s="1161">
        <f t="shared" si="70"/>
        <v>45532</v>
      </c>
      <c r="H130" s="1161">
        <f t="shared" ref="H130:H133" si="80">D130+14</f>
        <v>45534</v>
      </c>
      <c r="I130" s="1161">
        <f t="shared" si="72"/>
        <v>45540</v>
      </c>
      <c r="J130" s="1161">
        <f t="shared" si="73"/>
        <v>45541</v>
      </c>
      <c r="K130" s="1161">
        <f t="shared" si="74"/>
        <v>45542</v>
      </c>
      <c r="L130" s="1161"/>
      <c r="M130" s="1161" t="e">
        <f t="shared" si="75"/>
        <v>#VALUE!</v>
      </c>
      <c r="N130" s="1161">
        <f t="shared" si="76"/>
        <v>45545</v>
      </c>
      <c r="O130" s="1161">
        <f t="shared" si="77"/>
        <v>45546</v>
      </c>
      <c r="P130" s="758" t="e">
        <f t="shared" ref="P130" si="81">P129+7</f>
        <v>#REF!</v>
      </c>
      <c r="Q130" s="1053" t="e">
        <f t="shared" si="63"/>
        <v>#REF!</v>
      </c>
    </row>
    <row r="131" spans="1:17" ht="17.25" hidden="1" customHeight="1" x14ac:dyDescent="0.2">
      <c r="A131" s="817" t="s">
        <v>399</v>
      </c>
      <c r="B131" s="1178" t="s">
        <v>387</v>
      </c>
      <c r="C131" s="1164" t="s">
        <v>487</v>
      </c>
      <c r="D131" s="1165" t="s">
        <v>409</v>
      </c>
      <c r="E131" s="1166" t="e">
        <f t="shared" si="68"/>
        <v>#VALUE!</v>
      </c>
      <c r="F131" s="1166" t="e">
        <f t="shared" si="69"/>
        <v>#VALUE!</v>
      </c>
      <c r="G131" s="1166" t="e">
        <f t="shared" si="70"/>
        <v>#VALUE!</v>
      </c>
      <c r="H131" s="1166" t="e">
        <f t="shared" si="80"/>
        <v>#VALUE!</v>
      </c>
      <c r="I131" s="1166" t="e">
        <f t="shared" si="72"/>
        <v>#VALUE!</v>
      </c>
      <c r="J131" s="1166" t="e">
        <f t="shared" si="73"/>
        <v>#VALUE!</v>
      </c>
      <c r="K131" s="1166" t="e">
        <f t="shared" si="74"/>
        <v>#VALUE!</v>
      </c>
      <c r="L131" s="1166"/>
      <c r="M131" s="1166" t="e">
        <f t="shared" si="75"/>
        <v>#VALUE!</v>
      </c>
      <c r="N131" s="1166" t="e">
        <f t="shared" si="76"/>
        <v>#VALUE!</v>
      </c>
      <c r="O131" s="1166" t="e">
        <f t="shared" si="77"/>
        <v>#VALUE!</v>
      </c>
      <c r="P131" s="758" t="e">
        <f t="shared" ref="P131" si="82">P130+7</f>
        <v>#REF!</v>
      </c>
      <c r="Q131" s="1053" t="e">
        <f t="shared" si="63"/>
        <v>#REF!</v>
      </c>
    </row>
    <row r="132" spans="1:17" ht="17.25" hidden="1" customHeight="1" x14ac:dyDescent="0.2">
      <c r="A132" s="817" t="s">
        <v>414</v>
      </c>
      <c r="B132" s="1164" t="s">
        <v>414</v>
      </c>
      <c r="C132" s="1164" t="s">
        <v>488</v>
      </c>
      <c r="D132" s="1164">
        <v>45539</v>
      </c>
      <c r="E132" s="1161">
        <f>D132+3</f>
        <v>45542</v>
      </c>
      <c r="F132" s="1161">
        <f t="shared" si="69"/>
        <v>45548</v>
      </c>
      <c r="G132" s="1161">
        <f t="shared" si="70"/>
        <v>45551</v>
      </c>
      <c r="H132" s="1161">
        <f t="shared" si="80"/>
        <v>45553</v>
      </c>
      <c r="I132" s="1161">
        <f t="shared" si="72"/>
        <v>45559</v>
      </c>
      <c r="J132" s="1161">
        <f t="shared" si="73"/>
        <v>45560</v>
      </c>
      <c r="K132" s="1161">
        <f t="shared" si="74"/>
        <v>45561</v>
      </c>
      <c r="L132" s="1161"/>
      <c r="M132" s="1161" t="e">
        <f t="shared" si="75"/>
        <v>#VALUE!</v>
      </c>
      <c r="N132" s="1161">
        <f t="shared" si="76"/>
        <v>45564</v>
      </c>
      <c r="O132" s="1161">
        <f t="shared" si="77"/>
        <v>45565</v>
      </c>
      <c r="P132" s="758" t="e">
        <f t="shared" ref="P132" si="83">P131+7</f>
        <v>#REF!</v>
      </c>
      <c r="Q132" s="1053" t="e">
        <f t="shared" si="63"/>
        <v>#REF!</v>
      </c>
    </row>
    <row r="133" spans="1:17" ht="17.25" hidden="1" customHeight="1" x14ac:dyDescent="0.2">
      <c r="A133" s="817" t="s">
        <v>421</v>
      </c>
      <c r="B133" s="1164" t="s">
        <v>421</v>
      </c>
      <c r="C133" s="1164" t="s">
        <v>489</v>
      </c>
      <c r="D133" s="1164">
        <v>45542</v>
      </c>
      <c r="E133" s="1161">
        <f t="shared" ref="E133" si="84">D133+3</f>
        <v>45545</v>
      </c>
      <c r="F133" s="1161">
        <f t="shared" si="69"/>
        <v>45551</v>
      </c>
      <c r="G133" s="1161">
        <f t="shared" si="70"/>
        <v>45554</v>
      </c>
      <c r="H133" s="1161">
        <f t="shared" si="80"/>
        <v>45556</v>
      </c>
      <c r="I133" s="1161">
        <f t="shared" si="72"/>
        <v>45562</v>
      </c>
      <c r="J133" s="1161">
        <f t="shared" si="73"/>
        <v>45563</v>
      </c>
      <c r="K133" s="1161">
        <f t="shared" si="74"/>
        <v>45564</v>
      </c>
      <c r="L133" s="1161"/>
      <c r="M133" s="1161" t="e">
        <f t="shared" si="75"/>
        <v>#VALUE!</v>
      </c>
      <c r="N133" s="1161">
        <f t="shared" si="76"/>
        <v>45567</v>
      </c>
      <c r="O133" s="1161">
        <f t="shared" si="77"/>
        <v>45568</v>
      </c>
      <c r="P133" s="758" t="e">
        <f t="shared" ref="P133" si="85">P132+7</f>
        <v>#REF!</v>
      </c>
      <c r="Q133" s="1053" t="e">
        <f t="shared" si="63"/>
        <v>#REF!</v>
      </c>
    </row>
    <row r="134" spans="1:17" ht="17.25" hidden="1" customHeight="1" x14ac:dyDescent="0.2">
      <c r="A134" s="817"/>
      <c r="B134" s="1164" t="s">
        <v>385</v>
      </c>
      <c r="C134" s="1164" t="s">
        <v>490</v>
      </c>
      <c r="D134" s="1164">
        <v>45561</v>
      </c>
      <c r="E134" s="1510" t="s">
        <v>409</v>
      </c>
      <c r="F134" s="1511"/>
      <c r="G134" s="1511"/>
      <c r="H134" s="1511"/>
      <c r="I134" s="1511"/>
      <c r="J134" s="1511"/>
      <c r="K134" s="1511"/>
      <c r="L134" s="1179"/>
      <c r="M134" s="1161" t="e">
        <f t="shared" si="75"/>
        <v>#VALUE!</v>
      </c>
      <c r="N134" s="1161">
        <f t="shared" si="76"/>
        <v>45586</v>
      </c>
      <c r="O134" s="1161">
        <f t="shared" si="77"/>
        <v>45587</v>
      </c>
      <c r="P134" s="758" t="e">
        <f t="shared" ref="P134" si="86">P133+7</f>
        <v>#REF!</v>
      </c>
      <c r="Q134" s="1053" t="e">
        <f t="shared" si="63"/>
        <v>#REF!</v>
      </c>
    </row>
    <row r="135" spans="1:17" ht="17.25" hidden="1" customHeight="1" x14ac:dyDescent="0.2">
      <c r="A135" s="817"/>
      <c r="B135" s="1164" t="s">
        <v>425</v>
      </c>
      <c r="C135" s="1164" t="s">
        <v>491</v>
      </c>
      <c r="D135" s="1164">
        <v>45558</v>
      </c>
      <c r="E135" s="1161">
        <f t="shared" ref="E135:E141" si="87">D135+3</f>
        <v>45561</v>
      </c>
      <c r="F135" s="1161">
        <f t="shared" ref="F135:F141" si="88">D135+9</f>
        <v>45567</v>
      </c>
      <c r="G135" s="1161">
        <f t="shared" ref="G135:G141" si="89">D135+12</f>
        <v>45570</v>
      </c>
      <c r="H135" s="1161">
        <f t="shared" ref="H135:H141" si="90">D135+14</f>
        <v>45572</v>
      </c>
      <c r="I135" s="1161">
        <f t="shared" ref="I135:I148" si="91">D135+20</f>
        <v>45578</v>
      </c>
      <c r="J135" s="1161">
        <f t="shared" ref="J135:J148" si="92">D135+21</f>
        <v>45579</v>
      </c>
      <c r="K135" s="1161">
        <f t="shared" ref="K135:K148" si="93">D135+22</f>
        <v>45580</v>
      </c>
      <c r="L135" s="1161"/>
      <c r="M135" s="1161" t="e">
        <f t="shared" si="75"/>
        <v>#VALUE!</v>
      </c>
      <c r="N135" s="1161">
        <f t="shared" si="76"/>
        <v>45583</v>
      </c>
      <c r="O135" s="1161">
        <f t="shared" si="77"/>
        <v>45584</v>
      </c>
      <c r="P135" s="758" t="e">
        <f t="shared" ref="P135" si="94">P134+7</f>
        <v>#REF!</v>
      </c>
      <c r="Q135" s="1053" t="e">
        <f t="shared" si="63"/>
        <v>#REF!</v>
      </c>
    </row>
    <row r="136" spans="1:17" ht="17.25" hidden="1" customHeight="1" x14ac:dyDescent="0.2">
      <c r="A136" s="817"/>
      <c r="B136" s="1164" t="s">
        <v>399</v>
      </c>
      <c r="C136" s="1164" t="s">
        <v>492</v>
      </c>
      <c r="D136" s="1165" t="s">
        <v>409</v>
      </c>
      <c r="E136" s="1166" t="e">
        <f t="shared" si="87"/>
        <v>#VALUE!</v>
      </c>
      <c r="F136" s="1166" t="e">
        <f t="shared" si="88"/>
        <v>#VALUE!</v>
      </c>
      <c r="G136" s="1166" t="e">
        <f t="shared" si="89"/>
        <v>#VALUE!</v>
      </c>
      <c r="H136" s="1166" t="e">
        <f t="shared" si="90"/>
        <v>#VALUE!</v>
      </c>
      <c r="I136" s="1166" t="e">
        <f t="shared" si="91"/>
        <v>#VALUE!</v>
      </c>
      <c r="J136" s="1166" t="e">
        <f t="shared" si="92"/>
        <v>#VALUE!</v>
      </c>
      <c r="K136" s="1166" t="e">
        <f t="shared" si="93"/>
        <v>#VALUE!</v>
      </c>
      <c r="L136" s="1166"/>
      <c r="M136" s="1166" t="e">
        <f t="shared" si="75"/>
        <v>#VALUE!</v>
      </c>
      <c r="N136" s="1166" t="e">
        <f t="shared" si="76"/>
        <v>#VALUE!</v>
      </c>
      <c r="O136" s="1166" t="e">
        <f t="shared" si="77"/>
        <v>#VALUE!</v>
      </c>
      <c r="P136" s="758" t="e">
        <f t="shared" ref="P136" si="95">P135+7</f>
        <v>#REF!</v>
      </c>
      <c r="Q136" s="1053" t="e">
        <f t="shared" si="63"/>
        <v>#REF!</v>
      </c>
    </row>
    <row r="137" spans="1:17" ht="17.25" hidden="1" customHeight="1" x14ac:dyDescent="0.2">
      <c r="A137" s="817"/>
      <c r="B137" s="1164" t="s">
        <v>414</v>
      </c>
      <c r="C137" s="1164" t="s">
        <v>493</v>
      </c>
      <c r="D137" s="1164">
        <v>45573</v>
      </c>
      <c r="E137" s="1161">
        <f t="shared" si="87"/>
        <v>45576</v>
      </c>
      <c r="F137" s="1161">
        <f t="shared" si="88"/>
        <v>45582</v>
      </c>
      <c r="G137" s="1161">
        <f t="shared" si="89"/>
        <v>45585</v>
      </c>
      <c r="H137" s="1161">
        <f t="shared" si="90"/>
        <v>45587</v>
      </c>
      <c r="I137" s="1161">
        <f t="shared" si="91"/>
        <v>45593</v>
      </c>
      <c r="J137" s="1161">
        <f t="shared" si="92"/>
        <v>45594</v>
      </c>
      <c r="K137" s="1161">
        <f t="shared" si="93"/>
        <v>45595</v>
      </c>
      <c r="L137" s="1161"/>
      <c r="M137" s="1161" t="e">
        <f t="shared" si="75"/>
        <v>#VALUE!</v>
      </c>
      <c r="N137" s="1161">
        <f t="shared" si="76"/>
        <v>45598</v>
      </c>
      <c r="O137" s="1161">
        <f t="shared" si="77"/>
        <v>45599</v>
      </c>
      <c r="P137" s="758" t="e">
        <f t="shared" ref="P137" si="96">P136+7</f>
        <v>#REF!</v>
      </c>
      <c r="Q137" s="1053" t="e">
        <f t="shared" si="63"/>
        <v>#REF!</v>
      </c>
    </row>
    <row r="138" spans="1:17" ht="17.25" hidden="1" customHeight="1" x14ac:dyDescent="0.2">
      <c r="A138" s="817" t="s">
        <v>381</v>
      </c>
      <c r="B138" s="1168" t="s">
        <v>433</v>
      </c>
      <c r="C138" s="1164" t="s">
        <v>494</v>
      </c>
      <c r="D138" s="1166">
        <v>45579</v>
      </c>
      <c r="E138" s="1166">
        <f t="shared" si="87"/>
        <v>45582</v>
      </c>
      <c r="F138" s="1166">
        <f t="shared" si="88"/>
        <v>45588</v>
      </c>
      <c r="G138" s="1166">
        <f t="shared" si="89"/>
        <v>45591</v>
      </c>
      <c r="H138" s="1166">
        <f t="shared" si="90"/>
        <v>45593</v>
      </c>
      <c r="I138" s="1166">
        <f t="shared" si="91"/>
        <v>45599</v>
      </c>
      <c r="J138" s="1166">
        <f t="shared" si="92"/>
        <v>45600</v>
      </c>
      <c r="K138" s="1166">
        <f t="shared" si="93"/>
        <v>45601</v>
      </c>
      <c r="L138" s="1166"/>
      <c r="M138" s="1166">
        <f>E138+22</f>
        <v>45604</v>
      </c>
      <c r="N138" s="1166">
        <f>F138+22</f>
        <v>45610</v>
      </c>
      <c r="O138" s="1166">
        <f>G138+22</f>
        <v>45613</v>
      </c>
      <c r="P138" s="758" t="e">
        <f t="shared" ref="P138" si="97">P137+7</f>
        <v>#REF!</v>
      </c>
      <c r="Q138" s="1053" t="e">
        <f t="shared" si="63"/>
        <v>#REF!</v>
      </c>
    </row>
    <row r="139" spans="1:17" ht="17.25" hidden="1" customHeight="1" x14ac:dyDescent="0.2">
      <c r="A139" s="817" t="s">
        <v>385</v>
      </c>
      <c r="B139" s="1164" t="s">
        <v>385</v>
      </c>
      <c r="C139" s="1164" t="s">
        <v>495</v>
      </c>
      <c r="D139" s="1164">
        <v>45582</v>
      </c>
      <c r="E139" s="1161">
        <f t="shared" si="87"/>
        <v>45585</v>
      </c>
      <c r="F139" s="1161">
        <f t="shared" si="88"/>
        <v>45591</v>
      </c>
      <c r="G139" s="1161">
        <f t="shared" si="89"/>
        <v>45594</v>
      </c>
      <c r="H139" s="1161">
        <f t="shared" si="90"/>
        <v>45596</v>
      </c>
      <c r="I139" s="1161">
        <f t="shared" si="91"/>
        <v>45602</v>
      </c>
      <c r="J139" s="1161">
        <f t="shared" si="92"/>
        <v>45603</v>
      </c>
      <c r="K139" s="1161">
        <f t="shared" si="93"/>
        <v>45604</v>
      </c>
      <c r="L139" s="1180"/>
      <c r="M139" s="1161" t="e">
        <f t="shared" ref="M139:N144" si="98">C139+25</f>
        <v>#VALUE!</v>
      </c>
      <c r="N139" s="1161">
        <f t="shared" si="98"/>
        <v>45607</v>
      </c>
      <c r="O139" s="1161">
        <f t="shared" ref="O139:O144" si="99">D139+26</f>
        <v>45608</v>
      </c>
      <c r="P139" s="758" t="e">
        <f t="shared" ref="P139" si="100">P138+7</f>
        <v>#REF!</v>
      </c>
      <c r="Q139" s="1053" t="e">
        <f t="shared" si="63"/>
        <v>#REF!</v>
      </c>
    </row>
    <row r="140" spans="1:17" ht="17.25" hidden="1" customHeight="1" x14ac:dyDescent="0.2">
      <c r="A140" s="817"/>
      <c r="B140" s="1164" t="s">
        <v>437</v>
      </c>
      <c r="C140" s="1164" t="s">
        <v>496</v>
      </c>
      <c r="D140" s="1164">
        <v>45593</v>
      </c>
      <c r="E140" s="1161">
        <f t="shared" si="87"/>
        <v>45596</v>
      </c>
      <c r="F140" s="1161">
        <f t="shared" si="88"/>
        <v>45602</v>
      </c>
      <c r="G140" s="1161">
        <f t="shared" si="89"/>
        <v>45605</v>
      </c>
      <c r="H140" s="1161">
        <f t="shared" si="90"/>
        <v>45607</v>
      </c>
      <c r="I140" s="1161">
        <f t="shared" si="91"/>
        <v>45613</v>
      </c>
      <c r="J140" s="1161">
        <f t="shared" si="92"/>
        <v>45614</v>
      </c>
      <c r="K140" s="1161">
        <f t="shared" si="93"/>
        <v>45615</v>
      </c>
      <c r="L140" s="1181"/>
      <c r="M140" s="1161" t="e">
        <f t="shared" si="98"/>
        <v>#VALUE!</v>
      </c>
      <c r="N140" s="1161">
        <f t="shared" si="98"/>
        <v>45618</v>
      </c>
      <c r="O140" s="1161">
        <f t="shared" si="99"/>
        <v>45619</v>
      </c>
      <c r="P140" s="758" t="e">
        <f t="shared" ref="P140" si="101">P139+7</f>
        <v>#REF!</v>
      </c>
      <c r="Q140" s="1053" t="e">
        <f t="shared" si="63"/>
        <v>#REF!</v>
      </c>
    </row>
    <row r="141" spans="1:17" ht="17.25" hidden="1" customHeight="1" x14ac:dyDescent="0.2">
      <c r="A141" s="817" t="s">
        <v>425</v>
      </c>
      <c r="B141" s="1164" t="s">
        <v>387</v>
      </c>
      <c r="C141" s="1164" t="s">
        <v>497</v>
      </c>
      <c r="D141" s="1164">
        <v>45598</v>
      </c>
      <c r="E141" s="1161">
        <f t="shared" si="87"/>
        <v>45601</v>
      </c>
      <c r="F141" s="1161">
        <f t="shared" si="88"/>
        <v>45607</v>
      </c>
      <c r="G141" s="1161">
        <f t="shared" si="89"/>
        <v>45610</v>
      </c>
      <c r="H141" s="1161">
        <f t="shared" si="90"/>
        <v>45612</v>
      </c>
      <c r="I141" s="1161">
        <f t="shared" si="91"/>
        <v>45618</v>
      </c>
      <c r="J141" s="1161">
        <f t="shared" si="92"/>
        <v>45619</v>
      </c>
      <c r="K141" s="1161">
        <f t="shared" si="93"/>
        <v>45620</v>
      </c>
      <c r="L141" s="1181"/>
      <c r="M141" s="1161" t="e">
        <f t="shared" si="98"/>
        <v>#VALUE!</v>
      </c>
      <c r="N141" s="1161">
        <f t="shared" si="98"/>
        <v>45623</v>
      </c>
      <c r="O141" s="1161">
        <f t="shared" si="99"/>
        <v>45624</v>
      </c>
      <c r="P141" s="758" t="e">
        <f t="shared" ref="P141" si="102">P140+7</f>
        <v>#REF!</v>
      </c>
      <c r="Q141" s="1053" t="e">
        <f t="shared" si="63"/>
        <v>#REF!</v>
      </c>
    </row>
    <row r="142" spans="1:17" ht="17.25" hidden="1" customHeight="1" x14ac:dyDescent="0.2">
      <c r="A142" s="817" t="s">
        <v>387</v>
      </c>
      <c r="B142" s="1164" t="s">
        <v>425</v>
      </c>
      <c r="C142" s="1164" t="s">
        <v>498</v>
      </c>
      <c r="D142" s="1164">
        <v>45610</v>
      </c>
      <c r="E142" s="1165" t="s">
        <v>409</v>
      </c>
      <c r="F142" s="1165" t="s">
        <v>409</v>
      </c>
      <c r="G142" s="1165" t="s">
        <v>409</v>
      </c>
      <c r="H142" s="1165" t="s">
        <v>409</v>
      </c>
      <c r="I142" s="1161">
        <f t="shared" si="91"/>
        <v>45630</v>
      </c>
      <c r="J142" s="1161">
        <f t="shared" si="92"/>
        <v>45631</v>
      </c>
      <c r="K142" s="1161">
        <f t="shared" si="93"/>
        <v>45632</v>
      </c>
      <c r="L142" s="1182"/>
      <c r="M142" s="1161" t="e">
        <f t="shared" si="98"/>
        <v>#VALUE!</v>
      </c>
      <c r="N142" s="1161">
        <f t="shared" si="98"/>
        <v>45635</v>
      </c>
      <c r="O142" s="1161">
        <f t="shared" si="99"/>
        <v>45636</v>
      </c>
      <c r="P142" s="758" t="e">
        <f t="shared" ref="P142" si="103">P141+7</f>
        <v>#REF!</v>
      </c>
      <c r="Q142" s="1053" t="e">
        <f t="shared" si="63"/>
        <v>#REF!</v>
      </c>
    </row>
    <row r="143" spans="1:17" ht="17.25" hidden="1" customHeight="1" x14ac:dyDescent="0.2">
      <c r="A143" s="817" t="s">
        <v>414</v>
      </c>
      <c r="B143" s="1164" t="s">
        <v>381</v>
      </c>
      <c r="C143" s="1164" t="s">
        <v>499</v>
      </c>
      <c r="D143" s="1164">
        <v>45611</v>
      </c>
      <c r="E143" s="1161">
        <f t="shared" ref="E143" si="104">D143+3</f>
        <v>45614</v>
      </c>
      <c r="F143" s="1161">
        <f t="shared" ref="F143" si="105">D143+9</f>
        <v>45620</v>
      </c>
      <c r="G143" s="1161">
        <f t="shared" ref="G143:G148" si="106">D143+12</f>
        <v>45623</v>
      </c>
      <c r="H143" s="1161">
        <f t="shared" ref="H143:H148" si="107">D143+14</f>
        <v>45625</v>
      </c>
      <c r="I143" s="1161">
        <f t="shared" si="91"/>
        <v>45631</v>
      </c>
      <c r="J143" s="1161">
        <f t="shared" si="92"/>
        <v>45632</v>
      </c>
      <c r="K143" s="1161">
        <f t="shared" si="93"/>
        <v>45633</v>
      </c>
      <c r="L143" s="1183"/>
      <c r="M143" s="1161" t="e">
        <f t="shared" si="98"/>
        <v>#VALUE!</v>
      </c>
      <c r="N143" s="1161">
        <f t="shared" si="98"/>
        <v>45636</v>
      </c>
      <c r="O143" s="1161">
        <f t="shared" si="99"/>
        <v>45637</v>
      </c>
      <c r="P143" s="758" t="e">
        <f t="shared" ref="P143" si="108">P142+7</f>
        <v>#REF!</v>
      </c>
      <c r="Q143" s="1053" t="e">
        <f t="shared" si="63"/>
        <v>#REF!</v>
      </c>
    </row>
    <row r="144" spans="1:17" ht="20.100000000000001" hidden="1" customHeight="1" x14ac:dyDescent="0.2">
      <c r="A144" s="817" t="s">
        <v>445</v>
      </c>
      <c r="B144" s="1164" t="s">
        <v>446</v>
      </c>
      <c r="C144" s="1164" t="s">
        <v>500</v>
      </c>
      <c r="D144" s="1164">
        <v>45625</v>
      </c>
      <c r="E144" s="1165" t="s">
        <v>409</v>
      </c>
      <c r="F144" s="1165" t="s">
        <v>409</v>
      </c>
      <c r="G144" s="1161">
        <f t="shared" si="106"/>
        <v>45637</v>
      </c>
      <c r="H144" s="1161">
        <f t="shared" si="107"/>
        <v>45639</v>
      </c>
      <c r="I144" s="1161">
        <f t="shared" si="91"/>
        <v>45645</v>
      </c>
      <c r="J144" s="1161">
        <f t="shared" si="92"/>
        <v>45646</v>
      </c>
      <c r="K144" s="1161">
        <f t="shared" si="93"/>
        <v>45647</v>
      </c>
      <c r="L144" s="1161"/>
      <c r="M144" s="1161" t="e">
        <f t="shared" si="98"/>
        <v>#VALUE!</v>
      </c>
      <c r="N144" s="1161">
        <f t="shared" si="98"/>
        <v>45650</v>
      </c>
      <c r="O144" s="1161">
        <f t="shared" si="99"/>
        <v>45651</v>
      </c>
      <c r="P144" s="758" t="e">
        <f t="shared" ref="P144" si="109">P143+7</f>
        <v>#REF!</v>
      </c>
      <c r="Q144" s="1053" t="e">
        <f t="shared" si="63"/>
        <v>#REF!</v>
      </c>
    </row>
    <row r="145" spans="1:15" ht="20.100000000000001" hidden="1" customHeight="1" x14ac:dyDescent="0.2">
      <c r="A145" s="817" t="s">
        <v>437</v>
      </c>
      <c r="B145" s="1164" t="s">
        <v>385</v>
      </c>
      <c r="C145" s="1164" t="s">
        <v>501</v>
      </c>
      <c r="D145" s="1164">
        <v>45628</v>
      </c>
      <c r="E145" s="1161">
        <f t="shared" ref="E145" si="110">D145+3</f>
        <v>45631</v>
      </c>
      <c r="F145" s="1161">
        <f t="shared" ref="F145" si="111">D145+9</f>
        <v>45637</v>
      </c>
      <c r="G145" s="1161">
        <f t="shared" si="106"/>
        <v>45640</v>
      </c>
      <c r="H145" s="1161">
        <f t="shared" si="107"/>
        <v>45642</v>
      </c>
      <c r="I145" s="1161">
        <f t="shared" si="91"/>
        <v>45648</v>
      </c>
      <c r="J145" s="1161">
        <f t="shared" si="92"/>
        <v>45649</v>
      </c>
      <c r="K145" s="1161">
        <f t="shared" si="93"/>
        <v>45650</v>
      </c>
      <c r="L145" s="1184"/>
      <c r="M145" s="1161">
        <f>O144+7</f>
        <v>45658</v>
      </c>
      <c r="N145" s="1161" t="e">
        <f>P144+7</f>
        <v>#REF!</v>
      </c>
      <c r="O145" s="1185" t="e">
        <f t="shared" ref="O145:O161" si="112">WEEKNUM(N145)</f>
        <v>#REF!</v>
      </c>
    </row>
    <row r="146" spans="1:15" ht="20.100000000000001" hidden="1" customHeight="1" x14ac:dyDescent="0.2">
      <c r="A146" s="817"/>
      <c r="B146" s="1164" t="s">
        <v>437</v>
      </c>
      <c r="C146" s="1164" t="s">
        <v>502</v>
      </c>
      <c r="D146" s="1164">
        <v>45637</v>
      </c>
      <c r="E146" s="1165" t="s">
        <v>409</v>
      </c>
      <c r="F146" s="1165" t="s">
        <v>409</v>
      </c>
      <c r="G146" s="1161">
        <f t="shared" si="106"/>
        <v>45649</v>
      </c>
      <c r="H146" s="1161">
        <f t="shared" si="107"/>
        <v>45651</v>
      </c>
      <c r="I146" s="1161">
        <f t="shared" si="91"/>
        <v>45657</v>
      </c>
      <c r="J146" s="1161">
        <f t="shared" si="92"/>
        <v>45658</v>
      </c>
      <c r="K146" s="1161">
        <f t="shared" si="93"/>
        <v>45659</v>
      </c>
      <c r="L146" s="1184"/>
      <c r="M146" s="1161">
        <f t="shared" ref="M146:N146" si="113">M145+7</f>
        <v>45665</v>
      </c>
      <c r="N146" s="1161" t="e">
        <f t="shared" si="113"/>
        <v>#REF!</v>
      </c>
      <c r="O146" s="1185" t="e">
        <f t="shared" si="112"/>
        <v>#REF!</v>
      </c>
    </row>
    <row r="147" spans="1:15" ht="20.100000000000001" hidden="1" customHeight="1" x14ac:dyDescent="0.2">
      <c r="A147" s="817" t="s">
        <v>387</v>
      </c>
      <c r="B147" s="1164" t="s">
        <v>425</v>
      </c>
      <c r="C147" s="1164" t="s">
        <v>503</v>
      </c>
      <c r="D147" s="1164">
        <v>45642</v>
      </c>
      <c r="E147" s="1161">
        <f t="shared" ref="E147:E148" si="114">D147+3</f>
        <v>45645</v>
      </c>
      <c r="F147" s="1161">
        <f t="shared" ref="F147:F148" si="115">D147+9</f>
        <v>45651</v>
      </c>
      <c r="G147" s="1161">
        <f t="shared" si="106"/>
        <v>45654</v>
      </c>
      <c r="H147" s="1161">
        <f t="shared" si="107"/>
        <v>45656</v>
      </c>
      <c r="I147" s="1161">
        <f t="shared" si="91"/>
        <v>45662</v>
      </c>
      <c r="J147" s="1161">
        <f t="shared" si="92"/>
        <v>45663</v>
      </c>
      <c r="K147" s="1161">
        <f t="shared" si="93"/>
        <v>45664</v>
      </c>
      <c r="L147" s="1184"/>
      <c r="M147" s="1161">
        <f t="shared" ref="M147:N147" si="116">M146+7</f>
        <v>45672</v>
      </c>
      <c r="N147" s="1161" t="e">
        <f t="shared" si="116"/>
        <v>#REF!</v>
      </c>
      <c r="O147" s="1185" t="e">
        <f t="shared" si="112"/>
        <v>#REF!</v>
      </c>
    </row>
    <row r="148" spans="1:15" ht="20.100000000000001" hidden="1" customHeight="1" x14ac:dyDescent="0.2">
      <c r="A148" s="817" t="s">
        <v>425</v>
      </c>
      <c r="B148" s="1164" t="s">
        <v>387</v>
      </c>
      <c r="C148" s="1164" t="s">
        <v>504</v>
      </c>
      <c r="D148" s="1164">
        <v>45649</v>
      </c>
      <c r="E148" s="1161">
        <f t="shared" si="114"/>
        <v>45652</v>
      </c>
      <c r="F148" s="1161">
        <f t="shared" si="115"/>
        <v>45658</v>
      </c>
      <c r="G148" s="1161">
        <f t="shared" si="106"/>
        <v>45661</v>
      </c>
      <c r="H148" s="1161">
        <f t="shared" si="107"/>
        <v>45663</v>
      </c>
      <c r="I148" s="1161">
        <f t="shared" si="91"/>
        <v>45669</v>
      </c>
      <c r="J148" s="1161">
        <f t="shared" si="92"/>
        <v>45670</v>
      </c>
      <c r="K148" s="1161">
        <f t="shared" si="93"/>
        <v>45671</v>
      </c>
      <c r="L148" s="1184"/>
      <c r="M148" s="1161">
        <f t="shared" ref="M148:N148" si="117">M147+7</f>
        <v>45679</v>
      </c>
      <c r="N148" s="1161" t="e">
        <f t="shared" si="117"/>
        <v>#REF!</v>
      </c>
      <c r="O148" s="1185" t="e">
        <f t="shared" si="112"/>
        <v>#REF!</v>
      </c>
    </row>
    <row r="149" spans="1:15" ht="27.75" hidden="1" customHeight="1" x14ac:dyDescent="0.2">
      <c r="A149" s="817"/>
      <c r="B149" s="1164" t="s">
        <v>387</v>
      </c>
      <c r="C149" s="1164" t="s">
        <v>505</v>
      </c>
      <c r="D149" s="1186" t="s">
        <v>506</v>
      </c>
      <c r="E149" s="1161">
        <v>45687</v>
      </c>
      <c r="F149" s="1161">
        <f>E149+6</f>
        <v>45693</v>
      </c>
      <c r="G149" s="1161">
        <f>F149+2</f>
        <v>45695</v>
      </c>
      <c r="H149" s="1161">
        <f>G149+3</f>
        <v>45698</v>
      </c>
      <c r="I149" s="1161">
        <f>H149+5</f>
        <v>45703</v>
      </c>
      <c r="J149" s="1161">
        <f>I149+1</f>
        <v>45704</v>
      </c>
      <c r="K149" s="1161">
        <f>J149+1</f>
        <v>45705</v>
      </c>
      <c r="L149" s="1184"/>
      <c r="M149" s="1161">
        <v>45316</v>
      </c>
      <c r="N149" s="1161">
        <v>45316</v>
      </c>
      <c r="O149" s="1185">
        <f t="shared" si="112"/>
        <v>4</v>
      </c>
    </row>
    <row r="150" spans="1:15" ht="20.100000000000001" hidden="1" customHeight="1" x14ac:dyDescent="0.2">
      <c r="A150" s="817" t="s">
        <v>446</v>
      </c>
      <c r="B150" s="1168" t="s">
        <v>433</v>
      </c>
      <c r="C150" s="1164" t="s">
        <v>507</v>
      </c>
      <c r="D150" s="1166"/>
      <c r="E150" s="1167"/>
      <c r="F150" s="1167"/>
      <c r="G150" s="1167"/>
      <c r="H150" s="1167"/>
      <c r="I150" s="1166"/>
      <c r="J150" s="1166"/>
      <c r="K150" s="1166"/>
      <c r="L150" s="1184"/>
      <c r="M150" s="1161">
        <f t="shared" ref="M150:N150" si="118">M149+7</f>
        <v>45323</v>
      </c>
      <c r="N150" s="1161">
        <f t="shared" si="118"/>
        <v>45323</v>
      </c>
      <c r="O150" s="1185">
        <f t="shared" si="112"/>
        <v>5</v>
      </c>
    </row>
    <row r="151" spans="1:15" ht="25.5" hidden="1" x14ac:dyDescent="0.2">
      <c r="A151" s="817"/>
      <c r="B151" s="1164" t="s">
        <v>385</v>
      </c>
      <c r="C151" s="1164" t="s">
        <v>508</v>
      </c>
      <c r="D151" s="1186" t="s">
        <v>509</v>
      </c>
      <c r="E151" s="1161">
        <v>45700</v>
      </c>
      <c r="F151" s="1161">
        <f t="shared" ref="F151" si="119">E151+6</f>
        <v>45706</v>
      </c>
      <c r="G151" s="1161">
        <f t="shared" ref="G151" si="120">F151+2</f>
        <v>45708</v>
      </c>
      <c r="H151" s="1161">
        <f t="shared" ref="H151" si="121">G151+3</f>
        <v>45711</v>
      </c>
      <c r="I151" s="1161">
        <f t="shared" ref="I151" si="122">H151+5</f>
        <v>45716</v>
      </c>
      <c r="J151" s="1161">
        <f t="shared" ref="J151" si="123">I151+1</f>
        <v>45717</v>
      </c>
      <c r="K151" s="1161">
        <f t="shared" ref="K151" si="124">J151+1</f>
        <v>45718</v>
      </c>
      <c r="L151" s="1184"/>
      <c r="M151" s="1161">
        <f t="shared" ref="M151:N151" si="125">M150+7</f>
        <v>45330</v>
      </c>
      <c r="N151" s="1161">
        <f t="shared" si="125"/>
        <v>45330</v>
      </c>
      <c r="O151" s="1185">
        <f t="shared" si="112"/>
        <v>6</v>
      </c>
    </row>
    <row r="152" spans="1:15" ht="20.100000000000001" hidden="1" customHeight="1" x14ac:dyDescent="0.2">
      <c r="A152" s="817" t="s">
        <v>446</v>
      </c>
      <c r="B152" s="1164" t="s">
        <v>381</v>
      </c>
      <c r="C152" s="1164" t="s">
        <v>510</v>
      </c>
      <c r="D152" s="1164">
        <v>45704</v>
      </c>
      <c r="E152" s="1165" t="s">
        <v>409</v>
      </c>
      <c r="F152" s="1165" t="s">
        <v>409</v>
      </c>
      <c r="G152" s="1165" t="s">
        <v>409</v>
      </c>
      <c r="H152" s="1165" t="s">
        <v>409</v>
      </c>
      <c r="I152" s="1165" t="s">
        <v>409</v>
      </c>
      <c r="J152" s="1165" t="s">
        <v>409</v>
      </c>
      <c r="K152" s="1165" t="s">
        <v>409</v>
      </c>
      <c r="L152" s="1184"/>
      <c r="M152" s="1161">
        <f t="shared" ref="M152:N152" si="126">M151+7</f>
        <v>45337</v>
      </c>
      <c r="N152" s="1161">
        <f t="shared" si="126"/>
        <v>45337</v>
      </c>
      <c r="O152" s="1185">
        <f t="shared" si="112"/>
        <v>7</v>
      </c>
    </row>
    <row r="153" spans="1:15" ht="20.100000000000001" hidden="1" customHeight="1" x14ac:dyDescent="0.2">
      <c r="A153" s="817" t="s">
        <v>387</v>
      </c>
      <c r="B153" s="1164" t="s">
        <v>437</v>
      </c>
      <c r="C153" s="1164" t="s">
        <v>514</v>
      </c>
      <c r="D153" s="1164">
        <v>45715</v>
      </c>
      <c r="E153" s="1165" t="s">
        <v>409</v>
      </c>
      <c r="F153" s="1165" t="s">
        <v>409</v>
      </c>
      <c r="G153" s="1161">
        <v>45725</v>
      </c>
      <c r="H153" s="1161">
        <v>45731</v>
      </c>
      <c r="I153" s="1161">
        <f t="shared" ref="I153:I161" si="127">H153+5</f>
        <v>45736</v>
      </c>
      <c r="J153" s="1161">
        <f t="shared" ref="J153:J161" si="128">I153+1</f>
        <v>45737</v>
      </c>
      <c r="K153" s="1161">
        <f t="shared" ref="K153:K161" si="129">J153+1</f>
        <v>45738</v>
      </c>
      <c r="L153" s="1184"/>
      <c r="M153" s="1161">
        <v>45708</v>
      </c>
      <c r="N153" s="1161">
        <v>45708</v>
      </c>
      <c r="O153" s="1185">
        <f t="shared" si="112"/>
        <v>8</v>
      </c>
    </row>
    <row r="154" spans="1:15" ht="20.100000000000001" hidden="1" customHeight="1" x14ac:dyDescent="0.2">
      <c r="A154" s="817" t="s">
        <v>515</v>
      </c>
      <c r="B154" s="1164" t="s">
        <v>381</v>
      </c>
      <c r="C154" s="1164" t="s">
        <v>516</v>
      </c>
      <c r="D154" s="1164">
        <v>45718</v>
      </c>
      <c r="E154" s="1161">
        <f t="shared" ref="E154:E161" si="130">D154+4</f>
        <v>45722</v>
      </c>
      <c r="F154" s="1161">
        <f t="shared" ref="F154:F161" si="131">E154+6</f>
        <v>45728</v>
      </c>
      <c r="G154" s="1161">
        <f t="shared" ref="G154:G161" si="132">F154+2</f>
        <v>45730</v>
      </c>
      <c r="H154" s="1161">
        <f t="shared" ref="H154:H161" si="133">G154+3</f>
        <v>45733</v>
      </c>
      <c r="I154" s="1161">
        <f t="shared" si="127"/>
        <v>45738</v>
      </c>
      <c r="J154" s="1161">
        <f t="shared" si="128"/>
        <v>45739</v>
      </c>
      <c r="K154" s="1161">
        <f t="shared" si="129"/>
        <v>45740</v>
      </c>
      <c r="L154" s="1184"/>
      <c r="M154" s="1161">
        <f t="shared" ref="M154:N195" si="134">M153+7</f>
        <v>45715</v>
      </c>
      <c r="N154" s="1161">
        <f t="shared" si="134"/>
        <v>45715</v>
      </c>
      <c r="O154" s="1185">
        <f t="shared" si="112"/>
        <v>9</v>
      </c>
    </row>
    <row r="155" spans="1:15" ht="20.100000000000001" hidden="1" customHeight="1" x14ac:dyDescent="0.2">
      <c r="A155" s="817"/>
      <c r="B155" s="1164" t="s">
        <v>387</v>
      </c>
      <c r="C155" s="1164" t="s">
        <v>517</v>
      </c>
      <c r="D155" s="1164">
        <v>45724</v>
      </c>
      <c r="E155" s="1161">
        <f t="shared" si="130"/>
        <v>45728</v>
      </c>
      <c r="F155" s="1161">
        <f t="shared" si="131"/>
        <v>45734</v>
      </c>
      <c r="G155" s="1161">
        <f t="shared" si="132"/>
        <v>45736</v>
      </c>
      <c r="H155" s="1161">
        <f t="shared" si="133"/>
        <v>45739</v>
      </c>
      <c r="I155" s="1161">
        <f t="shared" si="127"/>
        <v>45744</v>
      </c>
      <c r="J155" s="1161">
        <f t="shared" si="128"/>
        <v>45745</v>
      </c>
      <c r="K155" s="1161">
        <f t="shared" si="129"/>
        <v>45746</v>
      </c>
      <c r="L155" s="1184"/>
      <c r="M155" s="1161">
        <f t="shared" si="134"/>
        <v>45722</v>
      </c>
      <c r="N155" s="1161">
        <f t="shared" si="134"/>
        <v>45722</v>
      </c>
      <c r="O155" s="1185">
        <f t="shared" si="112"/>
        <v>10</v>
      </c>
    </row>
    <row r="156" spans="1:15" ht="20.100000000000001" hidden="1" customHeight="1" x14ac:dyDescent="0.2">
      <c r="A156" s="817" t="s">
        <v>446</v>
      </c>
      <c r="B156" s="1164" t="s">
        <v>385</v>
      </c>
      <c r="C156" s="1164" t="s">
        <v>518</v>
      </c>
      <c r="D156" s="1164">
        <v>45736</v>
      </c>
      <c r="E156" s="1161">
        <f t="shared" si="130"/>
        <v>45740</v>
      </c>
      <c r="F156" s="1161">
        <f t="shared" si="131"/>
        <v>45746</v>
      </c>
      <c r="G156" s="1161">
        <f t="shared" si="132"/>
        <v>45748</v>
      </c>
      <c r="H156" s="1161">
        <f t="shared" si="133"/>
        <v>45751</v>
      </c>
      <c r="I156" s="1161">
        <f t="shared" si="127"/>
        <v>45756</v>
      </c>
      <c r="J156" s="1161">
        <f t="shared" si="128"/>
        <v>45757</v>
      </c>
      <c r="K156" s="1161">
        <f t="shared" si="129"/>
        <v>45758</v>
      </c>
      <c r="L156" s="1184"/>
      <c r="M156" s="1161">
        <v>45736</v>
      </c>
      <c r="N156" s="1161">
        <v>45736</v>
      </c>
      <c r="O156" s="1185">
        <f t="shared" si="112"/>
        <v>12</v>
      </c>
    </row>
    <row r="157" spans="1:15" ht="20.100000000000001" hidden="1" customHeight="1" x14ac:dyDescent="0.2">
      <c r="A157" s="817" t="s">
        <v>519</v>
      </c>
      <c r="B157" s="1164" t="s">
        <v>437</v>
      </c>
      <c r="C157" s="1164" t="s">
        <v>520</v>
      </c>
      <c r="D157" s="1164">
        <v>45744</v>
      </c>
      <c r="E157" s="1161">
        <f t="shared" si="130"/>
        <v>45748</v>
      </c>
      <c r="F157" s="1161">
        <f t="shared" si="131"/>
        <v>45754</v>
      </c>
      <c r="G157" s="1161">
        <f t="shared" si="132"/>
        <v>45756</v>
      </c>
      <c r="H157" s="1161">
        <f t="shared" si="133"/>
        <v>45759</v>
      </c>
      <c r="I157" s="1161">
        <f t="shared" si="127"/>
        <v>45764</v>
      </c>
      <c r="J157" s="1161">
        <f t="shared" si="128"/>
        <v>45765</v>
      </c>
      <c r="K157" s="1161">
        <f t="shared" si="129"/>
        <v>45766</v>
      </c>
      <c r="L157" s="1184"/>
      <c r="M157" s="1161">
        <f t="shared" si="134"/>
        <v>45743</v>
      </c>
      <c r="N157" s="1161">
        <f t="shared" si="134"/>
        <v>45743</v>
      </c>
      <c r="O157" s="1185">
        <f t="shared" si="112"/>
        <v>13</v>
      </c>
    </row>
    <row r="158" spans="1:15" ht="20.100000000000001" hidden="1" customHeight="1" x14ac:dyDescent="0.2">
      <c r="A158" s="817"/>
      <c r="B158" s="1164" t="s">
        <v>446</v>
      </c>
      <c r="C158" s="1164" t="s">
        <v>521</v>
      </c>
      <c r="D158" s="1164">
        <v>45752</v>
      </c>
      <c r="E158" s="1161">
        <f t="shared" si="130"/>
        <v>45756</v>
      </c>
      <c r="F158" s="1161">
        <f t="shared" si="131"/>
        <v>45762</v>
      </c>
      <c r="G158" s="1161">
        <f t="shared" si="132"/>
        <v>45764</v>
      </c>
      <c r="H158" s="1161">
        <f t="shared" si="133"/>
        <v>45767</v>
      </c>
      <c r="I158" s="1161">
        <f t="shared" si="127"/>
        <v>45772</v>
      </c>
      <c r="J158" s="1161">
        <f t="shared" si="128"/>
        <v>45773</v>
      </c>
      <c r="K158" s="1161">
        <f t="shared" si="129"/>
        <v>45774</v>
      </c>
      <c r="L158" s="1184"/>
      <c r="M158" s="1161">
        <f t="shared" si="134"/>
        <v>45750</v>
      </c>
      <c r="N158" s="1161">
        <f t="shared" si="134"/>
        <v>45750</v>
      </c>
      <c r="O158" s="1185">
        <f t="shared" si="112"/>
        <v>14</v>
      </c>
    </row>
    <row r="159" spans="1:15" ht="20.100000000000001" hidden="1" customHeight="1" x14ac:dyDescent="0.2">
      <c r="A159" s="817"/>
      <c r="B159" s="1164" t="s">
        <v>381</v>
      </c>
      <c r="C159" s="1164" t="s">
        <v>522</v>
      </c>
      <c r="D159" s="1164">
        <v>45760</v>
      </c>
      <c r="E159" s="1161">
        <f t="shared" si="130"/>
        <v>45764</v>
      </c>
      <c r="F159" s="1161">
        <f t="shared" si="131"/>
        <v>45770</v>
      </c>
      <c r="G159" s="1161">
        <f t="shared" si="132"/>
        <v>45772</v>
      </c>
      <c r="H159" s="1161">
        <f t="shared" si="133"/>
        <v>45775</v>
      </c>
      <c r="I159" s="1161">
        <f t="shared" si="127"/>
        <v>45780</v>
      </c>
      <c r="J159" s="1161">
        <f t="shared" si="128"/>
        <v>45781</v>
      </c>
      <c r="K159" s="1161">
        <f t="shared" si="129"/>
        <v>45782</v>
      </c>
      <c r="L159" s="1184"/>
      <c r="M159" s="1161">
        <f t="shared" si="134"/>
        <v>45757</v>
      </c>
      <c r="N159" s="1161">
        <f t="shared" si="134"/>
        <v>45757</v>
      </c>
      <c r="O159" s="1185">
        <f t="shared" si="112"/>
        <v>15</v>
      </c>
    </row>
    <row r="160" spans="1:15" ht="20.100000000000001" hidden="1" customHeight="1" x14ac:dyDescent="0.2">
      <c r="A160" s="817"/>
      <c r="B160" s="1164" t="s">
        <v>387</v>
      </c>
      <c r="C160" s="1164" t="s">
        <v>523</v>
      </c>
      <c r="D160" s="1164">
        <v>45764</v>
      </c>
      <c r="E160" s="1161">
        <f t="shared" si="130"/>
        <v>45768</v>
      </c>
      <c r="F160" s="1161">
        <f t="shared" si="131"/>
        <v>45774</v>
      </c>
      <c r="G160" s="1161">
        <f t="shared" si="132"/>
        <v>45776</v>
      </c>
      <c r="H160" s="1161">
        <f t="shared" si="133"/>
        <v>45779</v>
      </c>
      <c r="I160" s="1161">
        <f t="shared" si="127"/>
        <v>45784</v>
      </c>
      <c r="J160" s="1161">
        <f t="shared" si="128"/>
        <v>45785</v>
      </c>
      <c r="K160" s="1161">
        <f t="shared" si="129"/>
        <v>45786</v>
      </c>
      <c r="L160" s="1184"/>
      <c r="M160" s="1161">
        <f t="shared" si="134"/>
        <v>45764</v>
      </c>
      <c r="N160" s="1161">
        <f t="shared" si="134"/>
        <v>45764</v>
      </c>
      <c r="O160" s="1185">
        <f t="shared" si="112"/>
        <v>16</v>
      </c>
    </row>
    <row r="161" spans="1:15" ht="20.100000000000001" hidden="1" customHeight="1" x14ac:dyDescent="0.2">
      <c r="A161" s="817"/>
      <c r="B161" s="1164" t="s">
        <v>385</v>
      </c>
      <c r="C161" s="1164" t="s">
        <v>524</v>
      </c>
      <c r="D161" s="1164">
        <v>45771</v>
      </c>
      <c r="E161" s="1161">
        <f t="shared" si="130"/>
        <v>45775</v>
      </c>
      <c r="F161" s="1161">
        <f t="shared" si="131"/>
        <v>45781</v>
      </c>
      <c r="G161" s="1161">
        <f t="shared" si="132"/>
        <v>45783</v>
      </c>
      <c r="H161" s="1161">
        <f t="shared" si="133"/>
        <v>45786</v>
      </c>
      <c r="I161" s="1161">
        <f t="shared" si="127"/>
        <v>45791</v>
      </c>
      <c r="J161" s="1161">
        <f t="shared" si="128"/>
        <v>45792</v>
      </c>
      <c r="K161" s="1161">
        <f t="shared" si="129"/>
        <v>45793</v>
      </c>
      <c r="L161" s="1184"/>
      <c r="M161" s="1161">
        <f t="shared" si="134"/>
        <v>45771</v>
      </c>
      <c r="N161" s="1161">
        <f t="shared" si="134"/>
        <v>45771</v>
      </c>
      <c r="O161" s="1185">
        <f t="shared" si="112"/>
        <v>17</v>
      </c>
    </row>
    <row r="162" spans="1:15" ht="20.100000000000001" hidden="1" customHeight="1" x14ac:dyDescent="0.2">
      <c r="A162" s="817"/>
      <c r="B162" s="1164" t="s">
        <v>437</v>
      </c>
      <c r="C162" s="1164" t="s">
        <v>525</v>
      </c>
      <c r="D162" s="1164">
        <v>45779</v>
      </c>
      <c r="E162" s="1161">
        <f t="shared" ref="E162:E166" si="135">D162+4</f>
        <v>45783</v>
      </c>
      <c r="F162" s="1161">
        <f t="shared" ref="F162:F166" si="136">E162+6</f>
        <v>45789</v>
      </c>
      <c r="G162" s="1161">
        <f t="shared" ref="G162:G166" si="137">F162+2</f>
        <v>45791</v>
      </c>
      <c r="H162" s="1161">
        <f t="shared" ref="H162:H166" si="138">G162+3</f>
        <v>45794</v>
      </c>
      <c r="I162" s="1161">
        <f t="shared" ref="I162:I166" si="139">H162+5</f>
        <v>45799</v>
      </c>
      <c r="J162" s="1161">
        <f t="shared" ref="J162:J166" si="140">I162+1</f>
        <v>45800</v>
      </c>
      <c r="K162" s="1161">
        <f t="shared" ref="K162:K166" si="141">J162+1</f>
        <v>45801</v>
      </c>
      <c r="L162" s="1184"/>
      <c r="M162" s="1161">
        <f t="shared" si="134"/>
        <v>45778</v>
      </c>
      <c r="N162" s="1161">
        <f t="shared" si="134"/>
        <v>45778</v>
      </c>
      <c r="O162" s="1185">
        <f t="shared" ref="O162:O166" si="142">WEEKNUM(N162)</f>
        <v>18</v>
      </c>
    </row>
    <row r="163" spans="1:15" ht="20.100000000000001" hidden="1" customHeight="1" x14ac:dyDescent="0.2">
      <c r="A163" s="817"/>
      <c r="B163" s="1164" t="s">
        <v>446</v>
      </c>
      <c r="C163" s="1164" t="s">
        <v>526</v>
      </c>
      <c r="D163" s="1164">
        <v>45786</v>
      </c>
      <c r="E163" s="1161">
        <f t="shared" si="135"/>
        <v>45790</v>
      </c>
      <c r="F163" s="1161">
        <f t="shared" si="136"/>
        <v>45796</v>
      </c>
      <c r="G163" s="1161">
        <f t="shared" si="137"/>
        <v>45798</v>
      </c>
      <c r="H163" s="1161">
        <f t="shared" si="138"/>
        <v>45801</v>
      </c>
      <c r="I163" s="1161">
        <f t="shared" si="139"/>
        <v>45806</v>
      </c>
      <c r="J163" s="1161">
        <f t="shared" si="140"/>
        <v>45807</v>
      </c>
      <c r="K163" s="1161">
        <f t="shared" si="141"/>
        <v>45808</v>
      </c>
      <c r="L163" s="1184"/>
      <c r="M163" s="1161">
        <f t="shared" si="134"/>
        <v>45785</v>
      </c>
      <c r="N163" s="1161">
        <f t="shared" si="134"/>
        <v>45785</v>
      </c>
      <c r="O163" s="1185">
        <f t="shared" si="142"/>
        <v>19</v>
      </c>
    </row>
    <row r="164" spans="1:15" ht="20.100000000000001" hidden="1" customHeight="1" x14ac:dyDescent="0.2">
      <c r="A164" s="817"/>
      <c r="B164" s="1164" t="s">
        <v>381</v>
      </c>
      <c r="C164" s="1164" t="s">
        <v>527</v>
      </c>
      <c r="D164" s="1164">
        <v>45794</v>
      </c>
      <c r="E164" s="1161">
        <f t="shared" si="135"/>
        <v>45798</v>
      </c>
      <c r="F164" s="1161">
        <f t="shared" si="136"/>
        <v>45804</v>
      </c>
      <c r="G164" s="1161">
        <f t="shared" si="137"/>
        <v>45806</v>
      </c>
      <c r="H164" s="1161">
        <f t="shared" si="138"/>
        <v>45809</v>
      </c>
      <c r="I164" s="1161">
        <f t="shared" si="139"/>
        <v>45814</v>
      </c>
      <c r="J164" s="1161">
        <f t="shared" si="140"/>
        <v>45815</v>
      </c>
      <c r="K164" s="1161">
        <f t="shared" si="141"/>
        <v>45816</v>
      </c>
      <c r="L164" s="1184"/>
      <c r="M164" s="1161">
        <f t="shared" si="134"/>
        <v>45792</v>
      </c>
      <c r="N164" s="1161">
        <f t="shared" si="134"/>
        <v>45792</v>
      </c>
      <c r="O164" s="1185">
        <f t="shared" si="142"/>
        <v>20</v>
      </c>
    </row>
    <row r="165" spans="1:15" ht="20.100000000000001" hidden="1" customHeight="1" x14ac:dyDescent="0.2">
      <c r="A165" s="817"/>
      <c r="B165" s="1164" t="s">
        <v>387</v>
      </c>
      <c r="C165" s="1164" t="s">
        <v>528</v>
      </c>
      <c r="D165" s="1164">
        <v>45800</v>
      </c>
      <c r="E165" s="1161">
        <f t="shared" si="135"/>
        <v>45804</v>
      </c>
      <c r="F165" s="1161">
        <f t="shared" si="136"/>
        <v>45810</v>
      </c>
      <c r="G165" s="1161">
        <f t="shared" si="137"/>
        <v>45812</v>
      </c>
      <c r="H165" s="1161">
        <f t="shared" si="138"/>
        <v>45815</v>
      </c>
      <c r="I165" s="1161">
        <f t="shared" si="139"/>
        <v>45820</v>
      </c>
      <c r="J165" s="1161">
        <f t="shared" si="140"/>
        <v>45821</v>
      </c>
      <c r="K165" s="1161">
        <f t="shared" si="141"/>
        <v>45822</v>
      </c>
      <c r="L165" s="1184"/>
      <c r="M165" s="1161">
        <f t="shared" si="134"/>
        <v>45799</v>
      </c>
      <c r="N165" s="1161">
        <f t="shared" si="134"/>
        <v>45799</v>
      </c>
      <c r="O165" s="1185">
        <f t="shared" si="142"/>
        <v>21</v>
      </c>
    </row>
    <row r="166" spans="1:15" ht="20.100000000000001" hidden="1" customHeight="1" x14ac:dyDescent="0.2">
      <c r="A166" s="817"/>
      <c r="B166" s="1164" t="s">
        <v>385</v>
      </c>
      <c r="C166" s="1164" t="s">
        <v>529</v>
      </c>
      <c r="D166" s="1164">
        <v>45808</v>
      </c>
      <c r="E166" s="1161">
        <f t="shared" si="135"/>
        <v>45812</v>
      </c>
      <c r="F166" s="1161">
        <f t="shared" si="136"/>
        <v>45818</v>
      </c>
      <c r="G166" s="1161">
        <f t="shared" si="137"/>
        <v>45820</v>
      </c>
      <c r="H166" s="1161">
        <f t="shared" si="138"/>
        <v>45823</v>
      </c>
      <c r="I166" s="1161">
        <f t="shared" si="139"/>
        <v>45828</v>
      </c>
      <c r="J166" s="1161">
        <f t="shared" si="140"/>
        <v>45829</v>
      </c>
      <c r="K166" s="1161">
        <f t="shared" si="141"/>
        <v>45830</v>
      </c>
      <c r="L166" s="1184"/>
      <c r="M166" s="1161">
        <f t="shared" si="134"/>
        <v>45806</v>
      </c>
      <c r="N166" s="1161">
        <f t="shared" si="134"/>
        <v>45806</v>
      </c>
      <c r="O166" s="1185">
        <f t="shared" si="142"/>
        <v>22</v>
      </c>
    </row>
    <row r="167" spans="1:15" ht="20.100000000000001" hidden="1" customHeight="1" x14ac:dyDescent="0.2">
      <c r="A167" s="817"/>
      <c r="B167" s="1164" t="s">
        <v>437</v>
      </c>
      <c r="C167" s="1164" t="s">
        <v>530</v>
      </c>
      <c r="D167" s="1164">
        <v>45813</v>
      </c>
      <c r="E167" s="1161">
        <f t="shared" ref="E167:E171" si="143">D167+4</f>
        <v>45817</v>
      </c>
      <c r="F167" s="1161">
        <f t="shared" ref="F167:F171" si="144">E167+6</f>
        <v>45823</v>
      </c>
      <c r="G167" s="1161">
        <f t="shared" ref="G167:G171" si="145">F167+2</f>
        <v>45825</v>
      </c>
      <c r="H167" s="1161">
        <f t="shared" ref="H167:H171" si="146">G167+3</f>
        <v>45828</v>
      </c>
      <c r="I167" s="1161">
        <f t="shared" ref="I167:I171" si="147">H167+5</f>
        <v>45833</v>
      </c>
      <c r="J167" s="1161">
        <f t="shared" ref="J167:J171" si="148">I167+1</f>
        <v>45834</v>
      </c>
      <c r="K167" s="1161">
        <f t="shared" ref="K167:K171" si="149">J167+1</f>
        <v>45835</v>
      </c>
      <c r="L167" s="1184"/>
      <c r="M167" s="1161">
        <f t="shared" si="134"/>
        <v>45813</v>
      </c>
      <c r="N167" s="1161">
        <f t="shared" si="134"/>
        <v>45813</v>
      </c>
      <c r="O167" s="1185">
        <f t="shared" ref="O167:O171" si="150">WEEKNUM(N167)</f>
        <v>23</v>
      </c>
    </row>
    <row r="168" spans="1:15" ht="20.100000000000001" hidden="1" customHeight="1" x14ac:dyDescent="0.2">
      <c r="A168" s="817"/>
      <c r="B168" s="1164" t="s">
        <v>446</v>
      </c>
      <c r="C168" s="1164" t="s">
        <v>531</v>
      </c>
      <c r="D168" s="1164">
        <v>45820</v>
      </c>
      <c r="E168" s="1161">
        <f t="shared" si="143"/>
        <v>45824</v>
      </c>
      <c r="F168" s="1161">
        <f t="shared" si="144"/>
        <v>45830</v>
      </c>
      <c r="G168" s="1161">
        <f t="shared" si="145"/>
        <v>45832</v>
      </c>
      <c r="H168" s="1161">
        <f t="shared" si="146"/>
        <v>45835</v>
      </c>
      <c r="I168" s="1161">
        <f t="shared" si="147"/>
        <v>45840</v>
      </c>
      <c r="J168" s="1161">
        <f t="shared" si="148"/>
        <v>45841</v>
      </c>
      <c r="K168" s="1161">
        <f t="shared" si="149"/>
        <v>45842</v>
      </c>
      <c r="L168" s="1184"/>
      <c r="M168" s="1161">
        <f t="shared" si="134"/>
        <v>45820</v>
      </c>
      <c r="N168" s="1161">
        <f t="shared" si="134"/>
        <v>45820</v>
      </c>
      <c r="O168" s="1185">
        <f t="shared" si="150"/>
        <v>24</v>
      </c>
    </row>
    <row r="169" spans="1:15" ht="20.100000000000001" hidden="1" customHeight="1" x14ac:dyDescent="0.2">
      <c r="A169" s="817"/>
      <c r="B169" s="1164" t="s">
        <v>381</v>
      </c>
      <c r="C169" s="1164" t="s">
        <v>532</v>
      </c>
      <c r="D169" s="1164">
        <v>45828</v>
      </c>
      <c r="E169" s="1161">
        <f t="shared" si="143"/>
        <v>45832</v>
      </c>
      <c r="F169" s="1161">
        <f t="shared" si="144"/>
        <v>45838</v>
      </c>
      <c r="G169" s="1161">
        <f t="shared" si="145"/>
        <v>45840</v>
      </c>
      <c r="H169" s="1161">
        <f t="shared" si="146"/>
        <v>45843</v>
      </c>
      <c r="I169" s="1161">
        <f t="shared" si="147"/>
        <v>45848</v>
      </c>
      <c r="J169" s="1161">
        <f t="shared" si="148"/>
        <v>45849</v>
      </c>
      <c r="K169" s="1161">
        <f t="shared" si="149"/>
        <v>45850</v>
      </c>
      <c r="L169" s="1184"/>
      <c r="M169" s="1161">
        <f t="shared" si="134"/>
        <v>45827</v>
      </c>
      <c r="N169" s="1161">
        <f t="shared" si="134"/>
        <v>45827</v>
      </c>
      <c r="O169" s="1185">
        <f t="shared" si="150"/>
        <v>25</v>
      </c>
    </row>
    <row r="170" spans="1:15" ht="20.100000000000001" hidden="1" customHeight="1" x14ac:dyDescent="0.2">
      <c r="A170" s="817"/>
      <c r="B170" s="1164" t="s">
        <v>387</v>
      </c>
      <c r="C170" s="1164" t="s">
        <v>533</v>
      </c>
      <c r="D170" s="1164">
        <v>45836</v>
      </c>
      <c r="E170" s="1161">
        <f t="shared" si="143"/>
        <v>45840</v>
      </c>
      <c r="F170" s="1161">
        <f t="shared" si="144"/>
        <v>45846</v>
      </c>
      <c r="G170" s="1161">
        <f t="shared" si="145"/>
        <v>45848</v>
      </c>
      <c r="H170" s="1161">
        <f t="shared" si="146"/>
        <v>45851</v>
      </c>
      <c r="I170" s="1161">
        <f t="shared" si="147"/>
        <v>45856</v>
      </c>
      <c r="J170" s="1161">
        <f t="shared" si="148"/>
        <v>45857</v>
      </c>
      <c r="K170" s="1161">
        <f t="shared" si="149"/>
        <v>45858</v>
      </c>
      <c r="L170" s="1184"/>
      <c r="M170" s="1161">
        <f t="shared" si="134"/>
        <v>45834</v>
      </c>
      <c r="N170" s="1161">
        <f t="shared" si="134"/>
        <v>45834</v>
      </c>
      <c r="O170" s="1185">
        <f t="shared" si="150"/>
        <v>26</v>
      </c>
    </row>
    <row r="171" spans="1:15" ht="20.100000000000001" hidden="1" customHeight="1" x14ac:dyDescent="0.2">
      <c r="A171" s="817"/>
      <c r="B171" s="1164" t="s">
        <v>385</v>
      </c>
      <c r="C171" s="1164" t="s">
        <v>534</v>
      </c>
      <c r="D171" s="1164">
        <v>45843</v>
      </c>
      <c r="E171" s="1161">
        <f t="shared" si="143"/>
        <v>45847</v>
      </c>
      <c r="F171" s="1161">
        <f t="shared" si="144"/>
        <v>45853</v>
      </c>
      <c r="G171" s="1161">
        <f t="shared" si="145"/>
        <v>45855</v>
      </c>
      <c r="H171" s="1161">
        <f t="shared" si="146"/>
        <v>45858</v>
      </c>
      <c r="I171" s="1161">
        <f t="shared" si="147"/>
        <v>45863</v>
      </c>
      <c r="J171" s="1161">
        <f t="shared" si="148"/>
        <v>45864</v>
      </c>
      <c r="K171" s="1161">
        <f t="shared" si="149"/>
        <v>45865</v>
      </c>
      <c r="L171" s="1184"/>
      <c r="M171" s="1161">
        <f t="shared" si="134"/>
        <v>45841</v>
      </c>
      <c r="N171" s="1161">
        <f t="shared" si="134"/>
        <v>45841</v>
      </c>
      <c r="O171" s="1185">
        <f t="shared" si="150"/>
        <v>27</v>
      </c>
    </row>
    <row r="172" spans="1:15" ht="20.100000000000001" hidden="1" customHeight="1" x14ac:dyDescent="0.2">
      <c r="A172" s="817" t="s">
        <v>437</v>
      </c>
      <c r="B172" s="1164" t="s">
        <v>535</v>
      </c>
      <c r="C172" s="1164" t="s">
        <v>536</v>
      </c>
      <c r="D172" s="1164">
        <v>45853</v>
      </c>
      <c r="E172" s="1161">
        <f t="shared" ref="E172:E176" si="151">D172+4</f>
        <v>45857</v>
      </c>
      <c r="F172" s="1161">
        <f t="shared" ref="F172:F176" si="152">E172+6</f>
        <v>45863</v>
      </c>
      <c r="G172" s="1161">
        <f t="shared" ref="G172:G176" si="153">F172+2</f>
        <v>45865</v>
      </c>
      <c r="H172" s="1161">
        <f t="shared" ref="H172:H176" si="154">G172+3</f>
        <v>45868</v>
      </c>
      <c r="I172" s="1161">
        <f t="shared" ref="I172:I176" si="155">H172+5</f>
        <v>45873</v>
      </c>
      <c r="J172" s="1161">
        <f t="shared" ref="J172:J176" si="156">I172+1</f>
        <v>45874</v>
      </c>
      <c r="K172" s="1161">
        <f t="shared" ref="K172:K176" si="157">J172+1</f>
        <v>45875</v>
      </c>
      <c r="L172" s="1184"/>
      <c r="M172" s="1161">
        <f t="shared" si="134"/>
        <v>45848</v>
      </c>
      <c r="N172" s="1161">
        <f t="shared" si="134"/>
        <v>45848</v>
      </c>
      <c r="O172" s="1185">
        <f t="shared" ref="O172:O176" si="158">WEEKNUM(N172)</f>
        <v>28</v>
      </c>
    </row>
    <row r="173" spans="1:15" ht="20.100000000000001" hidden="1" customHeight="1" x14ac:dyDescent="0.2">
      <c r="A173" s="817"/>
      <c r="B173" s="1164" t="s">
        <v>446</v>
      </c>
      <c r="C173" s="1164" t="s">
        <v>537</v>
      </c>
      <c r="D173" s="1164">
        <v>45856</v>
      </c>
      <c r="E173" s="1161">
        <f t="shared" si="151"/>
        <v>45860</v>
      </c>
      <c r="F173" s="1161">
        <f t="shared" si="152"/>
        <v>45866</v>
      </c>
      <c r="G173" s="1161">
        <f t="shared" si="153"/>
        <v>45868</v>
      </c>
      <c r="H173" s="1161">
        <f t="shared" si="154"/>
        <v>45871</v>
      </c>
      <c r="I173" s="1161">
        <f t="shared" si="155"/>
        <v>45876</v>
      </c>
      <c r="J173" s="1161">
        <f t="shared" si="156"/>
        <v>45877</v>
      </c>
      <c r="K173" s="1161">
        <f t="shared" si="157"/>
        <v>45878</v>
      </c>
      <c r="L173" s="1184"/>
      <c r="M173" s="1161">
        <f t="shared" si="134"/>
        <v>45855</v>
      </c>
      <c r="N173" s="1161">
        <f t="shared" si="134"/>
        <v>45855</v>
      </c>
      <c r="O173" s="1185">
        <f t="shared" si="158"/>
        <v>29</v>
      </c>
    </row>
    <row r="174" spans="1:15" ht="20.100000000000001" hidden="1" customHeight="1" x14ac:dyDescent="0.2">
      <c r="A174" s="817"/>
      <c r="B174" s="1164" t="s">
        <v>381</v>
      </c>
      <c r="C174" s="1164" t="s">
        <v>538</v>
      </c>
      <c r="D174" s="1164">
        <v>45862</v>
      </c>
      <c r="E174" s="1161">
        <f t="shared" si="151"/>
        <v>45866</v>
      </c>
      <c r="F174" s="1161">
        <f t="shared" si="152"/>
        <v>45872</v>
      </c>
      <c r="G174" s="1161">
        <f t="shared" si="153"/>
        <v>45874</v>
      </c>
      <c r="H174" s="1161">
        <f t="shared" si="154"/>
        <v>45877</v>
      </c>
      <c r="I174" s="1161">
        <f t="shared" si="155"/>
        <v>45882</v>
      </c>
      <c r="J174" s="1161">
        <f t="shared" si="156"/>
        <v>45883</v>
      </c>
      <c r="K174" s="1161">
        <f t="shared" si="157"/>
        <v>45884</v>
      </c>
      <c r="L174" s="1184"/>
      <c r="M174" s="1161">
        <f t="shared" si="134"/>
        <v>45862</v>
      </c>
      <c r="N174" s="1161">
        <f t="shared" si="134"/>
        <v>45862</v>
      </c>
      <c r="O174" s="1185">
        <f t="shared" si="158"/>
        <v>30</v>
      </c>
    </row>
    <row r="175" spans="1:15" ht="20.100000000000001" hidden="1" customHeight="1" x14ac:dyDescent="0.2">
      <c r="A175" s="817"/>
      <c r="B175" s="1164" t="s">
        <v>387</v>
      </c>
      <c r="C175" s="1164" t="s">
        <v>539</v>
      </c>
      <c r="D175" s="1164">
        <v>45872</v>
      </c>
      <c r="E175" s="1161">
        <f t="shared" si="151"/>
        <v>45876</v>
      </c>
      <c r="F175" s="1161">
        <f t="shared" si="152"/>
        <v>45882</v>
      </c>
      <c r="G175" s="1161">
        <f t="shared" si="153"/>
        <v>45884</v>
      </c>
      <c r="H175" s="1161">
        <f t="shared" si="154"/>
        <v>45887</v>
      </c>
      <c r="I175" s="1161">
        <f t="shared" si="155"/>
        <v>45892</v>
      </c>
      <c r="J175" s="1161">
        <f t="shared" si="156"/>
        <v>45893</v>
      </c>
      <c r="K175" s="1161">
        <f t="shared" si="157"/>
        <v>45894</v>
      </c>
      <c r="L175" s="1184"/>
      <c r="M175" s="1161">
        <f t="shared" si="134"/>
        <v>45869</v>
      </c>
      <c r="N175" s="1161">
        <f t="shared" si="134"/>
        <v>45869</v>
      </c>
      <c r="O175" s="1185">
        <f t="shared" si="158"/>
        <v>31</v>
      </c>
    </row>
    <row r="176" spans="1:15" ht="20.100000000000001" hidden="1" customHeight="1" x14ac:dyDescent="0.2">
      <c r="A176" s="817"/>
      <c r="B176" s="1164" t="s">
        <v>385</v>
      </c>
      <c r="C176" s="1164" t="s">
        <v>540</v>
      </c>
      <c r="D176" s="1164">
        <v>45880</v>
      </c>
      <c r="E176" s="1161">
        <f t="shared" si="151"/>
        <v>45884</v>
      </c>
      <c r="F176" s="1161">
        <f t="shared" si="152"/>
        <v>45890</v>
      </c>
      <c r="G176" s="1161">
        <f t="shared" si="153"/>
        <v>45892</v>
      </c>
      <c r="H176" s="1161">
        <f t="shared" si="154"/>
        <v>45895</v>
      </c>
      <c r="I176" s="1161">
        <f t="shared" si="155"/>
        <v>45900</v>
      </c>
      <c r="J176" s="1161">
        <f t="shared" si="156"/>
        <v>45901</v>
      </c>
      <c r="K176" s="1161">
        <f t="shared" si="157"/>
        <v>45902</v>
      </c>
      <c r="L176" s="1184"/>
      <c r="M176" s="1161">
        <f t="shared" si="134"/>
        <v>45876</v>
      </c>
      <c r="N176" s="1161">
        <f t="shared" si="134"/>
        <v>45876</v>
      </c>
      <c r="O176" s="1185">
        <f t="shared" si="158"/>
        <v>32</v>
      </c>
    </row>
    <row r="177" spans="1:15" ht="20.100000000000001" hidden="1" customHeight="1" x14ac:dyDescent="0.2">
      <c r="A177" s="817"/>
      <c r="B177" s="1164" t="s">
        <v>535</v>
      </c>
      <c r="C177" s="1164" t="s">
        <v>541</v>
      </c>
      <c r="D177" s="1164">
        <v>45883</v>
      </c>
      <c r="E177" s="1161">
        <f t="shared" ref="E177:E181" si="159">D177+4</f>
        <v>45887</v>
      </c>
      <c r="F177" s="1161">
        <f t="shared" ref="F177:F181" si="160">E177+6</f>
        <v>45893</v>
      </c>
      <c r="G177" s="1161">
        <f t="shared" ref="G177:G181" si="161">F177+2</f>
        <v>45895</v>
      </c>
      <c r="H177" s="1161">
        <f t="shared" ref="H177:H181" si="162">G177+3</f>
        <v>45898</v>
      </c>
      <c r="I177" s="1161">
        <f t="shared" ref="I177:I181" si="163">H177+5</f>
        <v>45903</v>
      </c>
      <c r="J177" s="1161">
        <f t="shared" ref="J177:J181" si="164">I177+1</f>
        <v>45904</v>
      </c>
      <c r="K177" s="1161">
        <f t="shared" ref="K177:K181" si="165">J177+1</f>
        <v>45905</v>
      </c>
      <c r="L177" s="1184"/>
      <c r="M177" s="1161">
        <f t="shared" si="134"/>
        <v>45883</v>
      </c>
      <c r="N177" s="1161">
        <f t="shared" si="134"/>
        <v>45883</v>
      </c>
      <c r="O177" s="1185">
        <f t="shared" ref="O177:O181" si="166">WEEKNUM(N177)</f>
        <v>33</v>
      </c>
    </row>
    <row r="178" spans="1:15" ht="20.100000000000001" hidden="1" customHeight="1" x14ac:dyDescent="0.2">
      <c r="A178" s="817" t="s">
        <v>446</v>
      </c>
      <c r="B178" s="1168" t="s">
        <v>433</v>
      </c>
      <c r="C178" s="1164" t="s">
        <v>542</v>
      </c>
      <c r="D178" s="1166"/>
      <c r="E178" s="1166"/>
      <c r="F178" s="1166"/>
      <c r="G178" s="1166"/>
      <c r="H178" s="1166"/>
      <c r="I178" s="1166"/>
      <c r="J178" s="1166"/>
      <c r="K178" s="1166"/>
      <c r="L178" s="1184"/>
      <c r="M178" s="1161">
        <f t="shared" si="134"/>
        <v>45890</v>
      </c>
      <c r="N178" s="1161">
        <f t="shared" si="134"/>
        <v>45890</v>
      </c>
      <c r="O178" s="1185">
        <f t="shared" si="166"/>
        <v>34</v>
      </c>
    </row>
    <row r="179" spans="1:15" ht="20.100000000000001" hidden="1" customHeight="1" x14ac:dyDescent="0.2">
      <c r="A179" s="817"/>
      <c r="B179" s="1164" t="s">
        <v>446</v>
      </c>
      <c r="C179" s="1164" t="s">
        <v>543</v>
      </c>
      <c r="D179" s="1164">
        <v>45898</v>
      </c>
      <c r="E179" s="1161">
        <f t="shared" si="159"/>
        <v>45902</v>
      </c>
      <c r="F179" s="1161">
        <f t="shared" si="160"/>
        <v>45908</v>
      </c>
      <c r="G179" s="1161">
        <f t="shared" si="161"/>
        <v>45910</v>
      </c>
      <c r="H179" s="1161">
        <f t="shared" si="162"/>
        <v>45913</v>
      </c>
      <c r="I179" s="1161">
        <f t="shared" si="163"/>
        <v>45918</v>
      </c>
      <c r="J179" s="1161">
        <f t="shared" si="164"/>
        <v>45919</v>
      </c>
      <c r="K179" s="1161">
        <f t="shared" si="165"/>
        <v>45920</v>
      </c>
      <c r="L179" s="1184"/>
      <c r="M179" s="1161">
        <f t="shared" si="134"/>
        <v>45897</v>
      </c>
      <c r="N179" s="1161">
        <f t="shared" si="134"/>
        <v>45897</v>
      </c>
      <c r="O179" s="1185">
        <f t="shared" si="166"/>
        <v>35</v>
      </c>
    </row>
    <row r="180" spans="1:15" ht="20.100000000000001" hidden="1" customHeight="1" x14ac:dyDescent="0.2">
      <c r="A180" s="817"/>
      <c r="B180" s="1164" t="s">
        <v>381</v>
      </c>
      <c r="C180" s="1164" t="s">
        <v>544</v>
      </c>
      <c r="D180" s="1164">
        <v>45905</v>
      </c>
      <c r="E180" s="1161">
        <f t="shared" si="159"/>
        <v>45909</v>
      </c>
      <c r="F180" s="1161">
        <f t="shared" si="160"/>
        <v>45915</v>
      </c>
      <c r="G180" s="1161">
        <f t="shared" si="161"/>
        <v>45917</v>
      </c>
      <c r="H180" s="1161">
        <f t="shared" si="162"/>
        <v>45920</v>
      </c>
      <c r="I180" s="1161">
        <f t="shared" si="163"/>
        <v>45925</v>
      </c>
      <c r="J180" s="1161">
        <f t="shared" si="164"/>
        <v>45926</v>
      </c>
      <c r="K180" s="1161">
        <f t="shared" si="165"/>
        <v>45927</v>
      </c>
      <c r="L180" s="1184"/>
      <c r="M180" s="1161">
        <f t="shared" si="134"/>
        <v>45904</v>
      </c>
      <c r="N180" s="1161">
        <f t="shared" si="134"/>
        <v>45904</v>
      </c>
      <c r="O180" s="1185">
        <f t="shared" si="166"/>
        <v>36</v>
      </c>
    </row>
    <row r="181" spans="1:15" ht="20.100000000000001" hidden="1" customHeight="1" x14ac:dyDescent="0.2">
      <c r="A181" s="817"/>
      <c r="B181" s="1164" t="s">
        <v>387</v>
      </c>
      <c r="C181" s="1164" t="s">
        <v>545</v>
      </c>
      <c r="D181" s="1164">
        <v>45912</v>
      </c>
      <c r="E181" s="1161">
        <f t="shared" si="159"/>
        <v>45916</v>
      </c>
      <c r="F181" s="1161">
        <f t="shared" si="160"/>
        <v>45922</v>
      </c>
      <c r="G181" s="1161">
        <f t="shared" si="161"/>
        <v>45924</v>
      </c>
      <c r="H181" s="1161">
        <f t="shared" si="162"/>
        <v>45927</v>
      </c>
      <c r="I181" s="1161">
        <f t="shared" si="163"/>
        <v>45932</v>
      </c>
      <c r="J181" s="1161">
        <f t="shared" si="164"/>
        <v>45933</v>
      </c>
      <c r="K181" s="1161">
        <f t="shared" si="165"/>
        <v>45934</v>
      </c>
      <c r="L181" s="1184"/>
      <c r="M181" s="1161">
        <f t="shared" si="134"/>
        <v>45911</v>
      </c>
      <c r="N181" s="1161">
        <f t="shared" si="134"/>
        <v>45911</v>
      </c>
      <c r="O181" s="1185">
        <f t="shared" si="166"/>
        <v>37</v>
      </c>
    </row>
    <row r="182" spans="1:15" ht="20.100000000000001" hidden="1" customHeight="1" x14ac:dyDescent="0.2">
      <c r="A182" s="817"/>
      <c r="B182" s="1164" t="s">
        <v>385</v>
      </c>
      <c r="C182" s="1164" t="s">
        <v>546</v>
      </c>
      <c r="D182" s="1164">
        <v>45920</v>
      </c>
      <c r="E182" s="1161">
        <f t="shared" ref="E182:E186" si="167">D182+4</f>
        <v>45924</v>
      </c>
      <c r="F182" s="1161">
        <f t="shared" ref="F182:F186" si="168">E182+6</f>
        <v>45930</v>
      </c>
      <c r="G182" s="1161">
        <f t="shared" ref="G182:G186" si="169">F182+2</f>
        <v>45932</v>
      </c>
      <c r="H182" s="1161">
        <f t="shared" ref="H182:H186" si="170">G182+3</f>
        <v>45935</v>
      </c>
      <c r="I182" s="1161">
        <f t="shared" ref="I182:I186" si="171">H182+5</f>
        <v>45940</v>
      </c>
      <c r="J182" s="1161">
        <f t="shared" ref="J182:J186" si="172">I182+1</f>
        <v>45941</v>
      </c>
      <c r="K182" s="1161">
        <f t="shared" ref="K182:K186" si="173">J182+1</f>
        <v>45942</v>
      </c>
      <c r="L182" s="1184"/>
      <c r="M182" s="1161">
        <f t="shared" si="134"/>
        <v>45918</v>
      </c>
      <c r="N182" s="1161">
        <f t="shared" si="134"/>
        <v>45918</v>
      </c>
      <c r="O182" s="1185">
        <f t="shared" ref="O182:O186" si="174">WEEKNUM(N182)</f>
        <v>38</v>
      </c>
    </row>
    <row r="183" spans="1:15" ht="20.100000000000001" hidden="1" customHeight="1" x14ac:dyDescent="0.2">
      <c r="A183" s="817"/>
      <c r="B183" s="1164" t="s">
        <v>535</v>
      </c>
      <c r="C183" s="1164" t="s">
        <v>547</v>
      </c>
      <c r="D183" s="1164">
        <v>45925</v>
      </c>
      <c r="E183" s="1161">
        <f t="shared" si="167"/>
        <v>45929</v>
      </c>
      <c r="F183" s="1161">
        <f t="shared" si="168"/>
        <v>45935</v>
      </c>
      <c r="G183" s="1161">
        <f t="shared" si="169"/>
        <v>45937</v>
      </c>
      <c r="H183" s="1161">
        <f t="shared" si="170"/>
        <v>45940</v>
      </c>
      <c r="I183" s="1161">
        <f t="shared" si="171"/>
        <v>45945</v>
      </c>
      <c r="J183" s="1161">
        <f t="shared" si="172"/>
        <v>45946</v>
      </c>
      <c r="K183" s="1161">
        <f t="shared" si="173"/>
        <v>45947</v>
      </c>
      <c r="L183" s="1184"/>
      <c r="M183" s="1161">
        <f t="shared" si="134"/>
        <v>45925</v>
      </c>
      <c r="N183" s="1161">
        <f t="shared" si="134"/>
        <v>45925</v>
      </c>
      <c r="O183" s="1185">
        <f t="shared" si="174"/>
        <v>39</v>
      </c>
    </row>
    <row r="184" spans="1:15" ht="20.100000000000001" hidden="1" customHeight="1" x14ac:dyDescent="0.2">
      <c r="A184" s="817"/>
      <c r="B184" s="1164" t="s">
        <v>446</v>
      </c>
      <c r="C184" s="1164" t="s">
        <v>548</v>
      </c>
      <c r="D184" s="1164">
        <v>45938</v>
      </c>
      <c r="E184" s="1161">
        <f t="shared" si="167"/>
        <v>45942</v>
      </c>
      <c r="F184" s="1161">
        <f t="shared" si="168"/>
        <v>45948</v>
      </c>
      <c r="G184" s="1161">
        <f t="shared" si="169"/>
        <v>45950</v>
      </c>
      <c r="H184" s="1161">
        <f t="shared" si="170"/>
        <v>45953</v>
      </c>
      <c r="I184" s="1187" t="s">
        <v>409</v>
      </c>
      <c r="J184" s="1187" t="s">
        <v>409</v>
      </c>
      <c r="K184" s="1161">
        <v>45960</v>
      </c>
      <c r="L184" s="1184"/>
      <c r="M184" s="1161">
        <f t="shared" si="134"/>
        <v>45932</v>
      </c>
      <c r="N184" s="1161">
        <f t="shared" si="134"/>
        <v>45932</v>
      </c>
      <c r="O184" s="1185">
        <f t="shared" si="174"/>
        <v>40</v>
      </c>
    </row>
    <row r="185" spans="1:15" ht="20.100000000000001" hidden="1" customHeight="1" x14ac:dyDescent="0.2">
      <c r="A185" s="817"/>
      <c r="B185" s="1164" t="s">
        <v>381</v>
      </c>
      <c r="C185" s="1164" t="s">
        <v>549</v>
      </c>
      <c r="D185" s="1164">
        <v>45945</v>
      </c>
      <c r="E185" s="1187" t="s">
        <v>409</v>
      </c>
      <c r="F185" s="1187" t="s">
        <v>409</v>
      </c>
      <c r="G185" s="1187" t="s">
        <v>409</v>
      </c>
      <c r="H185" s="1187" t="s">
        <v>409</v>
      </c>
      <c r="I185" s="1187" t="s">
        <v>409</v>
      </c>
      <c r="J185" s="1187" t="s">
        <v>409</v>
      </c>
      <c r="K185" s="1161">
        <v>45964</v>
      </c>
      <c r="L185" s="1184"/>
      <c r="M185" s="1161">
        <v>45939</v>
      </c>
      <c r="N185" s="1161">
        <f t="shared" si="134"/>
        <v>45939</v>
      </c>
      <c r="O185" s="1185">
        <f t="shared" si="174"/>
        <v>41</v>
      </c>
    </row>
    <row r="186" spans="1:15" ht="20.100000000000001" hidden="1" customHeight="1" x14ac:dyDescent="0.2">
      <c r="A186" s="817"/>
      <c r="B186" s="1164" t="s">
        <v>387</v>
      </c>
      <c r="C186" s="1164" t="s">
        <v>550</v>
      </c>
      <c r="D186" s="1164">
        <v>45946</v>
      </c>
      <c r="E186" s="1161">
        <f t="shared" si="167"/>
        <v>45950</v>
      </c>
      <c r="F186" s="1161">
        <f t="shared" si="168"/>
        <v>45956</v>
      </c>
      <c r="G186" s="1161">
        <f t="shared" si="169"/>
        <v>45958</v>
      </c>
      <c r="H186" s="1161">
        <f t="shared" si="170"/>
        <v>45961</v>
      </c>
      <c r="I186" s="1161">
        <f t="shared" si="171"/>
        <v>45966</v>
      </c>
      <c r="J186" s="1161">
        <f t="shared" si="172"/>
        <v>45967</v>
      </c>
      <c r="K186" s="1161">
        <f t="shared" si="173"/>
        <v>45968</v>
      </c>
      <c r="L186" s="1184"/>
      <c r="M186" s="1161">
        <f t="shared" si="134"/>
        <v>45946</v>
      </c>
      <c r="N186" s="1161">
        <f t="shared" si="134"/>
        <v>45946</v>
      </c>
      <c r="O186" s="1185">
        <f t="shared" si="174"/>
        <v>42</v>
      </c>
    </row>
    <row r="187" spans="1:15" ht="20.100000000000001" hidden="1" customHeight="1" x14ac:dyDescent="0.2">
      <c r="A187" s="817" t="s">
        <v>385</v>
      </c>
      <c r="B187" s="1169" t="s">
        <v>433</v>
      </c>
      <c r="C187" s="1164" t="s">
        <v>551</v>
      </c>
      <c r="D187" s="1170">
        <v>45953</v>
      </c>
      <c r="E187" s="1170">
        <f t="shared" ref="E187:E191" si="175">D187+4</f>
        <v>45957</v>
      </c>
      <c r="F187" s="1170">
        <f t="shared" ref="F187:F191" si="176">E187+6</f>
        <v>45963</v>
      </c>
      <c r="G187" s="1170">
        <f t="shared" ref="G187:G188" si="177">F187+2</f>
        <v>45965</v>
      </c>
      <c r="H187" s="1170">
        <f t="shared" ref="H187:H188" si="178">G187+3</f>
        <v>45968</v>
      </c>
      <c r="I187" s="1170">
        <f t="shared" ref="I187:I191" si="179">H187+5</f>
        <v>45973</v>
      </c>
      <c r="J187" s="1170">
        <f t="shared" ref="J187:J191" si="180">I187+1</f>
        <v>45974</v>
      </c>
      <c r="K187" s="1170">
        <f t="shared" ref="K187:K191" si="181">J187+1</f>
        <v>45975</v>
      </c>
      <c r="L187" s="1184"/>
      <c r="M187" s="1161">
        <f t="shared" ref="M187" si="182">M186+7</f>
        <v>45953</v>
      </c>
      <c r="N187" s="1161">
        <f t="shared" si="134"/>
        <v>45953</v>
      </c>
      <c r="O187" s="1185">
        <f t="shared" ref="O187:O191" si="183">WEEKNUM(N187)</f>
        <v>43</v>
      </c>
    </row>
    <row r="188" spans="1:15" ht="20.100000000000001" hidden="1" customHeight="1" x14ac:dyDescent="0.2">
      <c r="A188" s="817"/>
      <c r="B188" s="1164" t="s">
        <v>535</v>
      </c>
      <c r="C188" s="1164" t="s">
        <v>552</v>
      </c>
      <c r="D188" s="1164">
        <v>45960</v>
      </c>
      <c r="E188" s="1161">
        <f t="shared" si="175"/>
        <v>45964</v>
      </c>
      <c r="F188" s="1161">
        <f t="shared" si="176"/>
        <v>45970</v>
      </c>
      <c r="G188" s="1161">
        <f t="shared" si="177"/>
        <v>45972</v>
      </c>
      <c r="H188" s="1161">
        <f t="shared" si="178"/>
        <v>45975</v>
      </c>
      <c r="I188" s="1161">
        <f t="shared" si="179"/>
        <v>45980</v>
      </c>
      <c r="J188" s="1161">
        <f t="shared" si="180"/>
        <v>45981</v>
      </c>
      <c r="K188" s="1161">
        <f t="shared" si="181"/>
        <v>45982</v>
      </c>
      <c r="L188" s="1184"/>
      <c r="M188" s="1161">
        <f t="shared" ref="M188" si="184">M187+7</f>
        <v>45960</v>
      </c>
      <c r="N188" s="1161">
        <f t="shared" si="134"/>
        <v>45960</v>
      </c>
      <c r="O188" s="1185">
        <f t="shared" si="183"/>
        <v>44</v>
      </c>
    </row>
    <row r="189" spans="1:15" ht="20.100000000000001" hidden="1" customHeight="1" x14ac:dyDescent="0.2">
      <c r="A189" s="817"/>
      <c r="B189" s="1164" t="s">
        <v>446</v>
      </c>
      <c r="C189" s="1164" t="s">
        <v>553</v>
      </c>
      <c r="D189" s="1164">
        <v>45970</v>
      </c>
      <c r="E189" s="1161">
        <f t="shared" si="175"/>
        <v>45974</v>
      </c>
      <c r="F189" s="1161">
        <f t="shared" si="176"/>
        <v>45980</v>
      </c>
      <c r="G189" s="1161">
        <f>F189+3</f>
        <v>45983</v>
      </c>
      <c r="H189" s="1161">
        <f>G189+5</f>
        <v>45988</v>
      </c>
      <c r="I189" s="1161">
        <f t="shared" si="179"/>
        <v>45993</v>
      </c>
      <c r="J189" s="1161">
        <f t="shared" si="180"/>
        <v>45994</v>
      </c>
      <c r="K189" s="1161">
        <f t="shared" si="181"/>
        <v>45995</v>
      </c>
      <c r="L189" s="1184"/>
      <c r="M189" s="1161">
        <f t="shared" ref="M189" si="185">M188+7</f>
        <v>45967</v>
      </c>
      <c r="N189" s="1161">
        <f t="shared" si="134"/>
        <v>45967</v>
      </c>
      <c r="O189" s="1185">
        <f t="shared" si="183"/>
        <v>45</v>
      </c>
    </row>
    <row r="190" spans="1:15" ht="20.100000000000001" hidden="1" customHeight="1" x14ac:dyDescent="0.2">
      <c r="A190" s="817"/>
      <c r="B190" s="1164" t="s">
        <v>381</v>
      </c>
      <c r="C190" s="1164" t="s">
        <v>554</v>
      </c>
      <c r="D190" s="1164">
        <v>45974</v>
      </c>
      <c r="E190" s="1161">
        <f t="shared" si="175"/>
        <v>45978</v>
      </c>
      <c r="F190" s="1161">
        <f t="shared" si="176"/>
        <v>45984</v>
      </c>
      <c r="G190" s="1161">
        <f t="shared" ref="G190:G200" si="186">F190+3</f>
        <v>45987</v>
      </c>
      <c r="H190" s="1161">
        <f t="shared" ref="H190:H200" si="187">G190+5</f>
        <v>45992</v>
      </c>
      <c r="I190" s="1161">
        <f t="shared" si="179"/>
        <v>45997</v>
      </c>
      <c r="J190" s="1161">
        <f t="shared" si="180"/>
        <v>45998</v>
      </c>
      <c r="K190" s="1161">
        <f t="shared" si="181"/>
        <v>45999</v>
      </c>
      <c r="L190" s="1184"/>
      <c r="M190" s="1161">
        <f t="shared" ref="M190" si="188">M189+7</f>
        <v>45974</v>
      </c>
      <c r="N190" s="1161">
        <f t="shared" si="134"/>
        <v>45974</v>
      </c>
      <c r="O190" s="1185">
        <f t="shared" si="183"/>
        <v>46</v>
      </c>
    </row>
    <row r="191" spans="1:15" ht="20.100000000000001" hidden="1" customHeight="1" x14ac:dyDescent="0.2">
      <c r="A191" s="817" t="s">
        <v>387</v>
      </c>
      <c r="B191" s="1164" t="s">
        <v>383</v>
      </c>
      <c r="C191" s="1164" t="s">
        <v>555</v>
      </c>
      <c r="D191" s="1164">
        <v>45988</v>
      </c>
      <c r="E191" s="1161">
        <f t="shared" si="175"/>
        <v>45992</v>
      </c>
      <c r="F191" s="1161">
        <f t="shared" si="176"/>
        <v>45998</v>
      </c>
      <c r="G191" s="1161">
        <f t="shared" si="186"/>
        <v>46001</v>
      </c>
      <c r="H191" s="1161">
        <f t="shared" si="187"/>
        <v>46006</v>
      </c>
      <c r="I191" s="1161">
        <f t="shared" si="179"/>
        <v>46011</v>
      </c>
      <c r="J191" s="1161">
        <f t="shared" si="180"/>
        <v>46012</v>
      </c>
      <c r="K191" s="1161">
        <f t="shared" si="181"/>
        <v>46013</v>
      </c>
      <c r="L191" s="1184"/>
      <c r="M191" s="1161">
        <f t="shared" ref="M191" si="189">M190+7</f>
        <v>45981</v>
      </c>
      <c r="N191" s="1161">
        <f t="shared" si="134"/>
        <v>45981</v>
      </c>
      <c r="O191" s="1185">
        <f t="shared" si="183"/>
        <v>47</v>
      </c>
    </row>
    <row r="192" spans="1:15" ht="20.100000000000001" hidden="1" customHeight="1" x14ac:dyDescent="0.2">
      <c r="A192" s="817" t="s">
        <v>385</v>
      </c>
      <c r="B192" s="1177" t="s">
        <v>556</v>
      </c>
      <c r="C192" s="1164" t="s">
        <v>557</v>
      </c>
      <c r="D192" s="1164">
        <v>45991</v>
      </c>
      <c r="E192" s="1161">
        <f t="shared" ref="E192" si="190">D192+4</f>
        <v>45995</v>
      </c>
      <c r="F192" s="1161">
        <f t="shared" ref="F192" si="191">E192+6</f>
        <v>46001</v>
      </c>
      <c r="G192" s="1161">
        <f t="shared" si="186"/>
        <v>46004</v>
      </c>
      <c r="H192" s="1161">
        <f t="shared" si="187"/>
        <v>46009</v>
      </c>
      <c r="I192" s="1161">
        <f t="shared" ref="I192" si="192">H192+5</f>
        <v>46014</v>
      </c>
      <c r="J192" s="1161">
        <f t="shared" ref="J192" si="193">I192+1</f>
        <v>46015</v>
      </c>
      <c r="K192" s="1161">
        <f t="shared" ref="K192" si="194">J192+1</f>
        <v>46016</v>
      </c>
      <c r="L192" s="1184"/>
      <c r="M192" s="1161">
        <f t="shared" ref="M192" si="195">M191+7</f>
        <v>45988</v>
      </c>
      <c r="N192" s="1161">
        <f t="shared" si="134"/>
        <v>45988</v>
      </c>
      <c r="O192" s="1185">
        <f t="shared" ref="O192" si="196">WEEKNUM(N192)</f>
        <v>48</v>
      </c>
    </row>
    <row r="193" spans="1:15" ht="20.100000000000001" hidden="1" customHeight="1" x14ac:dyDescent="0.2">
      <c r="A193" s="817" t="s">
        <v>558</v>
      </c>
      <c r="B193" s="1164" t="s">
        <v>559</v>
      </c>
      <c r="C193" s="1164" t="s">
        <v>560</v>
      </c>
      <c r="D193" s="1164">
        <v>45996</v>
      </c>
      <c r="E193" s="1161">
        <f t="shared" ref="E193:E196" si="197">D193+4</f>
        <v>46000</v>
      </c>
      <c r="F193" s="1161">
        <f t="shared" ref="F193:F196" si="198">E193+6</f>
        <v>46006</v>
      </c>
      <c r="G193" s="1161">
        <f t="shared" si="186"/>
        <v>46009</v>
      </c>
      <c r="H193" s="1161">
        <f t="shared" si="187"/>
        <v>46014</v>
      </c>
      <c r="I193" s="1161">
        <f t="shared" ref="I193:I196" si="199">H193+5</f>
        <v>46019</v>
      </c>
      <c r="J193" s="1161">
        <f t="shared" ref="J193:J196" si="200">I193+1</f>
        <v>46020</v>
      </c>
      <c r="K193" s="1161">
        <f t="shared" ref="K193:K196" si="201">J193+1</f>
        <v>46021</v>
      </c>
      <c r="L193" s="1184"/>
      <c r="M193" s="1161">
        <f t="shared" ref="M193" si="202">M192+7</f>
        <v>45995</v>
      </c>
      <c r="N193" s="1161">
        <f t="shared" si="134"/>
        <v>45995</v>
      </c>
      <c r="O193" s="1185">
        <f t="shared" ref="O193:O196" si="203">WEEKNUM(N193)</f>
        <v>49</v>
      </c>
    </row>
    <row r="194" spans="1:15" ht="20.100000000000001" hidden="1" customHeight="1" x14ac:dyDescent="0.2">
      <c r="A194" s="817"/>
      <c r="B194" s="1164" t="s">
        <v>561</v>
      </c>
      <c r="C194" s="1164" t="s">
        <v>562</v>
      </c>
      <c r="D194" s="1164">
        <v>46003</v>
      </c>
      <c r="E194" s="1161">
        <f t="shared" si="197"/>
        <v>46007</v>
      </c>
      <c r="F194" s="1161">
        <f t="shared" si="198"/>
        <v>46013</v>
      </c>
      <c r="G194" s="1161">
        <f t="shared" si="186"/>
        <v>46016</v>
      </c>
      <c r="H194" s="1161">
        <f t="shared" si="187"/>
        <v>46021</v>
      </c>
      <c r="I194" s="1161">
        <f t="shared" si="199"/>
        <v>46026</v>
      </c>
      <c r="J194" s="1161">
        <f t="shared" si="200"/>
        <v>46027</v>
      </c>
      <c r="K194" s="1161">
        <f t="shared" si="201"/>
        <v>46028</v>
      </c>
      <c r="L194" s="1184"/>
      <c r="M194" s="1161">
        <f t="shared" ref="M194" si="204">M193+7</f>
        <v>46002</v>
      </c>
      <c r="N194" s="1161">
        <f t="shared" si="134"/>
        <v>46002</v>
      </c>
      <c r="O194" s="1185">
        <f t="shared" si="203"/>
        <v>50</v>
      </c>
    </row>
    <row r="195" spans="1:15" ht="20.100000000000001" hidden="1" customHeight="1" x14ac:dyDescent="0.2">
      <c r="A195" s="817"/>
      <c r="B195" s="1164" t="s">
        <v>381</v>
      </c>
      <c r="C195" s="1164" t="s">
        <v>563</v>
      </c>
      <c r="D195" s="1164">
        <v>46010</v>
      </c>
      <c r="E195" s="1161">
        <f t="shared" si="197"/>
        <v>46014</v>
      </c>
      <c r="F195" s="1161">
        <f t="shared" si="198"/>
        <v>46020</v>
      </c>
      <c r="G195" s="1161">
        <f t="shared" si="186"/>
        <v>46023</v>
      </c>
      <c r="H195" s="1161">
        <f t="shared" si="187"/>
        <v>46028</v>
      </c>
      <c r="I195" s="1161">
        <f t="shared" si="199"/>
        <v>46033</v>
      </c>
      <c r="J195" s="1161">
        <f t="shared" si="200"/>
        <v>46034</v>
      </c>
      <c r="K195" s="1161">
        <f t="shared" si="201"/>
        <v>46035</v>
      </c>
      <c r="L195" s="1184"/>
      <c r="M195" s="1161">
        <f t="shared" ref="M195" si="205">M194+7</f>
        <v>46009</v>
      </c>
      <c r="N195" s="1161">
        <f t="shared" si="134"/>
        <v>46009</v>
      </c>
      <c r="O195" s="1185">
        <f t="shared" si="203"/>
        <v>51</v>
      </c>
    </row>
    <row r="196" spans="1:15" ht="20.100000000000001" hidden="1" customHeight="1" x14ac:dyDescent="0.2">
      <c r="A196" s="817" t="s">
        <v>564</v>
      </c>
      <c r="B196" s="1169" t="s">
        <v>433</v>
      </c>
      <c r="C196" s="1164" t="s">
        <v>565</v>
      </c>
      <c r="D196" s="1170">
        <v>46016</v>
      </c>
      <c r="E196" s="1170">
        <f t="shared" si="197"/>
        <v>46020</v>
      </c>
      <c r="F196" s="1170">
        <f t="shared" si="198"/>
        <v>46026</v>
      </c>
      <c r="G196" s="1170">
        <f t="shared" si="186"/>
        <v>46029</v>
      </c>
      <c r="H196" s="1170">
        <f t="shared" si="187"/>
        <v>46034</v>
      </c>
      <c r="I196" s="1170">
        <f t="shared" si="199"/>
        <v>46039</v>
      </c>
      <c r="J196" s="1170">
        <f t="shared" si="200"/>
        <v>46040</v>
      </c>
      <c r="K196" s="1170">
        <f t="shared" si="201"/>
        <v>46041</v>
      </c>
      <c r="L196" s="1184"/>
      <c r="M196" s="1161">
        <f t="shared" ref="M196:M211" si="206">M195+7</f>
        <v>46016</v>
      </c>
      <c r="N196" s="1161">
        <f t="shared" ref="N196:N211" si="207">N195+7</f>
        <v>46016</v>
      </c>
      <c r="O196" s="1185">
        <f t="shared" si="203"/>
        <v>52</v>
      </c>
    </row>
    <row r="197" spans="1:15" ht="20.100000000000001" hidden="1" customHeight="1" x14ac:dyDescent="0.2">
      <c r="A197" s="817" t="s">
        <v>566</v>
      </c>
      <c r="B197" s="1164" t="s">
        <v>383</v>
      </c>
      <c r="C197" s="1164" t="s">
        <v>567</v>
      </c>
      <c r="D197" s="1164">
        <v>46024</v>
      </c>
      <c r="E197" s="1161">
        <f t="shared" ref="E197:E200" si="208">D197+4</f>
        <v>46028</v>
      </c>
      <c r="F197" s="1161">
        <f t="shared" ref="F197:F200" si="209">E197+6</f>
        <v>46034</v>
      </c>
      <c r="G197" s="1161">
        <f t="shared" si="186"/>
        <v>46037</v>
      </c>
      <c r="H197" s="1161">
        <f t="shared" si="187"/>
        <v>46042</v>
      </c>
      <c r="I197" s="1161">
        <f t="shared" ref="I197:I201" si="210">H197+5</f>
        <v>46047</v>
      </c>
      <c r="J197" s="1161">
        <f t="shared" ref="J197:J201" si="211">I197+1</f>
        <v>46048</v>
      </c>
      <c r="K197" s="1161">
        <f t="shared" ref="K197:K201" si="212">J197+1</f>
        <v>46049</v>
      </c>
      <c r="L197" s="1184"/>
      <c r="M197" s="1161">
        <v>46023</v>
      </c>
      <c r="N197" s="1161">
        <v>46023</v>
      </c>
      <c r="O197" s="1185">
        <f t="shared" ref="O197:O198" si="213">WEEKNUM(N197)</f>
        <v>1</v>
      </c>
    </row>
    <row r="198" spans="1:15" ht="20.100000000000001" hidden="1" customHeight="1" x14ac:dyDescent="0.2">
      <c r="A198" s="817" t="s">
        <v>566</v>
      </c>
      <c r="B198" s="1164" t="s">
        <v>559</v>
      </c>
      <c r="C198" s="1164" t="s">
        <v>568</v>
      </c>
      <c r="D198" s="1164">
        <v>46030</v>
      </c>
      <c r="E198" s="1161">
        <f t="shared" si="208"/>
        <v>46034</v>
      </c>
      <c r="F198" s="1161">
        <f t="shared" si="209"/>
        <v>46040</v>
      </c>
      <c r="G198" s="1161">
        <f t="shared" si="186"/>
        <v>46043</v>
      </c>
      <c r="H198" s="1161">
        <f t="shared" si="187"/>
        <v>46048</v>
      </c>
      <c r="I198" s="1161">
        <f t="shared" si="210"/>
        <v>46053</v>
      </c>
      <c r="J198" s="1161">
        <f t="shared" si="211"/>
        <v>46054</v>
      </c>
      <c r="K198" s="1161">
        <f t="shared" si="212"/>
        <v>46055</v>
      </c>
      <c r="L198" s="1184"/>
      <c r="M198" s="1161">
        <f>M197+7</f>
        <v>46030</v>
      </c>
      <c r="N198" s="1161">
        <f t="shared" si="207"/>
        <v>46030</v>
      </c>
      <c r="O198" s="1185">
        <f t="shared" si="213"/>
        <v>2</v>
      </c>
    </row>
    <row r="199" spans="1:15" ht="20.100000000000001" hidden="1" customHeight="1" x14ac:dyDescent="0.2">
      <c r="A199" s="817" t="s">
        <v>569</v>
      </c>
      <c r="B199" s="1169" t="s">
        <v>433</v>
      </c>
      <c r="C199" s="1164" t="s">
        <v>570</v>
      </c>
      <c r="D199" s="1170">
        <v>46038</v>
      </c>
      <c r="E199" s="1170">
        <f t="shared" si="208"/>
        <v>46042</v>
      </c>
      <c r="F199" s="1170">
        <f t="shared" si="209"/>
        <v>46048</v>
      </c>
      <c r="G199" s="1170">
        <f t="shared" si="186"/>
        <v>46051</v>
      </c>
      <c r="H199" s="1170">
        <f t="shared" si="187"/>
        <v>46056</v>
      </c>
      <c r="I199" s="1170">
        <f t="shared" si="210"/>
        <v>46061</v>
      </c>
      <c r="J199" s="1170">
        <f t="shared" si="211"/>
        <v>46062</v>
      </c>
      <c r="K199" s="1170">
        <f t="shared" si="212"/>
        <v>46063</v>
      </c>
      <c r="L199" s="1184"/>
      <c r="M199" s="1161">
        <f t="shared" si="206"/>
        <v>46037</v>
      </c>
      <c r="N199" s="1161">
        <f t="shared" si="207"/>
        <v>46037</v>
      </c>
      <c r="O199" s="1185">
        <f t="shared" ref="O199:O207" si="214">WEEKNUM(N199)</f>
        <v>3</v>
      </c>
    </row>
    <row r="200" spans="1:15" ht="18.75" hidden="1" customHeight="1" x14ac:dyDescent="0.2">
      <c r="A200" s="817" t="s">
        <v>381</v>
      </c>
      <c r="B200" s="1164" t="s">
        <v>446</v>
      </c>
      <c r="C200" s="1164" t="s">
        <v>571</v>
      </c>
      <c r="D200" s="1164">
        <v>46045</v>
      </c>
      <c r="E200" s="1161">
        <f t="shared" si="208"/>
        <v>46049</v>
      </c>
      <c r="F200" s="1161">
        <f t="shared" si="209"/>
        <v>46055</v>
      </c>
      <c r="G200" s="1161">
        <f t="shared" si="186"/>
        <v>46058</v>
      </c>
      <c r="H200" s="1161">
        <f t="shared" si="187"/>
        <v>46063</v>
      </c>
      <c r="I200" s="1161">
        <f t="shared" si="210"/>
        <v>46068</v>
      </c>
      <c r="J200" s="1161">
        <f t="shared" si="211"/>
        <v>46069</v>
      </c>
      <c r="K200" s="1161">
        <f t="shared" si="212"/>
        <v>46070</v>
      </c>
      <c r="L200" s="1184"/>
      <c r="M200" s="1161">
        <f t="shared" si="206"/>
        <v>46044</v>
      </c>
      <c r="N200" s="1161">
        <f t="shared" si="207"/>
        <v>46044</v>
      </c>
      <c r="O200" s="1185">
        <f t="shared" si="214"/>
        <v>4</v>
      </c>
    </row>
    <row r="201" spans="1:15" ht="20.100000000000001" hidden="1" customHeight="1" x14ac:dyDescent="0.2">
      <c r="A201" s="817" t="s">
        <v>572</v>
      </c>
      <c r="B201" s="1164" t="s">
        <v>381</v>
      </c>
      <c r="C201" s="1164" t="s">
        <v>573</v>
      </c>
      <c r="D201" s="1164">
        <v>46056</v>
      </c>
      <c r="E201" s="1161">
        <f t="shared" ref="E201" si="215">D201+4</f>
        <v>46060</v>
      </c>
      <c r="F201" s="1161">
        <f t="shared" ref="F201" si="216">E201+6</f>
        <v>46066</v>
      </c>
      <c r="G201" s="1161">
        <f t="shared" ref="G201" si="217">F201+3</f>
        <v>46069</v>
      </c>
      <c r="H201" s="1161">
        <f t="shared" ref="H201" si="218">G201+5</f>
        <v>46074</v>
      </c>
      <c r="I201" s="1161">
        <f t="shared" si="210"/>
        <v>46079</v>
      </c>
      <c r="J201" s="1161">
        <f t="shared" si="211"/>
        <v>46080</v>
      </c>
      <c r="K201" s="1161">
        <f t="shared" si="212"/>
        <v>46081</v>
      </c>
      <c r="L201" s="1184"/>
      <c r="M201" s="1161">
        <f t="shared" si="206"/>
        <v>46051</v>
      </c>
      <c r="N201" s="1161">
        <f t="shared" si="207"/>
        <v>46051</v>
      </c>
      <c r="O201" s="1185">
        <f t="shared" si="214"/>
        <v>5</v>
      </c>
    </row>
    <row r="202" spans="1:15" ht="20.100000000000001" hidden="1" customHeight="1" x14ac:dyDescent="0.2">
      <c r="A202" s="817" t="s">
        <v>574</v>
      </c>
      <c r="B202" s="1164" t="s">
        <v>572</v>
      </c>
      <c r="C202" s="1164" t="s">
        <v>575</v>
      </c>
      <c r="D202" s="1164">
        <v>46058</v>
      </c>
      <c r="E202" s="1161">
        <f t="shared" ref="E202:E203" si="219">D202+4</f>
        <v>46062</v>
      </c>
      <c r="F202" s="1161">
        <f t="shared" ref="F202:F203" si="220">E202+6</f>
        <v>46068</v>
      </c>
      <c r="G202" s="1161">
        <f t="shared" ref="G202:G203" si="221">F202+3</f>
        <v>46071</v>
      </c>
      <c r="H202" s="1161">
        <f t="shared" ref="H202:H203" si="222">G202+5</f>
        <v>46076</v>
      </c>
      <c r="I202" s="1161">
        <f t="shared" ref="I202:I203" si="223">H202+5</f>
        <v>46081</v>
      </c>
      <c r="J202" s="1161">
        <f t="shared" ref="J202:J203" si="224">I202+1</f>
        <v>46082</v>
      </c>
      <c r="K202" s="1161">
        <f t="shared" ref="K202:K203" si="225">J202+1</f>
        <v>46083</v>
      </c>
      <c r="L202" s="1184"/>
      <c r="M202" s="1161">
        <f t="shared" si="206"/>
        <v>46058</v>
      </c>
      <c r="N202" s="1161">
        <f t="shared" si="207"/>
        <v>46058</v>
      </c>
      <c r="O202" s="1185">
        <f t="shared" si="214"/>
        <v>6</v>
      </c>
    </row>
    <row r="203" spans="1:15" ht="20.100000000000001" hidden="1" customHeight="1" x14ac:dyDescent="0.2">
      <c r="A203" s="817" t="s">
        <v>566</v>
      </c>
      <c r="B203" s="1164" t="s">
        <v>576</v>
      </c>
      <c r="C203" s="1164" t="s">
        <v>577</v>
      </c>
      <c r="D203" s="1164">
        <v>46065</v>
      </c>
      <c r="E203" s="1161">
        <f t="shared" si="219"/>
        <v>46069</v>
      </c>
      <c r="F203" s="1161">
        <f t="shared" si="220"/>
        <v>46075</v>
      </c>
      <c r="G203" s="1161">
        <f t="shared" si="221"/>
        <v>46078</v>
      </c>
      <c r="H203" s="1161">
        <f t="shared" si="222"/>
        <v>46083</v>
      </c>
      <c r="I203" s="1161">
        <f t="shared" si="223"/>
        <v>46088</v>
      </c>
      <c r="J203" s="1161">
        <f t="shared" si="224"/>
        <v>46089</v>
      </c>
      <c r="K203" s="1161">
        <f t="shared" si="225"/>
        <v>46090</v>
      </c>
      <c r="L203" s="1184"/>
      <c r="M203" s="1161">
        <f t="shared" si="206"/>
        <v>46065</v>
      </c>
      <c r="N203" s="1161">
        <f t="shared" si="207"/>
        <v>46065</v>
      </c>
      <c r="O203" s="1185">
        <f t="shared" si="214"/>
        <v>7</v>
      </c>
    </row>
    <row r="204" spans="1:15" ht="20.100000000000001" hidden="1" customHeight="1" x14ac:dyDescent="0.2">
      <c r="A204" s="817" t="s">
        <v>578</v>
      </c>
      <c r="B204" s="1169" t="s">
        <v>433</v>
      </c>
      <c r="C204" s="1164" t="s">
        <v>579</v>
      </c>
      <c r="D204" s="1170">
        <v>46072</v>
      </c>
      <c r="E204" s="1170">
        <f t="shared" ref="E204" si="226">D204+4</f>
        <v>46076</v>
      </c>
      <c r="F204" s="1170">
        <f t="shared" ref="F204" si="227">E204+6</f>
        <v>46082</v>
      </c>
      <c r="G204" s="1170">
        <f t="shared" ref="G204" si="228">F204+3</f>
        <v>46085</v>
      </c>
      <c r="H204" s="1170">
        <f t="shared" ref="H204" si="229">G204+5</f>
        <v>46090</v>
      </c>
      <c r="I204" s="1170">
        <f t="shared" ref="I204" si="230">H204+5</f>
        <v>46095</v>
      </c>
      <c r="J204" s="1170">
        <f t="shared" ref="J204" si="231">I204+1</f>
        <v>46096</v>
      </c>
      <c r="K204" s="1170">
        <f t="shared" ref="K204" si="232">J204+1</f>
        <v>46097</v>
      </c>
      <c r="L204" s="1184"/>
      <c r="M204" s="1161">
        <f t="shared" si="206"/>
        <v>46072</v>
      </c>
      <c r="N204" s="1161">
        <f t="shared" si="207"/>
        <v>46072</v>
      </c>
      <c r="O204" s="1185">
        <f t="shared" si="214"/>
        <v>8</v>
      </c>
    </row>
    <row r="205" spans="1:15" ht="20.100000000000001" customHeight="1" x14ac:dyDescent="0.2">
      <c r="A205" s="817"/>
      <c r="B205" s="1164" t="s">
        <v>561</v>
      </c>
      <c r="C205" s="1164" t="s">
        <v>580</v>
      </c>
      <c r="D205" s="1164">
        <v>46081</v>
      </c>
      <c r="E205" s="1161">
        <f t="shared" ref="E205" si="233">D205+4</f>
        <v>46085</v>
      </c>
      <c r="F205" s="1161">
        <f t="shared" ref="F205" si="234">E205+6</f>
        <v>46091</v>
      </c>
      <c r="G205" s="1161">
        <f t="shared" ref="G205" si="235">F205+3</f>
        <v>46094</v>
      </c>
      <c r="H205" s="1161">
        <f t="shared" ref="H205" si="236">G205+5</f>
        <v>46099</v>
      </c>
      <c r="I205" s="1161">
        <f t="shared" ref="I205" si="237">H205+5</f>
        <v>46104</v>
      </c>
      <c r="J205" s="1161">
        <f t="shared" ref="J205" si="238">I205+1</f>
        <v>46105</v>
      </c>
      <c r="K205" s="1161">
        <f t="shared" ref="K205" si="239">J205+1</f>
        <v>46106</v>
      </c>
      <c r="L205" s="1184"/>
      <c r="M205" s="1161">
        <f t="shared" si="206"/>
        <v>46079</v>
      </c>
      <c r="N205" s="1161">
        <f t="shared" si="207"/>
        <v>46079</v>
      </c>
      <c r="O205" s="1185">
        <f t="shared" si="214"/>
        <v>9</v>
      </c>
    </row>
    <row r="206" spans="1:15" ht="20.100000000000001" hidden="1" customHeight="1" x14ac:dyDescent="0.2">
      <c r="A206" s="817" t="s">
        <v>381</v>
      </c>
      <c r="B206" s="1169" t="s">
        <v>433</v>
      </c>
      <c r="C206" s="1164" t="s">
        <v>581</v>
      </c>
      <c r="D206" s="1164">
        <v>46086</v>
      </c>
      <c r="E206" s="1161">
        <f t="shared" ref="E206" si="240">D206+4</f>
        <v>46090</v>
      </c>
      <c r="F206" s="1161">
        <f t="shared" ref="F206" si="241">E206+6</f>
        <v>46096</v>
      </c>
      <c r="G206" s="1161">
        <f t="shared" ref="G206" si="242">F206+3</f>
        <v>46099</v>
      </c>
      <c r="H206" s="1161">
        <f t="shared" ref="H206" si="243">G206+5</f>
        <v>46104</v>
      </c>
      <c r="I206" s="1161">
        <f t="shared" ref="I206" si="244">H206+5</f>
        <v>46109</v>
      </c>
      <c r="J206" s="1161">
        <f t="shared" ref="J206" si="245">I206+1</f>
        <v>46110</v>
      </c>
      <c r="K206" s="1161">
        <f t="shared" ref="K206" si="246">J206+1</f>
        <v>46111</v>
      </c>
      <c r="L206" s="1184"/>
      <c r="M206" s="1161">
        <f t="shared" si="206"/>
        <v>46086</v>
      </c>
      <c r="N206" s="1161">
        <f t="shared" si="207"/>
        <v>46086</v>
      </c>
      <c r="O206" s="1185">
        <f t="shared" si="214"/>
        <v>10</v>
      </c>
    </row>
    <row r="207" spans="1:15" ht="20.100000000000001" hidden="1" customHeight="1" x14ac:dyDescent="0.2">
      <c r="A207" s="817"/>
      <c r="B207" s="1164" t="s">
        <v>572</v>
      </c>
      <c r="C207" s="1164" t="s">
        <v>582</v>
      </c>
      <c r="D207" s="1164">
        <v>46093</v>
      </c>
      <c r="E207" s="1161">
        <f t="shared" ref="E207" si="247">D207+4</f>
        <v>46097</v>
      </c>
      <c r="F207" s="1161">
        <f t="shared" ref="F207" si="248">E207+6</f>
        <v>46103</v>
      </c>
      <c r="G207" s="1161">
        <f t="shared" ref="G207" si="249">F207+3</f>
        <v>46106</v>
      </c>
      <c r="H207" s="1161">
        <f t="shared" ref="H207" si="250">G207+5</f>
        <v>46111</v>
      </c>
      <c r="I207" s="1161">
        <f t="shared" ref="I207" si="251">H207+5</f>
        <v>46116</v>
      </c>
      <c r="J207" s="1161">
        <f t="shared" ref="J207" si="252">I207+1</f>
        <v>46117</v>
      </c>
      <c r="K207" s="1161">
        <f t="shared" ref="K207" si="253">J207+1</f>
        <v>46118</v>
      </c>
      <c r="L207" s="1184"/>
      <c r="M207" s="1161">
        <f t="shared" si="206"/>
        <v>46093</v>
      </c>
      <c r="N207" s="1161">
        <f t="shared" si="207"/>
        <v>46093</v>
      </c>
      <c r="O207" s="1185">
        <f t="shared" si="214"/>
        <v>11</v>
      </c>
    </row>
    <row r="208" spans="1:15" ht="20.100000000000001" hidden="1" customHeight="1" x14ac:dyDescent="0.2">
      <c r="A208" s="817"/>
      <c r="B208" s="1164" t="s">
        <v>576</v>
      </c>
      <c r="C208" s="1164" t="s">
        <v>583</v>
      </c>
      <c r="D208" s="1164">
        <v>46100</v>
      </c>
      <c r="E208" s="1161">
        <f t="shared" ref="E208" si="254">D208+4</f>
        <v>46104</v>
      </c>
      <c r="F208" s="1161">
        <f t="shared" ref="F208" si="255">E208+6</f>
        <v>46110</v>
      </c>
      <c r="G208" s="1161">
        <f t="shared" ref="G208" si="256">F208+3</f>
        <v>46113</v>
      </c>
      <c r="H208" s="1161">
        <f t="shared" ref="H208" si="257">G208+5</f>
        <v>46118</v>
      </c>
      <c r="I208" s="1161">
        <f t="shared" ref="I208" si="258">H208+5</f>
        <v>46123</v>
      </c>
      <c r="J208" s="1161">
        <f t="shared" ref="J208" si="259">I208+1</f>
        <v>46124</v>
      </c>
      <c r="K208" s="1161">
        <f t="shared" ref="K208" si="260">J208+1</f>
        <v>46125</v>
      </c>
      <c r="L208" s="1184"/>
      <c r="M208" s="1161">
        <f t="shared" si="206"/>
        <v>46100</v>
      </c>
      <c r="N208" s="1161">
        <f t="shared" si="207"/>
        <v>46100</v>
      </c>
      <c r="O208" s="1185">
        <f t="shared" ref="O208" si="261">WEEKNUM(N208)</f>
        <v>12</v>
      </c>
    </row>
    <row r="209" spans="1:15" ht="20.100000000000001" hidden="1" customHeight="1" x14ac:dyDescent="0.2">
      <c r="A209" s="817" t="s">
        <v>578</v>
      </c>
      <c r="B209" s="1169" t="s">
        <v>584</v>
      </c>
      <c r="C209" s="1164" t="s">
        <v>585</v>
      </c>
      <c r="D209" s="1164">
        <v>46107</v>
      </c>
      <c r="E209" s="1161">
        <f t="shared" ref="E209" si="262">D209+4</f>
        <v>46111</v>
      </c>
      <c r="F209" s="1161">
        <f t="shared" ref="F209" si="263">E209+6</f>
        <v>46117</v>
      </c>
      <c r="G209" s="1161">
        <f t="shared" ref="G209" si="264">F209+3</f>
        <v>46120</v>
      </c>
      <c r="H209" s="1161">
        <f t="shared" ref="H209" si="265">G209+5</f>
        <v>46125</v>
      </c>
      <c r="I209" s="1161">
        <f t="shared" ref="I209" si="266">H209+5</f>
        <v>46130</v>
      </c>
      <c r="J209" s="1161">
        <f t="shared" ref="J209" si="267">I209+1</f>
        <v>46131</v>
      </c>
      <c r="K209" s="1161">
        <f t="shared" ref="K209" si="268">J209+1</f>
        <v>46132</v>
      </c>
      <c r="L209" s="1184"/>
      <c r="M209" s="1161">
        <f t="shared" si="206"/>
        <v>46107</v>
      </c>
      <c r="N209" s="1161">
        <f t="shared" si="207"/>
        <v>46107</v>
      </c>
      <c r="O209" s="1185">
        <f t="shared" ref="O209" si="269">WEEKNUM(N209)</f>
        <v>13</v>
      </c>
    </row>
    <row r="210" spans="1:15" ht="20.100000000000001" hidden="1" customHeight="1" x14ac:dyDescent="0.2">
      <c r="A210" s="817"/>
      <c r="B210" s="1164" t="s">
        <v>561</v>
      </c>
      <c r="C210" s="1164" t="s">
        <v>586</v>
      </c>
      <c r="D210" s="1164">
        <v>46114</v>
      </c>
      <c r="E210" s="1161">
        <f t="shared" ref="E210:E211" si="270">D210+4</f>
        <v>46118</v>
      </c>
      <c r="F210" s="1161">
        <f t="shared" ref="F210:F211" si="271">E210+6</f>
        <v>46124</v>
      </c>
      <c r="G210" s="1161">
        <f t="shared" ref="G210:G211" si="272">F210+3</f>
        <v>46127</v>
      </c>
      <c r="H210" s="1161">
        <f t="shared" ref="H210:H211" si="273">G210+5</f>
        <v>46132</v>
      </c>
      <c r="I210" s="1161">
        <f t="shared" ref="I210:I211" si="274">H210+5</f>
        <v>46137</v>
      </c>
      <c r="J210" s="1161">
        <f t="shared" ref="J210:J211" si="275">I210+1</f>
        <v>46138</v>
      </c>
      <c r="K210" s="1161">
        <f t="shared" ref="K210:K211" si="276">J210+1</f>
        <v>46139</v>
      </c>
      <c r="L210" s="1184"/>
      <c r="M210" s="1161">
        <f t="shared" si="206"/>
        <v>46114</v>
      </c>
      <c r="N210" s="1161">
        <f t="shared" si="207"/>
        <v>46114</v>
      </c>
      <c r="O210" s="1185">
        <f t="shared" ref="O210:O211" si="277">WEEKNUM(N210)</f>
        <v>14</v>
      </c>
    </row>
    <row r="211" spans="1:15" ht="20.100000000000001" hidden="1" customHeight="1" x14ac:dyDescent="0.2">
      <c r="A211" s="817"/>
      <c r="B211" s="1164" t="s">
        <v>587</v>
      </c>
      <c r="C211" s="1164" t="s">
        <v>588</v>
      </c>
      <c r="D211" s="1164">
        <v>46121</v>
      </c>
      <c r="E211" s="1161">
        <f t="shared" si="270"/>
        <v>46125</v>
      </c>
      <c r="F211" s="1161">
        <f t="shared" si="271"/>
        <v>46131</v>
      </c>
      <c r="G211" s="1161">
        <f t="shared" si="272"/>
        <v>46134</v>
      </c>
      <c r="H211" s="1161">
        <f t="shared" si="273"/>
        <v>46139</v>
      </c>
      <c r="I211" s="1161">
        <f t="shared" si="274"/>
        <v>46144</v>
      </c>
      <c r="J211" s="1161">
        <f t="shared" si="275"/>
        <v>46145</v>
      </c>
      <c r="K211" s="1161">
        <f t="shared" si="276"/>
        <v>46146</v>
      </c>
      <c r="L211" s="1184"/>
      <c r="M211" s="1161">
        <f t="shared" si="206"/>
        <v>46121</v>
      </c>
      <c r="N211" s="1161">
        <f t="shared" si="207"/>
        <v>46121</v>
      </c>
      <c r="O211" s="1185">
        <f t="shared" si="277"/>
        <v>15</v>
      </c>
    </row>
    <row r="212" spans="1:15" s="18" customFormat="1" ht="14.25" x14ac:dyDescent="0.2">
      <c r="A212" s="855"/>
      <c r="B212" s="147" t="s">
        <v>589</v>
      </c>
      <c r="C212" s="11"/>
      <c r="D212" s="11"/>
      <c r="E212" s="11"/>
      <c r="F212" s="11"/>
      <c r="G212" s="11"/>
      <c r="H212" s="11"/>
      <c r="I212" s="11"/>
      <c r="J212" s="11"/>
    </row>
    <row r="213" spans="1:15" x14ac:dyDescent="0.2">
      <c r="M213" s="147"/>
      <c r="N213" s="147"/>
    </row>
    <row r="214" spans="1:15" ht="14.25" thickBot="1" x14ac:dyDescent="0.25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 x14ac:dyDescent="0.2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 x14ac:dyDescent="0.2">
      <c r="B216" s="778" t="s">
        <v>590</v>
      </c>
      <c r="C216" s="145"/>
      <c r="D216" s="147" t="s">
        <v>591</v>
      </c>
      <c r="G216" s="147" t="s">
        <v>592</v>
      </c>
      <c r="H216" s="779"/>
    </row>
    <row r="217" spans="1:15" s="147" customFormat="1" ht="18" customHeight="1" x14ac:dyDescent="0.2">
      <c r="B217" s="780" t="s">
        <v>593</v>
      </c>
      <c r="C217" s="781" t="s">
        <v>594</v>
      </c>
      <c r="D217" s="133" t="s">
        <v>595</v>
      </c>
      <c r="F217" s="781" t="s">
        <v>596</v>
      </c>
      <c r="G217" s="145" t="s">
        <v>597</v>
      </c>
      <c r="H217" s="782" t="s">
        <v>598</v>
      </c>
    </row>
    <row r="218" spans="1:15" s="147" customFormat="1" ht="18" customHeight="1" x14ac:dyDescent="0.2">
      <c r="B218" s="780" t="s">
        <v>599</v>
      </c>
      <c r="C218" s="781" t="s">
        <v>600</v>
      </c>
      <c r="D218" s="133" t="s">
        <v>601</v>
      </c>
      <c r="E218" s="148" t="s">
        <v>602</v>
      </c>
      <c r="F218" s="785" t="s">
        <v>603</v>
      </c>
      <c r="G218" s="145" t="s">
        <v>604</v>
      </c>
      <c r="H218" s="782" t="s">
        <v>605</v>
      </c>
    </row>
    <row r="219" spans="1:15" s="147" customFormat="1" ht="18" customHeight="1" x14ac:dyDescent="0.2">
      <c r="B219" s="783" t="s">
        <v>606</v>
      </c>
      <c r="C219" s="784" t="s">
        <v>607</v>
      </c>
      <c r="D219" s="133" t="s">
        <v>608</v>
      </c>
      <c r="E219" s="148" t="s">
        <v>609</v>
      </c>
      <c r="F219" s="785" t="s">
        <v>610</v>
      </c>
      <c r="G219" s="588" t="s">
        <v>611</v>
      </c>
      <c r="H219" s="786" t="s">
        <v>612</v>
      </c>
    </row>
    <row r="220" spans="1:15" s="147" customFormat="1" ht="18" customHeight="1" x14ac:dyDescent="0.2">
      <c r="B220" s="783" t="s">
        <v>613</v>
      </c>
      <c r="C220" s="784" t="s">
        <v>614</v>
      </c>
      <c r="D220" s="133" t="s">
        <v>615</v>
      </c>
      <c r="E220" s="148" t="s">
        <v>616</v>
      </c>
      <c r="F220" s="785" t="s">
        <v>617</v>
      </c>
      <c r="G220" s="588" t="s">
        <v>618</v>
      </c>
      <c r="H220" s="786" t="s">
        <v>619</v>
      </c>
      <c r="M220" s="149"/>
      <c r="N220" s="149"/>
    </row>
    <row r="221" spans="1:15" s="147" customFormat="1" ht="18" customHeight="1" x14ac:dyDescent="0.2">
      <c r="B221" s="783" t="s">
        <v>620</v>
      </c>
      <c r="C221" s="784" t="s">
        <v>621</v>
      </c>
      <c r="D221" s="133" t="s">
        <v>622</v>
      </c>
      <c r="E221" s="148" t="s">
        <v>623</v>
      </c>
      <c r="F221" s="785" t="s">
        <v>624</v>
      </c>
      <c r="G221" s="588" t="s">
        <v>625</v>
      </c>
      <c r="H221" s="786" t="s">
        <v>626</v>
      </c>
      <c r="M221" s="149"/>
      <c r="N221" s="149"/>
    </row>
    <row r="222" spans="1:15" s="147" customFormat="1" ht="18" customHeight="1" x14ac:dyDescent="0.2">
      <c r="B222" s="783" t="s">
        <v>627</v>
      </c>
      <c r="C222" s="784" t="s">
        <v>628</v>
      </c>
      <c r="D222" s="133" t="s">
        <v>629</v>
      </c>
      <c r="E222" s="148" t="s">
        <v>630</v>
      </c>
      <c r="F222" s="785" t="s">
        <v>631</v>
      </c>
      <c r="G222" s="588" t="s">
        <v>632</v>
      </c>
      <c r="H222" s="786" t="s">
        <v>633</v>
      </c>
      <c r="M222" s="149"/>
      <c r="N222" s="149"/>
    </row>
    <row r="223" spans="1:15" s="147" customFormat="1" ht="18" customHeight="1" x14ac:dyDescent="0.2">
      <c r="B223" s="783" t="s">
        <v>634</v>
      </c>
      <c r="C223" s="784" t="s">
        <v>635</v>
      </c>
      <c r="D223" s="133" t="s">
        <v>636</v>
      </c>
      <c r="E223" s="148" t="s">
        <v>637</v>
      </c>
      <c r="F223" s="1085" t="s">
        <v>638</v>
      </c>
      <c r="G223" s="588" t="s">
        <v>639</v>
      </c>
      <c r="H223" s="787" t="s">
        <v>640</v>
      </c>
      <c r="M223" s="149"/>
      <c r="N223" s="149"/>
    </row>
    <row r="224" spans="1:15" ht="18" customHeight="1" x14ac:dyDescent="0.2">
      <c r="B224" s="783" t="s">
        <v>641</v>
      </c>
      <c r="C224" s="784" t="s">
        <v>642</v>
      </c>
      <c r="D224" s="133" t="s">
        <v>643</v>
      </c>
      <c r="E224" s="148" t="s">
        <v>644</v>
      </c>
      <c r="F224" s="739" t="s">
        <v>645</v>
      </c>
      <c r="G224" s="147"/>
      <c r="H224" s="788"/>
    </row>
    <row r="225" spans="2:8" ht="18" customHeight="1" thickBot="1" x14ac:dyDescent="0.25">
      <c r="B225" s="789"/>
      <c r="C225" s="790"/>
      <c r="D225" s="790"/>
      <c r="E225" s="791"/>
      <c r="F225" s="791"/>
      <c r="G225" s="791"/>
      <c r="H225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 x14ac:dyDescent="0.2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 x14ac:dyDescent="0.25">
      <c r="B2" s="1528" t="s">
        <v>116</v>
      </c>
      <c r="C2" s="1528"/>
      <c r="D2" s="1528"/>
      <c r="E2" s="1528"/>
      <c r="F2" s="1528"/>
      <c r="H2" s="947" t="s">
        <v>368</v>
      </c>
    </row>
    <row r="3" spans="1:9" ht="17.25" customHeight="1" x14ac:dyDescent="0.2">
      <c r="B3" s="1"/>
      <c r="C3" s="753"/>
      <c r="D3" s="753"/>
      <c r="E3" s="753"/>
      <c r="F3" s="122"/>
      <c r="G3" s="169"/>
      <c r="H3" s="122"/>
    </row>
    <row r="4" spans="1:9" ht="30" customHeight="1" x14ac:dyDescent="0.2">
      <c r="B4" s="1584" t="s">
        <v>4543</v>
      </c>
      <c r="C4" s="1585"/>
      <c r="D4" s="1585"/>
      <c r="E4" s="1585"/>
      <c r="F4" s="1586"/>
      <c r="G4" s="313"/>
      <c r="H4" s="313"/>
      <c r="I4" s="147"/>
    </row>
    <row r="5" spans="1:9" ht="17.25" customHeight="1" x14ac:dyDescent="0.2">
      <c r="B5" s="754"/>
      <c r="C5" s="754"/>
      <c r="D5" s="754"/>
      <c r="E5" s="754"/>
      <c r="F5" s="755"/>
      <c r="G5" s="313"/>
      <c r="H5" s="313"/>
      <c r="I5" s="147"/>
    </row>
    <row r="6" spans="1:9" ht="17.25" customHeight="1" x14ac:dyDescent="0.2">
      <c r="B6" s="148"/>
      <c r="C6" s="176"/>
      <c r="D6" s="148"/>
      <c r="E6" s="169"/>
      <c r="G6" s="148"/>
      <c r="H6" s="148"/>
      <c r="I6" s="148"/>
    </row>
    <row r="7" spans="1:9" s="331" customFormat="1" ht="30" customHeight="1" x14ac:dyDescent="0.2">
      <c r="A7" s="1020"/>
      <c r="B7" s="1517" t="s">
        <v>4543</v>
      </c>
      <c r="C7" s="1518"/>
      <c r="D7" s="1587" t="s">
        <v>4544</v>
      </c>
      <c r="E7" s="932" t="s">
        <v>4545</v>
      </c>
      <c r="F7" s="932" t="s">
        <v>328</v>
      </c>
      <c r="G7" s="837"/>
      <c r="H7" s="876"/>
      <c r="I7" s="878"/>
    </row>
    <row r="8" spans="1:9" s="331" customFormat="1" ht="17.25" customHeight="1" x14ac:dyDescent="0.2">
      <c r="A8" s="1020"/>
      <c r="B8" s="975" t="s">
        <v>375</v>
      </c>
      <c r="C8" s="975" t="s">
        <v>376</v>
      </c>
      <c r="D8" s="1588"/>
      <c r="E8" s="990" t="s">
        <v>216</v>
      </c>
      <c r="F8" s="990" t="s">
        <v>188</v>
      </c>
      <c r="G8" s="615"/>
      <c r="H8" s="1036" t="s">
        <v>377</v>
      </c>
      <c r="I8" s="878"/>
    </row>
    <row r="9" spans="1:9" s="331" customFormat="1" ht="15" hidden="1" customHeight="1" x14ac:dyDescent="0.2">
      <c r="A9" s="1020"/>
      <c r="B9" s="886" t="s">
        <v>4546</v>
      </c>
      <c r="C9" s="885" t="s">
        <v>4547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 x14ac:dyDescent="0.2">
      <c r="A10" s="1020"/>
      <c r="B10" s="880" t="s">
        <v>4548</v>
      </c>
      <c r="C10" s="881" t="s">
        <v>4549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 x14ac:dyDescent="0.2">
      <c r="A11" s="1020"/>
      <c r="B11" s="880" t="s">
        <v>4550</v>
      </c>
      <c r="C11" s="881" t="s">
        <v>4551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 x14ac:dyDescent="0.2">
      <c r="A12" s="1020"/>
      <c r="B12" s="880" t="s">
        <v>4552</v>
      </c>
      <c r="C12" s="881" t="s">
        <v>4553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 x14ac:dyDescent="0.2">
      <c r="A13" s="1020"/>
      <c r="B13" s="880" t="s">
        <v>4554</v>
      </c>
      <c r="C13" s="881" t="s">
        <v>4555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 x14ac:dyDescent="0.2">
      <c r="A14" s="1020"/>
      <c r="B14" s="880" t="s">
        <v>4556</v>
      </c>
      <c r="C14" s="881" t="s">
        <v>4557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 x14ac:dyDescent="0.2">
      <c r="A15" s="1020"/>
      <c r="B15" s="880" t="s">
        <v>4558</v>
      </c>
      <c r="C15" s="881" t="s">
        <v>4559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 x14ac:dyDescent="0.2">
      <c r="A16" s="1020"/>
      <c r="B16" s="880" t="s">
        <v>4560</v>
      </c>
      <c r="C16" s="881" t="s">
        <v>4561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 x14ac:dyDescent="0.2">
      <c r="A17" s="1020"/>
      <c r="B17" s="880" t="s">
        <v>4562</v>
      </c>
      <c r="C17" s="881" t="s">
        <v>4563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 x14ac:dyDescent="0.2">
      <c r="A18" s="1020"/>
      <c r="B18" s="880" t="s">
        <v>4564</v>
      </c>
      <c r="C18" s="881" t="s">
        <v>4565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 x14ac:dyDescent="0.2">
      <c r="A19" s="1020"/>
      <c r="B19" s="880" t="s">
        <v>4566</v>
      </c>
      <c r="C19" s="881" t="s">
        <v>4567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 x14ac:dyDescent="0.2">
      <c r="A20" s="1020"/>
      <c r="B20" s="880" t="s">
        <v>4568</v>
      </c>
      <c r="C20" s="881" t="s">
        <v>4569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 x14ac:dyDescent="0.2">
      <c r="A21" s="1020"/>
      <c r="B21" s="880" t="s">
        <v>4570</v>
      </c>
      <c r="C21" s="881" t="s">
        <v>4571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 x14ac:dyDescent="0.2">
      <c r="A22" s="1020"/>
      <c r="B22" s="880" t="s">
        <v>4548</v>
      </c>
      <c r="C22" s="881" t="s">
        <v>4572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 x14ac:dyDescent="0.2">
      <c r="A23" s="1020"/>
      <c r="B23" s="991" t="s">
        <v>4550</v>
      </c>
      <c r="C23" s="992" t="s">
        <v>4573</v>
      </c>
      <c r="D23" s="992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 x14ac:dyDescent="0.2">
      <c r="A24" s="1020" t="s">
        <v>4574</v>
      </c>
      <c r="B24" s="991" t="s">
        <v>4552</v>
      </c>
      <c r="C24" s="992" t="s">
        <v>4575</v>
      </c>
      <c r="D24" s="992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 x14ac:dyDescent="0.2">
      <c r="A25" s="1020"/>
      <c r="B25" s="991" t="s">
        <v>4554</v>
      </c>
      <c r="C25" s="992" t="s">
        <v>4576</v>
      </c>
      <c r="D25" s="992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 x14ac:dyDescent="0.2">
      <c r="A26" s="1020"/>
      <c r="B26" s="910" t="s">
        <v>433</v>
      </c>
      <c r="C26" s="992" t="s">
        <v>4577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 x14ac:dyDescent="0.2">
      <c r="A27" s="1020"/>
      <c r="B27" s="991" t="s">
        <v>4558</v>
      </c>
      <c r="C27" s="992" t="s">
        <v>4578</v>
      </c>
      <c r="D27" s="992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 x14ac:dyDescent="0.2">
      <c r="A28" s="1020"/>
      <c r="B28" s="910" t="s">
        <v>433</v>
      </c>
      <c r="C28" s="992" t="s">
        <v>4579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 x14ac:dyDescent="0.2">
      <c r="A29" s="1020"/>
      <c r="B29" s="992" t="s">
        <v>4560</v>
      </c>
      <c r="C29" s="992" t="s">
        <v>4580</v>
      </c>
      <c r="D29" s="992">
        <v>45431</v>
      </c>
      <c r="E29" s="758">
        <f t="shared" ref="E29:E31" si="15">D29+6</f>
        <v>45437</v>
      </c>
      <c r="F29" s="873" t="s">
        <v>409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 x14ac:dyDescent="0.2">
      <c r="A30" s="1020"/>
      <c r="B30" s="873" t="s">
        <v>409</v>
      </c>
      <c r="C30" s="992" t="s">
        <v>4581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 x14ac:dyDescent="0.2">
      <c r="A31" s="1020"/>
      <c r="B31" s="992" t="s">
        <v>4564</v>
      </c>
      <c r="C31" s="992" t="s">
        <v>4582</v>
      </c>
      <c r="D31" s="992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 x14ac:dyDescent="0.2">
      <c r="A32" s="1020" t="s">
        <v>4583</v>
      </c>
      <c r="B32" s="873" t="s">
        <v>409</v>
      </c>
      <c r="C32" s="992" t="s">
        <v>4584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 x14ac:dyDescent="0.2">
      <c r="A33" s="1020"/>
      <c r="B33" s="992" t="s">
        <v>4585</v>
      </c>
      <c r="C33" s="992" t="s">
        <v>4586</v>
      </c>
      <c r="D33" s="992">
        <v>45473</v>
      </c>
      <c r="E33" s="758">
        <f t="shared" si="17"/>
        <v>45479</v>
      </c>
      <c r="F33" s="873" t="s">
        <v>409</v>
      </c>
      <c r="G33" s="764"/>
      <c r="H33" s="758">
        <f t="shared" si="16"/>
        <v>45458</v>
      </c>
      <c r="I33" s="878"/>
    </row>
    <row r="34" spans="1:9" s="331" customFormat="1" ht="17.25" hidden="1" customHeight="1" x14ac:dyDescent="0.2">
      <c r="A34" s="1020"/>
      <c r="B34" s="992" t="s">
        <v>4548</v>
      </c>
      <c r="C34" s="992" t="s">
        <v>4587</v>
      </c>
      <c r="D34" s="992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 x14ac:dyDescent="0.2">
      <c r="A35" s="1020"/>
      <c r="B35" s="992" t="s">
        <v>4588</v>
      </c>
      <c r="C35" s="992" t="s">
        <v>4589</v>
      </c>
      <c r="D35" s="992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 x14ac:dyDescent="0.2">
      <c r="A36" s="1020" t="s">
        <v>4590</v>
      </c>
      <c r="B36" s="992" t="s">
        <v>4550</v>
      </c>
      <c r="C36" s="992" t="s">
        <v>4591</v>
      </c>
      <c r="D36" s="992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 x14ac:dyDescent="0.2">
      <c r="A37" s="1020"/>
      <c r="B37" s="873" t="s">
        <v>433</v>
      </c>
      <c r="C37" s="992" t="s">
        <v>4592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 x14ac:dyDescent="0.2">
      <c r="A38" s="1020"/>
      <c r="B38" s="992" t="s">
        <v>4552</v>
      </c>
      <c r="C38" s="992" t="s">
        <v>4593</v>
      </c>
      <c r="D38" s="992">
        <v>45498</v>
      </c>
      <c r="E38" s="873" t="s">
        <v>409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 x14ac:dyDescent="0.2">
      <c r="A39" s="1020"/>
      <c r="B39" s="992" t="s">
        <v>4554</v>
      </c>
      <c r="C39" s="992" t="s">
        <v>4594</v>
      </c>
      <c r="D39" s="992">
        <v>45506</v>
      </c>
      <c r="E39" s="873" t="s">
        <v>409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 x14ac:dyDescent="0.2">
      <c r="A40" s="1020"/>
      <c r="B40" s="992" t="s">
        <v>4558</v>
      </c>
      <c r="C40" s="992" t="s">
        <v>4595</v>
      </c>
      <c r="D40" s="992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 x14ac:dyDescent="0.2">
      <c r="A41" s="1020"/>
      <c r="B41" s="992" t="s">
        <v>4560</v>
      </c>
      <c r="C41" s="992" t="s">
        <v>4596</v>
      </c>
      <c r="D41" s="992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 x14ac:dyDescent="0.2">
      <c r="A42" s="1020"/>
      <c r="B42" s="992" t="s">
        <v>4556</v>
      </c>
      <c r="C42" s="992" t="s">
        <v>4597</v>
      </c>
      <c r="D42" s="873" t="s">
        <v>409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 x14ac:dyDescent="0.2">
      <c r="A43" s="1020"/>
      <c r="B43" s="1015" t="s">
        <v>433</v>
      </c>
      <c r="C43" s="992" t="s">
        <v>4598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 x14ac:dyDescent="0.2">
      <c r="A44" s="1020"/>
      <c r="B44" s="992" t="s">
        <v>4583</v>
      </c>
      <c r="C44" s="992" t="s">
        <v>4599</v>
      </c>
      <c r="D44" s="992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 x14ac:dyDescent="0.2">
      <c r="A45" s="1020"/>
      <c r="B45" s="992" t="s">
        <v>4600</v>
      </c>
      <c r="C45" s="992" t="s">
        <v>4601</v>
      </c>
      <c r="D45" s="992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 x14ac:dyDescent="0.2">
      <c r="A46" s="1020"/>
      <c r="B46" s="1015" t="s">
        <v>433</v>
      </c>
      <c r="C46" s="992" t="s">
        <v>4602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 x14ac:dyDescent="0.2">
      <c r="A47" s="1020"/>
      <c r="B47" s="992" t="s">
        <v>4548</v>
      </c>
      <c r="C47" s="992" t="s">
        <v>4603</v>
      </c>
      <c r="D47" s="992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 x14ac:dyDescent="0.2">
      <c r="A48" s="1020"/>
      <c r="B48" s="992" t="s">
        <v>4588</v>
      </c>
      <c r="C48" s="992" t="s">
        <v>4604</v>
      </c>
      <c r="D48" s="992">
        <v>45566</v>
      </c>
      <c r="E48" s="873" t="s">
        <v>409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 x14ac:dyDescent="0.2">
      <c r="A49" s="1020"/>
      <c r="B49" s="992" t="s">
        <v>4550</v>
      </c>
      <c r="C49" s="992" t="s">
        <v>4605</v>
      </c>
      <c r="D49" s="992">
        <v>45619</v>
      </c>
      <c r="E49" s="873" t="s">
        <v>409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 x14ac:dyDescent="0.2">
      <c r="A50" s="1020"/>
      <c r="B50" s="992" t="s">
        <v>4552</v>
      </c>
      <c r="C50" s="992" t="s">
        <v>4606</v>
      </c>
      <c r="D50" s="992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 x14ac:dyDescent="0.2">
      <c r="A51" s="1020" t="s">
        <v>4607</v>
      </c>
      <c r="B51" s="992" t="s">
        <v>4554</v>
      </c>
      <c r="C51" s="992" t="s">
        <v>4608</v>
      </c>
      <c r="D51" s="992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 x14ac:dyDescent="0.2">
      <c r="A52" s="1020"/>
      <c r="B52" s="992" t="s">
        <v>4558</v>
      </c>
      <c r="C52" s="992" t="s">
        <v>4609</v>
      </c>
      <c r="D52" s="873" t="s">
        <v>409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 x14ac:dyDescent="0.2">
      <c r="A53" s="1020"/>
      <c r="B53" s="992" t="s">
        <v>4560</v>
      </c>
      <c r="C53" s="992" t="s">
        <v>4610</v>
      </c>
      <c r="D53" s="992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 x14ac:dyDescent="0.2">
      <c r="A54" s="1020"/>
      <c r="B54" s="946" t="s">
        <v>4556</v>
      </c>
      <c r="C54" s="992" t="s">
        <v>4611</v>
      </c>
      <c r="D54" s="992">
        <v>45621</v>
      </c>
      <c r="E54" s="758">
        <f t="shared" ref="E54" si="33">D54+6</f>
        <v>45627</v>
      </c>
      <c r="F54" s="873" t="s">
        <v>409</v>
      </c>
      <c r="G54" s="764"/>
      <c r="H54" s="758">
        <f t="shared" si="16"/>
        <v>45605</v>
      </c>
      <c r="I54" s="878"/>
    </row>
    <row r="55" spans="1:9" s="331" customFormat="1" ht="17.25" hidden="1" customHeight="1" x14ac:dyDescent="0.2">
      <c r="A55" s="1020"/>
      <c r="B55" s="992" t="s">
        <v>4612</v>
      </c>
      <c r="C55" s="992" t="s">
        <v>4613</v>
      </c>
      <c r="D55" s="992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 x14ac:dyDescent="0.2">
      <c r="A56" s="1020"/>
      <c r="B56" s="1015" t="s">
        <v>433</v>
      </c>
      <c r="C56" s="992" t="s">
        <v>4614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 x14ac:dyDescent="0.2">
      <c r="A57" s="1020"/>
      <c r="B57" s="992" t="s">
        <v>4583</v>
      </c>
      <c r="C57" s="992" t="s">
        <v>4615</v>
      </c>
      <c r="D57" s="992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 x14ac:dyDescent="0.2">
      <c r="A58" s="1020"/>
      <c r="B58" s="992" t="s">
        <v>4616</v>
      </c>
      <c r="C58" s="992" t="s">
        <v>4617</v>
      </c>
      <c r="D58" s="992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 x14ac:dyDescent="0.2">
      <c r="A59" s="1020"/>
      <c r="B59" s="992" t="s">
        <v>4548</v>
      </c>
      <c r="C59" s="992" t="s">
        <v>4618</v>
      </c>
      <c r="D59" s="992">
        <v>45655</v>
      </c>
      <c r="E59" s="873" t="s">
        <v>409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 x14ac:dyDescent="0.2">
      <c r="A60" s="1020"/>
      <c r="B60" s="992" t="s">
        <v>4588</v>
      </c>
      <c r="C60" s="992" t="s">
        <v>4619</v>
      </c>
      <c r="D60" s="992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 x14ac:dyDescent="0.2">
      <c r="A61" s="1020"/>
      <c r="B61" s="1015" t="s">
        <v>433</v>
      </c>
      <c r="C61" s="992" t="s">
        <v>4620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 x14ac:dyDescent="0.2">
      <c r="A62" s="1020"/>
      <c r="B62" s="992" t="s">
        <v>4621</v>
      </c>
      <c r="C62" s="992" t="s">
        <v>4622</v>
      </c>
      <c r="D62" s="992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 x14ac:dyDescent="0.2">
      <c r="A63" s="1020"/>
      <c r="B63" s="992" t="s">
        <v>4552</v>
      </c>
      <c r="C63" s="992" t="s">
        <v>4623</v>
      </c>
      <c r="D63" s="992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 x14ac:dyDescent="0.2">
      <c r="A64" s="1020"/>
      <c r="B64" s="1015" t="s">
        <v>433</v>
      </c>
      <c r="C64" s="992" t="s">
        <v>4624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 x14ac:dyDescent="0.2">
      <c r="A65" s="1020"/>
      <c r="B65" s="992" t="s">
        <v>4625</v>
      </c>
      <c r="C65" s="992" t="s">
        <v>4626</v>
      </c>
      <c r="D65" s="992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 x14ac:dyDescent="0.2">
      <c r="A66" s="1020"/>
      <c r="B66" s="992" t="s">
        <v>4627</v>
      </c>
      <c r="C66" s="992" t="s">
        <v>4628</v>
      </c>
      <c r="D66" s="992">
        <v>45700</v>
      </c>
      <c r="E66" s="873" t="s">
        <v>409</v>
      </c>
      <c r="F66" s="873" t="s">
        <v>409</v>
      </c>
      <c r="G66" s="764"/>
      <c r="H66" s="758">
        <f t="shared" si="16"/>
        <v>45689</v>
      </c>
      <c r="I66" s="878"/>
    </row>
    <row r="67" spans="1:9" s="331" customFormat="1" ht="17.25" hidden="1" customHeight="1" x14ac:dyDescent="0.2">
      <c r="A67" s="1020"/>
      <c r="B67" s="992" t="s">
        <v>4550</v>
      </c>
      <c r="C67" s="992" t="s">
        <v>4629</v>
      </c>
      <c r="D67" s="992">
        <v>45704</v>
      </c>
      <c r="E67" s="873" t="s">
        <v>409</v>
      </c>
      <c r="F67" s="873" t="s">
        <v>409</v>
      </c>
      <c r="G67" s="764"/>
      <c r="H67" s="758">
        <f t="shared" si="16"/>
        <v>45696</v>
      </c>
      <c r="I67" s="878"/>
    </row>
    <row r="68" spans="1:9" s="331" customFormat="1" ht="17.25" hidden="1" customHeight="1" x14ac:dyDescent="0.2">
      <c r="A68" s="1020"/>
      <c r="B68" s="992" t="s">
        <v>4560</v>
      </c>
      <c r="C68" s="992" t="s">
        <v>4630</v>
      </c>
      <c r="D68" s="992">
        <v>45707</v>
      </c>
      <c r="E68" s="758">
        <f t="shared" ref="E68" si="44">D68+6</f>
        <v>45713</v>
      </c>
      <c r="F68" s="873" t="s">
        <v>409</v>
      </c>
      <c r="G68" s="764"/>
      <c r="H68" s="758">
        <f t="shared" si="16"/>
        <v>45703</v>
      </c>
      <c r="I68" s="878"/>
    </row>
    <row r="69" spans="1:9" s="331" customFormat="1" ht="17.25" hidden="1" customHeight="1" x14ac:dyDescent="0.2">
      <c r="A69" s="1020"/>
      <c r="B69" s="992" t="s">
        <v>4612</v>
      </c>
      <c r="C69" s="992" t="s">
        <v>4631</v>
      </c>
      <c r="D69" s="992">
        <v>45730</v>
      </c>
      <c r="E69" s="873" t="s">
        <v>409</v>
      </c>
      <c r="F69" s="873" t="s">
        <v>409</v>
      </c>
      <c r="G69" s="764"/>
      <c r="H69" s="758">
        <f>H68+7</f>
        <v>45710</v>
      </c>
      <c r="I69" s="878"/>
    </row>
    <row r="70" spans="1:9" s="331" customFormat="1" ht="17.25" customHeight="1" x14ac:dyDescent="0.2">
      <c r="A70" s="1020"/>
      <c r="B70" s="1015" t="s">
        <v>433</v>
      </c>
      <c r="C70" s="992" t="s">
        <v>4632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 x14ac:dyDescent="0.2">
      <c r="A71" s="1020"/>
      <c r="B71" s="1015" t="s">
        <v>433</v>
      </c>
      <c r="C71" s="992" t="s">
        <v>4633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 x14ac:dyDescent="0.2">
      <c r="A72" s="1020"/>
      <c r="B72" s="1015" t="s">
        <v>433</v>
      </c>
      <c r="C72" s="992" t="s">
        <v>4634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 x14ac:dyDescent="0.2">
      <c r="A73" s="1020"/>
      <c r="B73" s="992" t="s">
        <v>4548</v>
      </c>
      <c r="C73" s="992" t="s">
        <v>4635</v>
      </c>
      <c r="D73" s="992">
        <v>45748</v>
      </c>
      <c r="E73" s="758">
        <f>D73+6</f>
        <v>45754</v>
      </c>
      <c r="F73" s="873" t="s">
        <v>409</v>
      </c>
      <c r="G73" s="764"/>
      <c r="H73" s="758">
        <f>H72+7</f>
        <v>45738</v>
      </c>
      <c r="I73" s="878"/>
    </row>
    <row r="74" spans="1:9" s="331" customFormat="1" ht="17.25" customHeight="1" x14ac:dyDescent="0.2">
      <c r="A74" s="1020"/>
      <c r="B74" s="992" t="s">
        <v>4588</v>
      </c>
      <c r="C74" s="992" t="s">
        <v>4636</v>
      </c>
      <c r="D74" s="992">
        <v>45744</v>
      </c>
      <c r="E74" s="758">
        <f t="shared" ref="E74" si="45">D74+6</f>
        <v>45750</v>
      </c>
      <c r="F74" s="873" t="s">
        <v>409</v>
      </c>
      <c r="G74" s="764"/>
      <c r="H74" s="758">
        <f>H73+7</f>
        <v>45745</v>
      </c>
      <c r="I74" s="878"/>
    </row>
    <row r="75" spans="1:9" s="331" customFormat="1" ht="17.25" customHeight="1" x14ac:dyDescent="0.2">
      <c r="A75" s="1020"/>
      <c r="B75" s="946" t="s">
        <v>4621</v>
      </c>
      <c r="C75" s="992" t="s">
        <v>4637</v>
      </c>
      <c r="D75" s="992">
        <v>45751</v>
      </c>
      <c r="E75" s="873" t="s">
        <v>409</v>
      </c>
      <c r="F75" s="873" t="s">
        <v>409</v>
      </c>
      <c r="G75" s="764"/>
      <c r="H75" s="758">
        <f>H74+7</f>
        <v>45752</v>
      </c>
      <c r="I75" s="878"/>
    </row>
    <row r="76" spans="1:9" s="331" customFormat="1" ht="17.25" customHeight="1" x14ac:dyDescent="0.2">
      <c r="A76" s="1020"/>
      <c r="B76" s="992" t="s">
        <v>4552</v>
      </c>
      <c r="C76" s="992" t="s">
        <v>4638</v>
      </c>
      <c r="D76" s="873" t="s">
        <v>409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 x14ac:dyDescent="0.2">
      <c r="A77" s="1020"/>
      <c r="B77" s="1044" t="s">
        <v>4639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 x14ac:dyDescent="0.2">
      <c r="A78" s="1020"/>
      <c r="C78" s="887"/>
      <c r="D78" s="887"/>
      <c r="E78" s="764"/>
      <c r="F78" s="764"/>
      <c r="H78" s="796"/>
      <c r="I78" s="768"/>
    </row>
    <row r="79" spans="1:9" s="331" customFormat="1" ht="16.899999999999999" customHeight="1" x14ac:dyDescent="0.2">
      <c r="A79" s="840"/>
      <c r="B79" s="1093" t="s">
        <v>589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 x14ac:dyDescent="0.2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 x14ac:dyDescent="0.2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 x14ac:dyDescent="0.2">
      <c r="A82" s="1021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 x14ac:dyDescent="0.25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 x14ac:dyDescent="0.2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 x14ac:dyDescent="0.2">
      <c r="B85" s="778" t="s">
        <v>590</v>
      </c>
      <c r="C85" s="145"/>
      <c r="D85" s="147" t="s">
        <v>591</v>
      </c>
      <c r="G85" s="147" t="s">
        <v>592</v>
      </c>
      <c r="H85" s="779"/>
    </row>
    <row r="86" spans="1:15" s="147" customFormat="1" ht="18.75" customHeight="1" x14ac:dyDescent="0.2">
      <c r="B86" s="780" t="s">
        <v>593</v>
      </c>
      <c r="C86" s="1085" t="s">
        <v>594</v>
      </c>
      <c r="D86" s="133" t="s">
        <v>595</v>
      </c>
      <c r="F86" s="1085" t="s">
        <v>596</v>
      </c>
      <c r="G86" s="145" t="s">
        <v>597</v>
      </c>
      <c r="H86" s="1086" t="s">
        <v>598</v>
      </c>
    </row>
    <row r="87" spans="1:15" s="147" customFormat="1" ht="18.75" customHeight="1" x14ac:dyDescent="0.2">
      <c r="B87" s="780" t="s">
        <v>599</v>
      </c>
      <c r="C87" s="1085" t="s">
        <v>600</v>
      </c>
      <c r="D87" s="133" t="s">
        <v>601</v>
      </c>
      <c r="E87" s="148" t="s">
        <v>602</v>
      </c>
      <c r="F87" s="1087" t="s">
        <v>603</v>
      </c>
      <c r="G87" s="145" t="s">
        <v>604</v>
      </c>
      <c r="H87" s="1086" t="s">
        <v>605</v>
      </c>
    </row>
    <row r="88" spans="1:15" s="147" customFormat="1" ht="18.75" customHeight="1" x14ac:dyDescent="0.2">
      <c r="B88" s="783" t="s">
        <v>606</v>
      </c>
      <c r="C88" s="1088" t="s">
        <v>607</v>
      </c>
      <c r="D88" s="133" t="s">
        <v>608</v>
      </c>
      <c r="E88" s="148" t="s">
        <v>609</v>
      </c>
      <c r="F88" s="1087" t="s">
        <v>610</v>
      </c>
      <c r="G88" s="588" t="s">
        <v>611</v>
      </c>
      <c r="H88" s="1089" t="s">
        <v>612</v>
      </c>
    </row>
    <row r="89" spans="1:15" s="147" customFormat="1" ht="18.75" customHeight="1" x14ac:dyDescent="0.2">
      <c r="B89" s="783" t="s">
        <v>613</v>
      </c>
      <c r="C89" s="1088" t="s">
        <v>614</v>
      </c>
      <c r="D89" s="133" t="s">
        <v>615</v>
      </c>
      <c r="E89" s="148" t="s">
        <v>616</v>
      </c>
      <c r="F89" s="1087" t="s">
        <v>617</v>
      </c>
      <c r="G89" s="588" t="s">
        <v>618</v>
      </c>
      <c r="H89" s="1089" t="s">
        <v>619</v>
      </c>
      <c r="N89" s="149"/>
      <c r="O89" s="149"/>
    </row>
    <row r="90" spans="1:15" s="147" customFormat="1" ht="18.75" customHeight="1" x14ac:dyDescent="0.2">
      <c r="B90" s="783" t="s">
        <v>894</v>
      </c>
      <c r="C90" s="1088" t="s">
        <v>621</v>
      </c>
      <c r="D90" s="133" t="s">
        <v>622</v>
      </c>
      <c r="E90" s="148" t="s">
        <v>623</v>
      </c>
      <c r="F90" s="1087" t="s">
        <v>624</v>
      </c>
      <c r="G90" s="588" t="s">
        <v>625</v>
      </c>
      <c r="H90" s="1089" t="s">
        <v>626</v>
      </c>
      <c r="N90" s="149"/>
      <c r="O90" s="149"/>
    </row>
    <row r="91" spans="1:15" s="147" customFormat="1" ht="18.75" customHeight="1" x14ac:dyDescent="0.2">
      <c r="B91" s="783" t="s">
        <v>627</v>
      </c>
      <c r="C91" s="1088" t="s">
        <v>628</v>
      </c>
      <c r="D91" s="133" t="s">
        <v>629</v>
      </c>
      <c r="E91" s="148" t="s">
        <v>630</v>
      </c>
      <c r="F91" s="1087" t="s">
        <v>631</v>
      </c>
      <c r="G91" s="588" t="s">
        <v>632</v>
      </c>
      <c r="H91" s="1089" t="s">
        <v>633</v>
      </c>
      <c r="N91" s="149"/>
      <c r="O91" s="149"/>
    </row>
    <row r="92" spans="1:15" s="147" customFormat="1" ht="18.75" customHeight="1" x14ac:dyDescent="0.2">
      <c r="B92" s="783" t="s">
        <v>634</v>
      </c>
      <c r="C92" s="1088" t="s">
        <v>635</v>
      </c>
      <c r="D92" s="133" t="s">
        <v>636</v>
      </c>
      <c r="E92" s="148" t="s">
        <v>637</v>
      </c>
      <c r="F92" s="1085" t="s">
        <v>638</v>
      </c>
      <c r="G92" s="588" t="s">
        <v>639</v>
      </c>
      <c r="H92" s="787" t="s">
        <v>640</v>
      </c>
      <c r="N92" s="149"/>
      <c r="O92" s="149"/>
    </row>
    <row r="93" spans="1:15" ht="18.75" customHeight="1" x14ac:dyDescent="0.2">
      <c r="A93" s="1022"/>
      <c r="B93" s="783" t="s">
        <v>641</v>
      </c>
      <c r="C93" s="1088" t="s">
        <v>642</v>
      </c>
      <c r="D93" s="133"/>
      <c r="F93" s="588"/>
      <c r="G93" s="147"/>
      <c r="H93" s="788"/>
      <c r="J93" s="145"/>
      <c r="K93" s="145"/>
    </row>
    <row r="94" spans="1:15" ht="14.25" thickBot="1" x14ac:dyDescent="0.25">
      <c r="A94" s="1022"/>
      <c r="B94" s="1090"/>
      <c r="C94" s="791"/>
      <c r="D94" s="791"/>
      <c r="E94" s="791"/>
      <c r="F94" s="791"/>
      <c r="G94" s="791"/>
      <c r="H94" s="1091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 x14ac:dyDescent="0.2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 x14ac:dyDescent="0.25">
      <c r="A2" s="340"/>
      <c r="B2" s="1528" t="s">
        <v>116</v>
      </c>
      <c r="C2" s="1528"/>
      <c r="D2" s="1528"/>
      <c r="E2" s="1528"/>
      <c r="F2" s="1528"/>
      <c r="G2" s="1528"/>
      <c r="I2" s="947" t="s">
        <v>368</v>
      </c>
    </row>
    <row r="3" spans="1:9" ht="17.25" customHeight="1" thickBot="1" x14ac:dyDescent="0.25">
      <c r="B3" s="165"/>
    </row>
    <row r="4" spans="1:9" ht="30" customHeight="1" thickBot="1" x14ac:dyDescent="0.25">
      <c r="B4" s="1522" t="s">
        <v>4640</v>
      </c>
      <c r="C4" s="1523"/>
      <c r="D4" s="1523"/>
      <c r="E4" s="1523"/>
      <c r="F4" s="1523"/>
      <c r="G4" s="1524"/>
    </row>
    <row r="5" spans="1:9" ht="17.25" customHeight="1" x14ac:dyDescent="0.2">
      <c r="B5" s="350"/>
      <c r="C5" s="148"/>
      <c r="D5" s="148"/>
      <c r="E5" s="148"/>
      <c r="F5" s="148"/>
      <c r="G5" s="148"/>
    </row>
    <row r="6" spans="1:9" ht="56.25" customHeight="1" x14ac:dyDescent="0.2">
      <c r="A6" s="342"/>
      <c r="C6" s="615"/>
      <c r="D6" s="1592" t="s">
        <v>373</v>
      </c>
      <c r="E6" s="932" t="s">
        <v>4641</v>
      </c>
      <c r="F6" s="932" t="s">
        <v>4642</v>
      </c>
      <c r="G6" s="932" t="s">
        <v>320</v>
      </c>
      <c r="H6" s="837"/>
      <c r="I6" s="874" t="s">
        <v>4643</v>
      </c>
    </row>
    <row r="7" spans="1:9" ht="17.25" customHeight="1" x14ac:dyDescent="0.2">
      <c r="A7" s="342"/>
      <c r="B7" s="935" t="s">
        <v>375</v>
      </c>
      <c r="C7" s="935" t="s">
        <v>376</v>
      </c>
      <c r="D7" s="1592"/>
      <c r="E7" s="931" t="s">
        <v>244</v>
      </c>
      <c r="F7" s="931" t="s">
        <v>285</v>
      </c>
      <c r="G7" s="931" t="s">
        <v>512</v>
      </c>
      <c r="H7" s="993"/>
      <c r="I7" s="1035" t="s">
        <v>377</v>
      </c>
    </row>
    <row r="8" spans="1:9" ht="17.25" hidden="1" customHeight="1" x14ac:dyDescent="0.2">
      <c r="B8" s="994" t="s">
        <v>4644</v>
      </c>
      <c r="C8" s="994" t="s">
        <v>4645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 x14ac:dyDescent="0.2">
      <c r="B9" s="994" t="s">
        <v>4646</v>
      </c>
      <c r="C9" s="994" t="s">
        <v>4647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 x14ac:dyDescent="0.2">
      <c r="B10" s="616" t="s">
        <v>4648</v>
      </c>
      <c r="C10" s="616" t="s">
        <v>4649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 x14ac:dyDescent="0.2">
      <c r="B11" s="995" t="s">
        <v>433</v>
      </c>
      <c r="C11" s="994" t="s">
        <v>4650</v>
      </c>
      <c r="D11" s="996">
        <f t="shared" ref="D11:D12" si="3">D10+7</f>
        <v>44495</v>
      </c>
      <c r="E11" s="997">
        <f t="shared" si="0"/>
        <v>44502</v>
      </c>
      <c r="F11" s="997">
        <f t="shared" si="1"/>
        <v>44504</v>
      </c>
      <c r="G11" s="997">
        <f t="shared" si="2"/>
        <v>44508</v>
      </c>
      <c r="H11" s="764"/>
      <c r="I11" s="998"/>
    </row>
    <row r="12" spans="1:9" ht="17.25" hidden="1" customHeight="1" x14ac:dyDescent="0.2">
      <c r="B12" s="995" t="s">
        <v>433</v>
      </c>
      <c r="C12" s="994" t="s">
        <v>4651</v>
      </c>
      <c r="D12" s="996">
        <f t="shared" si="3"/>
        <v>44502</v>
      </c>
      <c r="E12" s="997">
        <f t="shared" si="0"/>
        <v>44509</v>
      </c>
      <c r="F12" s="997">
        <f t="shared" si="1"/>
        <v>44511</v>
      </c>
      <c r="G12" s="997">
        <f t="shared" si="2"/>
        <v>44515</v>
      </c>
      <c r="H12" s="764"/>
      <c r="I12" s="998"/>
    </row>
    <row r="13" spans="1:9" ht="17.25" hidden="1" customHeight="1" x14ac:dyDescent="0.2">
      <c r="B13" s="994" t="s">
        <v>4652</v>
      </c>
      <c r="C13" s="994" t="s">
        <v>4653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 x14ac:dyDescent="0.2">
      <c r="B14" s="994" t="s">
        <v>4654</v>
      </c>
      <c r="C14" s="994" t="s">
        <v>4655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 x14ac:dyDescent="0.2">
      <c r="B15" s="994" t="s">
        <v>4656</v>
      </c>
      <c r="C15" s="994" t="s">
        <v>4657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 x14ac:dyDescent="0.2">
      <c r="B16" s="994" t="s">
        <v>4658</v>
      </c>
      <c r="C16" s="994" t="s">
        <v>4659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 x14ac:dyDescent="0.2">
      <c r="B17" s="994" t="s">
        <v>4660</v>
      </c>
      <c r="C17" s="994" t="s">
        <v>4661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 x14ac:dyDescent="0.2">
      <c r="B18" s="994" t="s">
        <v>4662</v>
      </c>
      <c r="C18" s="994" t="s">
        <v>4663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 x14ac:dyDescent="0.2">
      <c r="B19" s="994" t="s">
        <v>4664</v>
      </c>
      <c r="C19" s="994" t="s">
        <v>4665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 x14ac:dyDescent="0.2">
      <c r="B20" s="994" t="s">
        <v>4644</v>
      </c>
      <c r="C20" s="994" t="s">
        <v>4666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 x14ac:dyDescent="0.2">
      <c r="B21" s="995" t="s">
        <v>433</v>
      </c>
      <c r="C21" s="994" t="s">
        <v>4667</v>
      </c>
      <c r="D21" s="997">
        <v>44558</v>
      </c>
      <c r="E21" s="997">
        <f t="shared" ref="E21:E24" si="4">D21+7</f>
        <v>44565</v>
      </c>
      <c r="F21" s="997">
        <f t="shared" ref="F21:F24" si="5">D21+9</f>
        <v>44567</v>
      </c>
      <c r="G21" s="997">
        <f t="shared" ref="G21:G24" si="6">D21+13</f>
        <v>44571</v>
      </c>
    </row>
    <row r="22" spans="2:7" ht="17.25" hidden="1" customHeight="1" x14ac:dyDescent="0.2">
      <c r="B22" s="994" t="s">
        <v>4646</v>
      </c>
      <c r="C22" s="994" t="s">
        <v>4668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 x14ac:dyDescent="0.2">
      <c r="B23" s="616" t="s">
        <v>4648</v>
      </c>
      <c r="C23" s="616" t="s">
        <v>4669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 x14ac:dyDescent="0.2">
      <c r="B24" s="994" t="s">
        <v>4652</v>
      </c>
      <c r="C24" s="994" t="s">
        <v>4670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 x14ac:dyDescent="0.2">
      <c r="B25" s="994" t="s">
        <v>4671</v>
      </c>
      <c r="C25" s="994" t="s">
        <v>4672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 x14ac:dyDescent="0.2">
      <c r="B26" s="994" t="s">
        <v>4654</v>
      </c>
      <c r="C26" s="994" t="s">
        <v>4673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 x14ac:dyDescent="0.2">
      <c r="B27" s="994" t="s">
        <v>4656</v>
      </c>
      <c r="C27" s="994" t="s">
        <v>4674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 x14ac:dyDescent="0.2">
      <c r="B28" s="994" t="s">
        <v>4658</v>
      </c>
      <c r="C28" s="994" t="s">
        <v>4675</v>
      </c>
      <c r="D28" s="758">
        <v>44640</v>
      </c>
      <c r="E28" s="999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 x14ac:dyDescent="0.2">
      <c r="B29" s="994" t="s">
        <v>4660</v>
      </c>
      <c r="C29" s="994" t="s">
        <v>4676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 x14ac:dyDescent="0.2">
      <c r="B30" s="994" t="s">
        <v>4662</v>
      </c>
      <c r="C30" s="994" t="s">
        <v>4677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 x14ac:dyDescent="0.2">
      <c r="B31" s="994" t="s">
        <v>4664</v>
      </c>
      <c r="C31" s="994" t="s">
        <v>4678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 x14ac:dyDescent="0.2">
      <c r="B32" s="994" t="s">
        <v>4644</v>
      </c>
      <c r="C32" s="994" t="s">
        <v>4679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 x14ac:dyDescent="0.2">
      <c r="B33" s="994" t="s">
        <v>4646</v>
      </c>
      <c r="C33" s="994" t="s">
        <v>4680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 x14ac:dyDescent="0.2">
      <c r="B34" s="994" t="s">
        <v>4652</v>
      </c>
      <c r="C34" s="994" t="s">
        <v>4681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 x14ac:dyDescent="0.2">
      <c r="B35" s="994" t="s">
        <v>4671</v>
      </c>
      <c r="C35" s="994" t="s">
        <v>4682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 x14ac:dyDescent="0.2">
      <c r="B36" s="995" t="s">
        <v>433</v>
      </c>
      <c r="C36" s="995" t="s">
        <v>4683</v>
      </c>
      <c r="D36" s="760"/>
      <c r="E36" s="760"/>
      <c r="F36" s="760"/>
      <c r="G36" s="760"/>
    </row>
    <row r="37" spans="2:7" ht="15.6" hidden="1" customHeight="1" x14ac:dyDescent="0.2">
      <c r="B37" s="994" t="s">
        <v>4654</v>
      </c>
      <c r="C37" s="994" t="s">
        <v>4684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 x14ac:dyDescent="0.2">
      <c r="B38" s="994" t="s">
        <v>4656</v>
      </c>
      <c r="C38" s="994" t="s">
        <v>4685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 x14ac:dyDescent="0.2">
      <c r="B39" s="994" t="s">
        <v>4686</v>
      </c>
      <c r="C39" s="994" t="s">
        <v>4687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 x14ac:dyDescent="0.2">
      <c r="B40" s="994" t="s">
        <v>4660</v>
      </c>
      <c r="C40" s="994" t="s">
        <v>4688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 x14ac:dyDescent="0.2">
      <c r="B41" s="995" t="s">
        <v>433</v>
      </c>
      <c r="C41" s="995" t="s">
        <v>4689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 x14ac:dyDescent="0.2">
      <c r="B42" s="994" t="s">
        <v>4664</v>
      </c>
      <c r="C42" s="994" t="s">
        <v>4690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 x14ac:dyDescent="0.2">
      <c r="B43" s="994" t="s">
        <v>4656</v>
      </c>
      <c r="C43" s="994" t="s">
        <v>4691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 x14ac:dyDescent="0.2">
      <c r="B44" s="994" t="s">
        <v>4660</v>
      </c>
      <c r="C44" s="994" t="s">
        <v>4692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 x14ac:dyDescent="0.2">
      <c r="B45" s="616" t="s">
        <v>4693</v>
      </c>
      <c r="C45" s="994" t="s">
        <v>4694</v>
      </c>
      <c r="D45" s="996">
        <f t="shared" si="43"/>
        <v>44808</v>
      </c>
      <c r="E45" s="996">
        <f t="shared" ref="E45" si="47">D45+7</f>
        <v>44815</v>
      </c>
      <c r="F45" s="996">
        <f t="shared" ref="F45" si="48">D45+9</f>
        <v>44817</v>
      </c>
      <c r="G45" s="996">
        <f t="shared" ref="G45" si="49">D45+13</f>
        <v>44821</v>
      </c>
    </row>
    <row r="46" spans="2:7" ht="15.6" hidden="1" customHeight="1" x14ac:dyDescent="0.2">
      <c r="B46" s="994" t="s">
        <v>4695</v>
      </c>
      <c r="C46" s="994" t="s">
        <v>4696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 x14ac:dyDescent="0.2">
      <c r="B47" s="616" t="s">
        <v>4697</v>
      </c>
      <c r="C47" s="994" t="s">
        <v>4698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 x14ac:dyDescent="0.2">
      <c r="B48" s="994" t="s">
        <v>4699</v>
      </c>
      <c r="C48" s="994" t="s">
        <v>4700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 x14ac:dyDescent="0.2">
      <c r="B49" s="994" t="s">
        <v>4664</v>
      </c>
      <c r="C49" s="994" t="s">
        <v>4701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 x14ac:dyDescent="0.2">
      <c r="B50" s="616" t="s">
        <v>4702</v>
      </c>
      <c r="C50" s="994" t="s">
        <v>4703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 x14ac:dyDescent="0.2">
      <c r="B51" s="994" t="s">
        <v>4644</v>
      </c>
      <c r="C51" s="994" t="s">
        <v>4704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 x14ac:dyDescent="0.2">
      <c r="B52" s="994" t="s">
        <v>4705</v>
      </c>
      <c r="C52" s="994" t="s">
        <v>4706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 x14ac:dyDescent="0.2">
      <c r="B53" s="994" t="s">
        <v>4707</v>
      </c>
      <c r="C53" s="994" t="s">
        <v>4708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 x14ac:dyDescent="0.2">
      <c r="B54" s="994" t="s">
        <v>4686</v>
      </c>
      <c r="C54" s="994" t="s">
        <v>4709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 x14ac:dyDescent="0.2">
      <c r="B55" s="994" t="s">
        <v>4656</v>
      </c>
      <c r="C55" s="994" t="s">
        <v>4710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 x14ac:dyDescent="0.2">
      <c r="B56" s="994" t="s">
        <v>4711</v>
      </c>
      <c r="C56" s="994" t="s">
        <v>4712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 x14ac:dyDescent="0.2">
      <c r="B57" s="994" t="s">
        <v>4695</v>
      </c>
      <c r="C57" s="994" t="s">
        <v>4713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 x14ac:dyDescent="0.2">
      <c r="B58" s="994" t="s">
        <v>4714</v>
      </c>
      <c r="C58" s="994" t="s">
        <v>4715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 x14ac:dyDescent="0.2">
      <c r="B59" s="994" t="s">
        <v>4716</v>
      </c>
      <c r="C59" s="994" t="s">
        <v>4717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 x14ac:dyDescent="0.2">
      <c r="B60" s="994" t="s">
        <v>4718</v>
      </c>
      <c r="C60" s="994" t="s">
        <v>4719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 x14ac:dyDescent="0.2">
      <c r="B61" s="994" t="s">
        <v>4720</v>
      </c>
      <c r="C61" s="994" t="s">
        <v>4721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 x14ac:dyDescent="0.2">
      <c r="B62" s="994" t="s">
        <v>4722</v>
      </c>
      <c r="C62" s="994" t="s">
        <v>4723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 x14ac:dyDescent="0.2">
      <c r="B63" s="994" t="s">
        <v>4644</v>
      </c>
      <c r="C63" s="994" t="s">
        <v>4724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 x14ac:dyDescent="0.2">
      <c r="B64" s="994" t="s">
        <v>4725</v>
      </c>
      <c r="C64" s="994" t="s">
        <v>4726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 x14ac:dyDescent="0.2">
      <c r="B65" s="994" t="s">
        <v>4727</v>
      </c>
      <c r="C65" s="994" t="s">
        <v>4728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 x14ac:dyDescent="0.2">
      <c r="B66" s="994" t="s">
        <v>4729</v>
      </c>
      <c r="C66" s="994" t="s">
        <v>4730</v>
      </c>
      <c r="D66" s="816"/>
      <c r="E66" s="816"/>
      <c r="F66" s="816"/>
      <c r="G66" s="816"/>
    </row>
    <row r="67" spans="1:7" ht="17.25" hidden="1" customHeight="1" x14ac:dyDescent="0.2">
      <c r="B67" s="994" t="s">
        <v>4686</v>
      </c>
      <c r="C67" s="994" t="s">
        <v>4731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 x14ac:dyDescent="0.2">
      <c r="B68" s="994" t="s">
        <v>4732</v>
      </c>
      <c r="C68" s="994" t="s">
        <v>4733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 x14ac:dyDescent="0.2">
      <c r="B69" s="994" t="s">
        <v>4734</v>
      </c>
      <c r="C69" s="994" t="s">
        <v>4735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 x14ac:dyDescent="0.2">
      <c r="B70" s="994" t="s">
        <v>4736</v>
      </c>
      <c r="C70" s="994" t="s">
        <v>4737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 x14ac:dyDescent="0.2">
      <c r="B71" s="994" t="s">
        <v>4738</v>
      </c>
      <c r="C71" s="994" t="s">
        <v>4739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 x14ac:dyDescent="0.2">
      <c r="A72" s="341" t="s">
        <v>4740</v>
      </c>
      <c r="B72" s="994" t="s">
        <v>4741</v>
      </c>
      <c r="C72" s="994" t="s">
        <v>4742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 x14ac:dyDescent="0.2">
      <c r="B73" s="994" t="s">
        <v>4743</v>
      </c>
      <c r="C73" s="994" t="s">
        <v>4744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 x14ac:dyDescent="0.2">
      <c r="B74" s="994" t="s">
        <v>4722</v>
      </c>
      <c r="C74" s="994" t="s">
        <v>4745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 x14ac:dyDescent="0.2">
      <c r="B75" s="995" t="s">
        <v>4746</v>
      </c>
      <c r="C75" s="994" t="s">
        <v>4747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 x14ac:dyDescent="0.2">
      <c r="B76" s="995" t="s">
        <v>4748</v>
      </c>
      <c r="C76" s="994" t="s">
        <v>4749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 x14ac:dyDescent="0.2">
      <c r="B77" s="995" t="s">
        <v>4750</v>
      </c>
      <c r="C77" s="994" t="s">
        <v>4751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 x14ac:dyDescent="0.2">
      <c r="B78" s="995" t="s">
        <v>4752</v>
      </c>
      <c r="C78" s="994" t="s">
        <v>4753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 x14ac:dyDescent="0.2">
      <c r="B79" s="995" t="s">
        <v>4754</v>
      </c>
      <c r="C79" s="994" t="s">
        <v>4755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 x14ac:dyDescent="0.2">
      <c r="B80" s="994" t="s">
        <v>4711</v>
      </c>
      <c r="C80" s="1000" t="s">
        <v>4756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 x14ac:dyDescent="0.2">
      <c r="B81" s="994" t="s">
        <v>4716</v>
      </c>
      <c r="C81" s="994" t="s">
        <v>4757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 x14ac:dyDescent="0.2">
      <c r="B82" s="994" t="s">
        <v>4758</v>
      </c>
      <c r="C82" s="994" t="s">
        <v>4759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 x14ac:dyDescent="0.2">
      <c r="B83" s="994" t="s">
        <v>4760</v>
      </c>
      <c r="C83" s="994" t="s">
        <v>4761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 x14ac:dyDescent="0.2">
      <c r="B84" s="994" t="s">
        <v>4762</v>
      </c>
      <c r="C84" s="994" t="s">
        <v>4763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 x14ac:dyDescent="0.2">
      <c r="B85" s="994" t="s">
        <v>4743</v>
      </c>
      <c r="C85" s="994" t="s">
        <v>4764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 x14ac:dyDescent="0.2">
      <c r="B86" s="994" t="s">
        <v>4765</v>
      </c>
      <c r="C86" s="994" t="s">
        <v>4766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 x14ac:dyDescent="0.2">
      <c r="B87" s="994" t="s">
        <v>4767</v>
      </c>
      <c r="C87" s="994" t="s">
        <v>4768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 x14ac:dyDescent="0.2">
      <c r="B88" s="994" t="s">
        <v>4646</v>
      </c>
      <c r="C88" s="994" t="s">
        <v>4769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 x14ac:dyDescent="0.2">
      <c r="B89" s="994" t="s">
        <v>4770</v>
      </c>
      <c r="C89" s="994" t="s">
        <v>4771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 x14ac:dyDescent="0.2">
      <c r="B90" s="994" t="s">
        <v>4772</v>
      </c>
      <c r="C90" s="994" t="s">
        <v>4773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 x14ac:dyDescent="0.2">
      <c r="B91" s="994" t="s">
        <v>4711</v>
      </c>
      <c r="C91" s="994" t="s">
        <v>4774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 x14ac:dyDescent="0.2">
      <c r="B92" s="994" t="s">
        <v>4775</v>
      </c>
      <c r="C92" s="994" t="s">
        <v>4776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 x14ac:dyDescent="0.2">
      <c r="B93" s="1001" t="s">
        <v>4758</v>
      </c>
      <c r="C93" s="1001" t="s">
        <v>4777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 x14ac:dyDescent="0.2">
      <c r="B94" s="1001" t="s">
        <v>4778</v>
      </c>
      <c r="C94" s="1001" t="s">
        <v>4779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 x14ac:dyDescent="0.2">
      <c r="B95" s="1001" t="s">
        <v>4760</v>
      </c>
      <c r="C95" s="1001" t="s">
        <v>4780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 x14ac:dyDescent="0.2">
      <c r="B96" s="1001" t="s">
        <v>4762</v>
      </c>
      <c r="C96" s="1001" t="s">
        <v>4781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 x14ac:dyDescent="0.2">
      <c r="B97" s="994" t="s">
        <v>4743</v>
      </c>
      <c r="C97" s="994" t="s">
        <v>4782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 x14ac:dyDescent="0.2">
      <c r="B98" s="994" t="s">
        <v>4765</v>
      </c>
      <c r="C98" s="994" t="s">
        <v>4783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 x14ac:dyDescent="0.2">
      <c r="B99" s="761" t="s">
        <v>433</v>
      </c>
      <c r="C99" s="1002"/>
      <c r="D99" s="800"/>
      <c r="E99" s="800"/>
      <c r="F99" s="800"/>
      <c r="G99" s="800"/>
      <c r="H99" s="764"/>
      <c r="I99" s="742"/>
    </row>
    <row r="100" spans="1:9" ht="17.25" hidden="1" customHeight="1" x14ac:dyDescent="0.2">
      <c r="B100" s="994" t="s">
        <v>4784</v>
      </c>
      <c r="C100" s="994" t="s">
        <v>4785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 x14ac:dyDescent="0.2">
      <c r="B101" s="994" t="s">
        <v>4770</v>
      </c>
      <c r="C101" s="994" t="s">
        <v>4786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 x14ac:dyDescent="0.2">
      <c r="B102" s="761" t="s">
        <v>433</v>
      </c>
      <c r="C102" s="1002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 x14ac:dyDescent="0.2">
      <c r="B103" s="994" t="s">
        <v>4711</v>
      </c>
      <c r="C103" s="994" t="s">
        <v>4787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 x14ac:dyDescent="0.2">
      <c r="B104" s="994" t="s">
        <v>4772</v>
      </c>
      <c r="C104" s="994" t="s">
        <v>4788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 x14ac:dyDescent="0.2">
      <c r="B105" s="994" t="s">
        <v>4758</v>
      </c>
      <c r="C105" s="994" t="s">
        <v>4789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 x14ac:dyDescent="0.2">
      <c r="B106" s="994" t="s">
        <v>4790</v>
      </c>
      <c r="C106" s="994" t="s">
        <v>4791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 x14ac:dyDescent="0.2">
      <c r="B107" s="994" t="s">
        <v>4760</v>
      </c>
      <c r="C107" s="994" t="s">
        <v>4792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 x14ac:dyDescent="0.2">
      <c r="B108" s="994" t="s">
        <v>4762</v>
      </c>
      <c r="C108" s="994" t="s">
        <v>4793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 x14ac:dyDescent="0.2">
      <c r="A109" s="341" t="s">
        <v>4794</v>
      </c>
      <c r="B109" s="994" t="s">
        <v>4795</v>
      </c>
      <c r="C109" s="994" t="s">
        <v>4796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 x14ac:dyDescent="0.2">
      <c r="B110" s="994" t="s">
        <v>4797</v>
      </c>
      <c r="C110" s="994" t="s">
        <v>4798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 x14ac:dyDescent="0.2">
      <c r="B111" s="616" t="s">
        <v>4799</v>
      </c>
      <c r="C111" s="994" t="s">
        <v>4800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 x14ac:dyDescent="0.2">
      <c r="B112" s="994" t="s">
        <v>4784</v>
      </c>
      <c r="C112" s="994" t="s">
        <v>4801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 x14ac:dyDescent="0.2">
      <c r="B113" s="616" t="s">
        <v>4799</v>
      </c>
      <c r="C113" s="994" t="s">
        <v>4802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 x14ac:dyDescent="0.2">
      <c r="B114" s="994" t="s">
        <v>4803</v>
      </c>
      <c r="C114" s="994" t="s">
        <v>4804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 x14ac:dyDescent="0.2">
      <c r="B115" s="616" t="s">
        <v>4799</v>
      </c>
      <c r="C115" s="994" t="s">
        <v>4805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3">
        <f t="shared" ref="I115" si="157">I114+7</f>
        <v>45302</v>
      </c>
    </row>
    <row r="116" spans="2:9" ht="17.25" hidden="1" customHeight="1" x14ac:dyDescent="0.2">
      <c r="B116" s="994" t="s">
        <v>4806</v>
      </c>
      <c r="C116" s="994" t="s">
        <v>4807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 x14ac:dyDescent="0.2">
      <c r="B117" s="616" t="s">
        <v>4799</v>
      </c>
      <c r="C117" s="994" t="s">
        <v>4808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3">
        <f t="shared" ref="I117" si="165">I116+7</f>
        <v>45316</v>
      </c>
    </row>
    <row r="118" spans="2:9" ht="17.25" hidden="1" customHeight="1" x14ac:dyDescent="0.2">
      <c r="B118" s="994" t="s">
        <v>4809</v>
      </c>
      <c r="C118" s="994" t="s">
        <v>4810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 x14ac:dyDescent="0.2">
      <c r="B119" s="994" t="s">
        <v>4778</v>
      </c>
      <c r="C119" s="994" t="s">
        <v>4811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 x14ac:dyDescent="0.2">
      <c r="B120" s="616" t="s">
        <v>4799</v>
      </c>
      <c r="C120" s="994" t="s">
        <v>4812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3">
        <f t="shared" ref="I120" si="177">I119+7</f>
        <v>45337</v>
      </c>
    </row>
    <row r="121" spans="2:9" ht="17.25" hidden="1" customHeight="1" x14ac:dyDescent="0.2">
      <c r="B121" s="994" t="s">
        <v>4813</v>
      </c>
      <c r="C121" s="994" t="s">
        <v>4814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 x14ac:dyDescent="0.2">
      <c r="B122" s="994" t="s">
        <v>4758</v>
      </c>
      <c r="C122" s="994" t="s">
        <v>4815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 x14ac:dyDescent="0.2">
      <c r="B123" s="994" t="s">
        <v>4816</v>
      </c>
      <c r="C123" s="994" t="s">
        <v>4817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 x14ac:dyDescent="0.2">
      <c r="B124" s="994" t="s">
        <v>4818</v>
      </c>
      <c r="C124" s="994" t="s">
        <v>4819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 x14ac:dyDescent="0.2">
      <c r="B125" s="994" t="s">
        <v>4711</v>
      </c>
      <c r="C125" s="994" t="s">
        <v>4820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 x14ac:dyDescent="0.2">
      <c r="B126" s="966" t="s">
        <v>4784</v>
      </c>
      <c r="C126" s="966" t="s">
        <v>4821</v>
      </c>
      <c r="D126" s="946">
        <v>45403</v>
      </c>
      <c r="E126" s="873" t="s">
        <v>409</v>
      </c>
      <c r="F126" s="800"/>
      <c r="G126" s="800"/>
      <c r="H126" s="764"/>
      <c r="I126" s="758">
        <f t="shared" si="183"/>
        <v>45379</v>
      </c>
    </row>
    <row r="127" spans="2:9" ht="17.25" hidden="1" customHeight="1" x14ac:dyDescent="0.2">
      <c r="B127" s="966" t="s">
        <v>4822</v>
      </c>
      <c r="C127" s="966" t="s">
        <v>4823</v>
      </c>
      <c r="D127" s="946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 x14ac:dyDescent="0.2">
      <c r="B128" s="966" t="s">
        <v>4824</v>
      </c>
      <c r="C128" s="966" t="s">
        <v>4825</v>
      </c>
      <c r="D128" s="946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 x14ac:dyDescent="0.2">
      <c r="B129" s="966" t="s">
        <v>4826</v>
      </c>
      <c r="C129" s="966" t="s">
        <v>4827</v>
      </c>
      <c r="D129" s="946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 x14ac:dyDescent="0.2">
      <c r="B130" s="1589" t="s">
        <v>433</v>
      </c>
      <c r="C130" s="966" t="s">
        <v>4828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 x14ac:dyDescent="0.2">
      <c r="B131" s="1590"/>
      <c r="C131" s="966" t="s">
        <v>4829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 x14ac:dyDescent="0.2">
      <c r="B132" s="1590"/>
      <c r="C132" s="966" t="s">
        <v>4830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 x14ac:dyDescent="0.2">
      <c r="B133" s="1590"/>
      <c r="C133" s="966" t="s">
        <v>4831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 x14ac:dyDescent="0.2">
      <c r="B134" s="1591"/>
      <c r="C134" s="966" t="s">
        <v>4832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 x14ac:dyDescent="0.2">
      <c r="B135" s="966" t="s">
        <v>4695</v>
      </c>
      <c r="C135" s="966" t="s">
        <v>4833</v>
      </c>
      <c r="D135" s="946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 x14ac:dyDescent="0.2">
      <c r="B136" s="966" t="s">
        <v>4765</v>
      </c>
      <c r="C136" s="966" t="s">
        <v>4834</v>
      </c>
      <c r="D136" s="946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 x14ac:dyDescent="0.2">
      <c r="B137" s="966" t="s">
        <v>4758</v>
      </c>
      <c r="C137" s="966" t="s">
        <v>4835</v>
      </c>
      <c r="D137" s="946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 x14ac:dyDescent="0.2">
      <c r="B138" s="966" t="s">
        <v>4646</v>
      </c>
      <c r="C138" s="966" t="s">
        <v>4836</v>
      </c>
      <c r="D138" s="946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 x14ac:dyDescent="0.2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 x14ac:dyDescent="0.2">
      <c r="A140" s="342"/>
      <c r="B140" s="147" t="s">
        <v>589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 x14ac:dyDescent="0.2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 x14ac:dyDescent="0.25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 x14ac:dyDescent="0.2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 x14ac:dyDescent="0.2">
      <c r="A144" s="344"/>
      <c r="B144" s="778" t="s">
        <v>590</v>
      </c>
      <c r="C144" s="145"/>
      <c r="D144" s="147" t="s">
        <v>591</v>
      </c>
      <c r="E144" s="147"/>
      <c r="F144" s="147"/>
      <c r="G144" s="147" t="s">
        <v>592</v>
      </c>
      <c r="H144" s="779"/>
      <c r="I144" s="11"/>
    </row>
    <row r="145" spans="2:8" s="159" customFormat="1" ht="17.25" customHeight="1" x14ac:dyDescent="0.2">
      <c r="B145" s="780" t="s">
        <v>593</v>
      </c>
      <c r="C145" s="781" t="s">
        <v>594</v>
      </c>
      <c r="D145" s="133" t="s">
        <v>595</v>
      </c>
      <c r="E145" s="147"/>
      <c r="F145" s="781" t="s">
        <v>596</v>
      </c>
      <c r="G145" s="145" t="s">
        <v>597</v>
      </c>
      <c r="H145" s="782" t="s">
        <v>598</v>
      </c>
    </row>
    <row r="146" spans="2:8" s="159" customFormat="1" ht="17.25" customHeight="1" x14ac:dyDescent="0.2">
      <c r="B146" s="783" t="s">
        <v>599</v>
      </c>
      <c r="C146" s="784" t="s">
        <v>600</v>
      </c>
      <c r="D146" s="133" t="s">
        <v>601</v>
      </c>
      <c r="E146" s="148" t="s">
        <v>602</v>
      </c>
      <c r="F146" s="785" t="s">
        <v>603</v>
      </c>
      <c r="G146" s="588" t="s">
        <v>604</v>
      </c>
      <c r="H146" s="786" t="s">
        <v>605</v>
      </c>
    </row>
    <row r="147" spans="2:8" s="159" customFormat="1" ht="17.25" customHeight="1" x14ac:dyDescent="0.2">
      <c r="B147" s="783" t="s">
        <v>613</v>
      </c>
      <c r="C147" s="784" t="s">
        <v>614</v>
      </c>
      <c r="D147" s="133" t="s">
        <v>608</v>
      </c>
      <c r="E147" s="148" t="s">
        <v>609</v>
      </c>
      <c r="F147" s="785" t="s">
        <v>610</v>
      </c>
      <c r="G147" s="588" t="s">
        <v>611</v>
      </c>
      <c r="H147" s="786" t="s">
        <v>612</v>
      </c>
    </row>
    <row r="148" spans="2:8" s="159" customFormat="1" ht="17.25" customHeight="1" x14ac:dyDescent="0.2">
      <c r="B148" s="783" t="s">
        <v>1911</v>
      </c>
      <c r="C148" s="784" t="s">
        <v>1912</v>
      </c>
      <c r="D148" s="133" t="s">
        <v>615</v>
      </c>
      <c r="E148" s="148" t="s">
        <v>616</v>
      </c>
      <c r="F148" s="785" t="s">
        <v>617</v>
      </c>
      <c r="G148" s="588" t="s">
        <v>618</v>
      </c>
      <c r="H148" s="786" t="s">
        <v>619</v>
      </c>
    </row>
    <row r="149" spans="2:8" s="159" customFormat="1" ht="17.25" customHeight="1" x14ac:dyDescent="0.2">
      <c r="B149" s="783" t="s">
        <v>606</v>
      </c>
      <c r="C149" s="784" t="s">
        <v>607</v>
      </c>
      <c r="D149" s="133" t="s">
        <v>622</v>
      </c>
      <c r="E149" s="148" t="s">
        <v>623</v>
      </c>
      <c r="F149" s="785" t="s">
        <v>624</v>
      </c>
      <c r="G149" s="588" t="s">
        <v>625</v>
      </c>
      <c r="H149" s="786" t="s">
        <v>626</v>
      </c>
    </row>
    <row r="150" spans="2:8" s="159" customFormat="1" ht="17.25" customHeight="1" x14ac:dyDescent="0.2">
      <c r="B150" s="783" t="s">
        <v>894</v>
      </c>
      <c r="C150" s="784" t="s">
        <v>621</v>
      </c>
      <c r="D150" s="133" t="s">
        <v>629</v>
      </c>
      <c r="E150" s="148" t="s">
        <v>630</v>
      </c>
      <c r="F150" s="785" t="s">
        <v>631</v>
      </c>
      <c r="G150" s="588" t="s">
        <v>632</v>
      </c>
      <c r="H150" s="786" t="s">
        <v>633</v>
      </c>
    </row>
    <row r="151" spans="2:8" s="159" customFormat="1" ht="17.25" customHeight="1" x14ac:dyDescent="0.2">
      <c r="B151" s="783" t="s">
        <v>1758</v>
      </c>
      <c r="C151" s="784" t="s">
        <v>1759</v>
      </c>
      <c r="D151" s="133" t="s">
        <v>636</v>
      </c>
      <c r="E151" s="148" t="s">
        <v>637</v>
      </c>
      <c r="F151" s="739" t="s">
        <v>638</v>
      </c>
      <c r="G151" s="588" t="s">
        <v>1760</v>
      </c>
      <c r="H151" s="786" t="s">
        <v>1762</v>
      </c>
    </row>
    <row r="152" spans="2:8" ht="17.25" customHeight="1" x14ac:dyDescent="0.2">
      <c r="B152" s="783" t="s">
        <v>1913</v>
      </c>
      <c r="C152" s="784" t="s">
        <v>1914</v>
      </c>
      <c r="D152" s="133"/>
      <c r="F152" s="588"/>
      <c r="G152" s="588" t="s">
        <v>639</v>
      </c>
      <c r="H152" s="787" t="s">
        <v>640</v>
      </c>
    </row>
    <row r="153" spans="2:8" ht="17.25" customHeight="1" x14ac:dyDescent="0.2">
      <c r="B153" s="783" t="s">
        <v>627</v>
      </c>
      <c r="C153" s="784" t="s">
        <v>628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 x14ac:dyDescent="0.2"/>
  <cols>
    <col min="1" max="1" width="24.7109375" style="97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 x14ac:dyDescent="0.25">
      <c r="B2" s="8" t="s">
        <v>1612</v>
      </c>
      <c r="H2" s="947" t="s">
        <v>368</v>
      </c>
    </row>
    <row r="3" spans="1:8" ht="15.75" customHeight="1" thickBot="1" x14ac:dyDescent="0.25"/>
    <row r="4" spans="1:8" ht="30" customHeight="1" thickBot="1" x14ac:dyDescent="0.25">
      <c r="B4" s="1522" t="s">
        <v>4837</v>
      </c>
      <c r="C4" s="1523"/>
      <c r="D4" s="1523"/>
      <c r="E4" s="1523"/>
      <c r="F4" s="1524"/>
    </row>
    <row r="5" spans="1:8" ht="30" customHeight="1" x14ac:dyDescent="0.2">
      <c r="B5" s="1045"/>
      <c r="C5" s="1045"/>
      <c r="D5" s="1045"/>
      <c r="E5" s="1045"/>
      <c r="F5" s="1045"/>
    </row>
    <row r="6" spans="1:8" x14ac:dyDescent="0.2">
      <c r="B6" s="146"/>
      <c r="C6" s="146"/>
      <c r="D6" s="146"/>
      <c r="E6" s="146"/>
      <c r="F6" s="133"/>
      <c r="G6" s="133"/>
    </row>
    <row r="7" spans="1:8" s="146" customFormat="1" ht="39.950000000000003" customHeight="1" x14ac:dyDescent="0.2">
      <c r="A7" s="977"/>
      <c r="C7" s="752"/>
      <c r="D7" s="1558" t="s">
        <v>373</v>
      </c>
      <c r="E7" s="932" t="s">
        <v>1616</v>
      </c>
      <c r="F7" s="932" t="s">
        <v>1617</v>
      </c>
      <c r="G7" s="978"/>
      <c r="H7" s="874" t="s">
        <v>2202</v>
      </c>
    </row>
    <row r="8" spans="1:8" s="146" customFormat="1" ht="20.100000000000001" customHeight="1" x14ac:dyDescent="0.2">
      <c r="A8" s="977"/>
      <c r="B8" s="935" t="s">
        <v>375</v>
      </c>
      <c r="C8" s="936" t="s">
        <v>376</v>
      </c>
      <c r="D8" s="1559"/>
      <c r="E8" s="979" t="s">
        <v>256</v>
      </c>
      <c r="F8" s="979" t="s">
        <v>216</v>
      </c>
      <c r="G8" s="978"/>
      <c r="H8" s="1036" t="s">
        <v>377</v>
      </c>
    </row>
    <row r="9" spans="1:8" ht="18.75" hidden="1" customHeight="1" x14ac:dyDescent="0.2">
      <c r="B9" s="426" t="s">
        <v>4838</v>
      </c>
      <c r="C9" s="320" t="s">
        <v>4839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 x14ac:dyDescent="0.2">
      <c r="B10" s="426" t="s">
        <v>4840</v>
      </c>
      <c r="C10" s="320" t="s">
        <v>4841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 x14ac:dyDescent="0.2">
      <c r="A11" s="976" t="s">
        <v>4842</v>
      </c>
      <c r="B11" s="426" t="s">
        <v>433</v>
      </c>
      <c r="C11" s="320" t="s">
        <v>4843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 x14ac:dyDescent="0.2">
      <c r="A12" s="976" t="s">
        <v>3751</v>
      </c>
      <c r="B12" s="426" t="s">
        <v>3708</v>
      </c>
      <c r="C12" s="320" t="s">
        <v>4844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 x14ac:dyDescent="0.2">
      <c r="B13" s="729" t="s">
        <v>2286</v>
      </c>
      <c r="C13" s="727" t="s">
        <v>4845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 x14ac:dyDescent="0.2">
      <c r="A14" s="976" t="s">
        <v>4846</v>
      </c>
      <c r="B14" s="729" t="s">
        <v>3276</v>
      </c>
      <c r="C14" s="727" t="s">
        <v>4847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 x14ac:dyDescent="0.2">
      <c r="A15" s="976" t="s">
        <v>3472</v>
      </c>
      <c r="B15" s="729" t="s">
        <v>4848</v>
      </c>
      <c r="C15" s="727" t="s">
        <v>4849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 x14ac:dyDescent="0.2">
      <c r="B16" s="729" t="s">
        <v>4850</v>
      </c>
      <c r="C16" s="727" t="s">
        <v>4851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 x14ac:dyDescent="0.2">
      <c r="A17" s="976" t="s">
        <v>4852</v>
      </c>
      <c r="B17" s="729" t="s">
        <v>4720</v>
      </c>
      <c r="C17" s="727" t="s">
        <v>4853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 x14ac:dyDescent="0.2">
      <c r="B18" s="729" t="s">
        <v>4854</v>
      </c>
      <c r="C18" s="727" t="s">
        <v>4855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 x14ac:dyDescent="0.2">
      <c r="B19" s="426" t="s">
        <v>4838</v>
      </c>
      <c r="C19" s="727" t="s">
        <v>4856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 x14ac:dyDescent="0.2">
      <c r="A20" s="976" t="s">
        <v>4857</v>
      </c>
      <c r="B20" s="426" t="s">
        <v>3459</v>
      </c>
      <c r="C20" s="727" t="s">
        <v>4858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 x14ac:dyDescent="0.2">
      <c r="B21" s="426" t="s">
        <v>3708</v>
      </c>
      <c r="C21" s="727" t="s">
        <v>4859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 x14ac:dyDescent="0.2">
      <c r="A22" s="976" t="s">
        <v>4860</v>
      </c>
      <c r="B22" s="426" t="s">
        <v>1968</v>
      </c>
      <c r="C22" s="727" t="s">
        <v>4861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 x14ac:dyDescent="0.2">
      <c r="A23" s="976" t="s">
        <v>4862</v>
      </c>
      <c r="B23" s="426" t="s">
        <v>3626</v>
      </c>
      <c r="C23" s="727" t="s">
        <v>4863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 x14ac:dyDescent="0.2">
      <c r="A24" s="976" t="s">
        <v>4864</v>
      </c>
      <c r="B24" s="749" t="s">
        <v>2841</v>
      </c>
      <c r="C24" s="727" t="s">
        <v>4865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 x14ac:dyDescent="0.2">
      <c r="A25" s="976" t="s">
        <v>4866</v>
      </c>
      <c r="B25" s="426" t="s">
        <v>4854</v>
      </c>
      <c r="C25" s="727" t="s">
        <v>4867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 x14ac:dyDescent="0.2">
      <c r="A26" s="976" t="s">
        <v>4868</v>
      </c>
      <c r="B26" s="426" t="s">
        <v>1628</v>
      </c>
      <c r="C26" s="727" t="s">
        <v>4869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 x14ac:dyDescent="0.2">
      <c r="A27" s="976" t="s">
        <v>4852</v>
      </c>
      <c r="B27" s="426" t="s">
        <v>4870</v>
      </c>
      <c r="C27" s="727" t="s">
        <v>4871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 x14ac:dyDescent="0.2">
      <c r="A28" s="976" t="s">
        <v>4872</v>
      </c>
      <c r="B28" s="749" t="s">
        <v>1227</v>
      </c>
      <c r="C28" s="727" t="s">
        <v>4873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 x14ac:dyDescent="0.2">
      <c r="A29" s="976" t="s">
        <v>4874</v>
      </c>
      <c r="B29" s="577" t="s">
        <v>433</v>
      </c>
      <c r="C29" s="727" t="s">
        <v>4875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 x14ac:dyDescent="0.2">
      <c r="A30" s="976" t="s">
        <v>4876</v>
      </c>
      <c r="B30" s="577" t="s">
        <v>433</v>
      </c>
      <c r="C30" s="727" t="s">
        <v>4877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 x14ac:dyDescent="0.2">
      <c r="A31" s="976" t="s">
        <v>4878</v>
      </c>
      <c r="B31" s="744" t="s">
        <v>1968</v>
      </c>
      <c r="C31" s="727" t="s">
        <v>4879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 x14ac:dyDescent="0.2">
      <c r="A32" s="976" t="s">
        <v>4880</v>
      </c>
      <c r="B32" s="426" t="s">
        <v>3767</v>
      </c>
      <c r="C32" s="727" t="s">
        <v>4881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 x14ac:dyDescent="0.2">
      <c r="A33" s="976" t="s">
        <v>4882</v>
      </c>
      <c r="B33" s="946" t="s">
        <v>409</v>
      </c>
      <c r="C33" s="946" t="s">
        <v>4883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 x14ac:dyDescent="0.2">
      <c r="A34" s="976" t="s">
        <v>4884</v>
      </c>
      <c r="B34" s="946"/>
      <c r="C34" s="946" t="s">
        <v>4885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 x14ac:dyDescent="0.2">
      <c r="A35" s="976" t="s">
        <v>4886</v>
      </c>
      <c r="B35" s="946"/>
      <c r="C35" s="946" t="s">
        <v>4887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 x14ac:dyDescent="0.2">
      <c r="B36" s="946"/>
      <c r="C36" s="946" t="s">
        <v>4888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 x14ac:dyDescent="0.2">
      <c r="B37" s="946" t="s">
        <v>1227</v>
      </c>
      <c r="C37" s="946" t="s">
        <v>4889</v>
      </c>
      <c r="D37" s="946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 x14ac:dyDescent="0.2">
      <c r="B38" s="873" t="s">
        <v>409</v>
      </c>
      <c r="C38" s="946" t="s">
        <v>4890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 x14ac:dyDescent="0.2">
      <c r="B39" s="946" t="s">
        <v>4838</v>
      </c>
      <c r="C39" s="946" t="s">
        <v>4891</v>
      </c>
      <c r="D39" s="946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 x14ac:dyDescent="0.2">
      <c r="B40" s="946" t="s">
        <v>1968</v>
      </c>
      <c r="C40" s="946" t="s">
        <v>4892</v>
      </c>
      <c r="D40" s="946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 x14ac:dyDescent="0.2">
      <c r="B41" s="946" t="s">
        <v>4893</v>
      </c>
      <c r="C41" s="946" t="s">
        <v>4894</v>
      </c>
      <c r="D41" s="946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 x14ac:dyDescent="0.2">
      <c r="A42" s="976" t="s">
        <v>3428</v>
      </c>
      <c r="B42" s="946" t="s">
        <v>3626</v>
      </c>
      <c r="C42" s="946" t="s">
        <v>4895</v>
      </c>
      <c r="D42" s="946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 x14ac:dyDescent="0.2">
      <c r="A43" s="976" t="s">
        <v>3428</v>
      </c>
      <c r="B43" s="946" t="s">
        <v>4896</v>
      </c>
      <c r="C43" s="946" t="s">
        <v>4897</v>
      </c>
      <c r="D43" s="946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 x14ac:dyDescent="0.2">
      <c r="A44" s="976" t="s">
        <v>4854</v>
      </c>
      <c r="B44" s="946" t="s">
        <v>3428</v>
      </c>
      <c r="C44" s="946" t="s">
        <v>4898</v>
      </c>
      <c r="D44" s="946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 x14ac:dyDescent="0.2">
      <c r="B45" s="946" t="s">
        <v>4899</v>
      </c>
      <c r="C45" s="946" t="s">
        <v>4900</v>
      </c>
      <c r="D45" s="946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 x14ac:dyDescent="0.2">
      <c r="A46" s="976" t="s">
        <v>3428</v>
      </c>
      <c r="B46" s="946" t="s">
        <v>3385</v>
      </c>
      <c r="C46" s="946" t="s">
        <v>4901</v>
      </c>
      <c r="D46" s="946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 x14ac:dyDescent="0.2">
      <c r="A47" s="976" t="s">
        <v>3428</v>
      </c>
      <c r="B47" s="858" t="s">
        <v>433</v>
      </c>
      <c r="C47" s="946" t="s">
        <v>4902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 x14ac:dyDescent="0.2">
      <c r="A48" s="976" t="s">
        <v>4854</v>
      </c>
      <c r="B48" s="858" t="s">
        <v>433</v>
      </c>
      <c r="C48" s="946" t="s">
        <v>4903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 x14ac:dyDescent="0.2">
      <c r="B49" s="946" t="s">
        <v>4838</v>
      </c>
      <c r="C49" s="946" t="s">
        <v>4904</v>
      </c>
      <c r="D49" s="946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 x14ac:dyDescent="0.2">
      <c r="B50" s="946" t="s">
        <v>1968</v>
      </c>
      <c r="C50" s="946" t="s">
        <v>4905</v>
      </c>
      <c r="D50" s="946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 x14ac:dyDescent="0.2">
      <c r="B51" s="946" t="s">
        <v>4893</v>
      </c>
      <c r="C51" s="946" t="s">
        <v>4906</v>
      </c>
      <c r="D51" s="946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 x14ac:dyDescent="0.2">
      <c r="A52" s="1056" t="s">
        <v>3626</v>
      </c>
      <c r="B52" s="946" t="s">
        <v>3276</v>
      </c>
      <c r="C52" s="946" t="s">
        <v>4907</v>
      </c>
      <c r="D52" s="946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 x14ac:dyDescent="0.2">
      <c r="B53" s="1015" t="s">
        <v>584</v>
      </c>
      <c r="C53" s="946" t="s">
        <v>4908</v>
      </c>
      <c r="D53" s="946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 x14ac:dyDescent="0.2">
      <c r="B54" s="1015" t="s">
        <v>433</v>
      </c>
      <c r="C54" s="946" t="s">
        <v>4909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 x14ac:dyDescent="0.2">
      <c r="B55" s="946" t="s">
        <v>4899</v>
      </c>
      <c r="C55" s="946" t="s">
        <v>4910</v>
      </c>
      <c r="D55" s="873" t="s">
        <v>409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 x14ac:dyDescent="0.2">
      <c r="B56" s="1015" t="s">
        <v>433</v>
      </c>
      <c r="C56" s="946" t="s">
        <v>4911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 x14ac:dyDescent="0.2">
      <c r="B57" s="1015" t="s">
        <v>4912</v>
      </c>
      <c r="C57" s="946" t="s">
        <v>4913</v>
      </c>
      <c r="D57" s="946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 x14ac:dyDescent="0.2">
      <c r="B58" s="1015" t="s">
        <v>433</v>
      </c>
      <c r="C58" s="946" t="s">
        <v>4914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 x14ac:dyDescent="0.2">
      <c r="B59" s="946" t="s">
        <v>1968</v>
      </c>
      <c r="C59" s="946" t="s">
        <v>4915</v>
      </c>
      <c r="D59" s="946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 x14ac:dyDescent="0.2">
      <c r="B60" s="946" t="s">
        <v>3459</v>
      </c>
      <c r="C60" s="946" t="s">
        <v>4916</v>
      </c>
      <c r="D60" s="946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 x14ac:dyDescent="0.2">
      <c r="B61" s="946" t="s">
        <v>3198</v>
      </c>
      <c r="C61" s="946" t="s">
        <v>4917</v>
      </c>
      <c r="D61" s="946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 x14ac:dyDescent="0.2">
      <c r="B62" s="164"/>
      <c r="C62" s="155"/>
      <c r="D62" s="155"/>
      <c r="E62" s="155"/>
      <c r="F62" s="155"/>
      <c r="G62" s="420"/>
      <c r="H62" s="435"/>
    </row>
    <row r="63" spans="1:8" ht="15.75" customHeight="1" x14ac:dyDescent="0.2">
      <c r="B63" s="677" t="s">
        <v>589</v>
      </c>
      <c r="C63" s="678"/>
      <c r="D63" s="678"/>
      <c r="E63" s="678"/>
      <c r="F63" s="678"/>
      <c r="G63" s="678"/>
      <c r="H63" s="678"/>
    </row>
    <row r="68" spans="2:8" s="147" customFormat="1" ht="18.75" customHeight="1" x14ac:dyDescent="0.2">
      <c r="B68" s="778" t="s">
        <v>590</v>
      </c>
      <c r="C68" s="145"/>
      <c r="D68" s="147" t="s">
        <v>591</v>
      </c>
      <c r="G68" s="147" t="s">
        <v>592</v>
      </c>
      <c r="H68" s="779"/>
    </row>
    <row r="69" spans="2:8" s="147" customFormat="1" ht="18.75" customHeight="1" x14ac:dyDescent="0.2">
      <c r="B69" s="780" t="s">
        <v>593</v>
      </c>
      <c r="C69" s="781" t="s">
        <v>594</v>
      </c>
      <c r="D69" s="133" t="s">
        <v>595</v>
      </c>
      <c r="F69" s="781" t="s">
        <v>596</v>
      </c>
      <c r="G69" s="145" t="s">
        <v>597</v>
      </c>
      <c r="H69" s="782" t="s">
        <v>598</v>
      </c>
    </row>
    <row r="70" spans="2:8" s="147" customFormat="1" ht="18.75" customHeight="1" x14ac:dyDescent="0.2">
      <c r="B70" s="780" t="s">
        <v>599</v>
      </c>
      <c r="C70" s="781" t="s">
        <v>600</v>
      </c>
      <c r="D70" s="133" t="s">
        <v>601</v>
      </c>
      <c r="E70" s="148" t="s">
        <v>602</v>
      </c>
      <c r="F70" s="785" t="s">
        <v>603</v>
      </c>
      <c r="G70" s="145" t="s">
        <v>604</v>
      </c>
      <c r="H70" s="782" t="s">
        <v>605</v>
      </c>
    </row>
    <row r="71" spans="2:8" s="147" customFormat="1" ht="18.75" customHeight="1" x14ac:dyDescent="0.2">
      <c r="B71" s="783" t="s">
        <v>613</v>
      </c>
      <c r="C71" s="784" t="s">
        <v>614</v>
      </c>
      <c r="D71" s="133" t="s">
        <v>608</v>
      </c>
      <c r="E71" s="148" t="s">
        <v>609</v>
      </c>
      <c r="F71" s="785" t="s">
        <v>610</v>
      </c>
      <c r="G71" s="588" t="s">
        <v>611</v>
      </c>
      <c r="H71" s="786" t="s">
        <v>612</v>
      </c>
    </row>
    <row r="72" spans="2:8" s="147" customFormat="1" ht="18.75" customHeight="1" x14ac:dyDescent="0.2">
      <c r="B72" s="783" t="s">
        <v>1911</v>
      </c>
      <c r="C72" s="784" t="s">
        <v>1912</v>
      </c>
      <c r="D72" s="133" t="s">
        <v>615</v>
      </c>
      <c r="E72" s="148" t="s">
        <v>616</v>
      </c>
      <c r="F72" s="785" t="s">
        <v>617</v>
      </c>
      <c r="G72" s="588" t="s">
        <v>618</v>
      </c>
      <c r="H72" s="786" t="s">
        <v>619</v>
      </c>
    </row>
    <row r="73" spans="2:8" s="147" customFormat="1" ht="18.75" customHeight="1" x14ac:dyDescent="0.2">
      <c r="B73" s="783" t="s">
        <v>606</v>
      </c>
      <c r="C73" s="784" t="s">
        <v>607</v>
      </c>
      <c r="D73" s="133" t="s">
        <v>622</v>
      </c>
      <c r="E73" s="148" t="s">
        <v>623</v>
      </c>
      <c r="F73" s="785" t="s">
        <v>624</v>
      </c>
      <c r="G73" s="588" t="s">
        <v>625</v>
      </c>
      <c r="H73" s="786" t="s">
        <v>626</v>
      </c>
    </row>
    <row r="74" spans="2:8" s="147" customFormat="1" ht="18.75" customHeight="1" x14ac:dyDescent="0.2">
      <c r="B74" s="783" t="s">
        <v>894</v>
      </c>
      <c r="C74" s="784" t="s">
        <v>621</v>
      </c>
      <c r="D74" s="133" t="s">
        <v>629</v>
      </c>
      <c r="E74" s="148" t="s">
        <v>630</v>
      </c>
      <c r="F74" s="785" t="s">
        <v>631</v>
      </c>
      <c r="G74" s="588" t="s">
        <v>632</v>
      </c>
      <c r="H74" s="786" t="s">
        <v>633</v>
      </c>
    </row>
    <row r="75" spans="2:8" s="147" customFormat="1" ht="18.75" customHeight="1" x14ac:dyDescent="0.2">
      <c r="B75" s="783" t="s">
        <v>1913</v>
      </c>
      <c r="C75" s="784" t="s">
        <v>1914</v>
      </c>
      <c r="D75" s="133" t="s">
        <v>636</v>
      </c>
      <c r="E75" s="148" t="s">
        <v>637</v>
      </c>
      <c r="F75" s="739" t="s">
        <v>638</v>
      </c>
      <c r="G75" s="588" t="s">
        <v>639</v>
      </c>
      <c r="H75" s="787" t="s">
        <v>640</v>
      </c>
    </row>
    <row r="76" spans="2:8" s="147" customFormat="1" ht="18.75" customHeight="1" x14ac:dyDescent="0.2">
      <c r="B76" s="783" t="s">
        <v>627</v>
      </c>
      <c r="C76" s="784" t="s">
        <v>628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30"/>
  <sheetViews>
    <sheetView showGridLines="0" zoomScaleNormal="100" zoomScaleSheetLayoutView="75" workbookViewId="0">
      <selection activeCell="D12" sqref="D12"/>
    </sheetView>
  </sheetViews>
  <sheetFormatPr defaultColWidth="9.140625" defaultRowHeight="17.25" customHeight="1" x14ac:dyDescent="0.2"/>
  <cols>
    <col min="1" max="1" width="15.7109375" style="875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 x14ac:dyDescent="0.2">
      <c r="B2" s="1528" t="s">
        <v>116</v>
      </c>
      <c r="C2" s="1528"/>
      <c r="D2" s="1528"/>
      <c r="E2" s="1528"/>
      <c r="F2" s="1528"/>
      <c r="H2" s="947" t="s">
        <v>368</v>
      </c>
    </row>
    <row r="3" spans="1:9" ht="17.25" customHeight="1" x14ac:dyDescent="0.2">
      <c r="B3" s="1528"/>
      <c r="C3" s="1528"/>
      <c r="D3" s="1528"/>
      <c r="E3" s="1528"/>
      <c r="F3" s="1528"/>
    </row>
    <row r="4" spans="1:9" s="146" customFormat="1" ht="30" customHeight="1" x14ac:dyDescent="0.2">
      <c r="A4" s="1108"/>
      <c r="B4" s="1522" t="s">
        <v>133</v>
      </c>
      <c r="C4" s="1523"/>
      <c r="D4" s="1523"/>
      <c r="E4" s="1523"/>
      <c r="F4" s="1524"/>
      <c r="G4" s="313"/>
      <c r="H4" s="147"/>
    </row>
    <row r="5" spans="1:9" s="146" customFormat="1" ht="30" customHeight="1" x14ac:dyDescent="0.2">
      <c r="A5" s="1108"/>
      <c r="B5" s="1045"/>
      <c r="C5" s="1045"/>
      <c r="D5" s="1045"/>
      <c r="E5" s="1045"/>
      <c r="F5" s="1045"/>
      <c r="G5" s="313"/>
      <c r="H5" s="147"/>
    </row>
    <row r="6" spans="1:9" s="196" customFormat="1" ht="38.450000000000003" customHeight="1" x14ac:dyDescent="0.2">
      <c r="A6" s="1109"/>
      <c r="B6" s="1593" t="s">
        <v>133</v>
      </c>
      <c r="C6" s="1594"/>
      <c r="D6" s="1496" t="s">
        <v>373</v>
      </c>
      <c r="E6" s="1158" t="s">
        <v>365</v>
      </c>
      <c r="F6" s="1392"/>
      <c r="G6" s="1190"/>
      <c r="H6" s="1393"/>
      <c r="I6" s="1393"/>
    </row>
    <row r="7" spans="1:9" s="196" customFormat="1" ht="23.25" customHeight="1" x14ac:dyDescent="0.2">
      <c r="A7" s="1109"/>
      <c r="B7" s="1158" t="s">
        <v>375</v>
      </c>
      <c r="C7" s="1158" t="s">
        <v>376</v>
      </c>
      <c r="D7" s="1497"/>
      <c r="E7" s="1159" t="s">
        <v>147</v>
      </c>
      <c r="F7" s="1394"/>
      <c r="G7" s="1158" t="s">
        <v>513</v>
      </c>
      <c r="H7" s="1158" t="s">
        <v>377</v>
      </c>
      <c r="I7" s="1367" t="s">
        <v>378</v>
      </c>
    </row>
    <row r="8" spans="1:9" s="196" customFormat="1" ht="20.100000000000001" customHeight="1" x14ac:dyDescent="0.2">
      <c r="A8" s="1109"/>
      <c r="B8" s="1322" t="s">
        <v>4918</v>
      </c>
      <c r="C8" s="1164" t="s">
        <v>4919</v>
      </c>
      <c r="D8" s="1164">
        <v>46103</v>
      </c>
      <c r="E8" s="1161">
        <f>D8+4</f>
        <v>46107</v>
      </c>
      <c r="F8" s="1212"/>
      <c r="G8" s="1161">
        <v>46103</v>
      </c>
      <c r="H8" s="1161">
        <v>46106</v>
      </c>
      <c r="I8" s="1370">
        <f>WEEKNUM(H8)</f>
        <v>13</v>
      </c>
    </row>
    <row r="9" spans="1:9" s="196" customFormat="1" ht="20.100000000000001" customHeight="1" x14ac:dyDescent="0.2">
      <c r="A9" s="1109"/>
      <c r="B9" s="1322" t="s">
        <v>4920</v>
      </c>
      <c r="C9" s="1164" t="s">
        <v>4921</v>
      </c>
      <c r="D9" s="1164">
        <v>46110</v>
      </c>
      <c r="E9" s="1161">
        <f t="shared" ref="E9:E15" si="0">D9+4</f>
        <v>46114</v>
      </c>
      <c r="F9" s="1212"/>
      <c r="G9" s="1161">
        <f t="shared" ref="G9:H15" si="1">G8+7</f>
        <v>46110</v>
      </c>
      <c r="H9" s="1161">
        <f t="shared" si="1"/>
        <v>46113</v>
      </c>
      <c r="I9" s="1370">
        <f t="shared" ref="I9:I12" si="2">WEEKNUM(H9)</f>
        <v>14</v>
      </c>
    </row>
    <row r="10" spans="1:9" s="196" customFormat="1" ht="20.100000000000001" customHeight="1" x14ac:dyDescent="0.2">
      <c r="A10" s="1109"/>
      <c r="B10" s="1322" t="s">
        <v>4922</v>
      </c>
      <c r="C10" s="1164" t="s">
        <v>4923</v>
      </c>
      <c r="D10" s="1164">
        <v>46117</v>
      </c>
      <c r="E10" s="1161">
        <f t="shared" si="0"/>
        <v>46121</v>
      </c>
      <c r="F10" s="1212"/>
      <c r="G10" s="1161">
        <f t="shared" si="1"/>
        <v>46117</v>
      </c>
      <c r="H10" s="1161">
        <f t="shared" si="1"/>
        <v>46120</v>
      </c>
      <c r="I10" s="1370">
        <f t="shared" si="2"/>
        <v>15</v>
      </c>
    </row>
    <row r="11" spans="1:9" s="196" customFormat="1" ht="20.100000000000001" customHeight="1" x14ac:dyDescent="0.2">
      <c r="A11" s="1109"/>
      <c r="B11" s="1322" t="s">
        <v>4924</v>
      </c>
      <c r="C11" s="1164" t="s">
        <v>4925</v>
      </c>
      <c r="D11" s="1164">
        <v>46124</v>
      </c>
      <c r="E11" s="1161">
        <f t="shared" si="0"/>
        <v>46128</v>
      </c>
      <c r="F11" s="1212"/>
      <c r="G11" s="1161">
        <f t="shared" si="1"/>
        <v>46124</v>
      </c>
      <c r="H11" s="1161">
        <f t="shared" si="1"/>
        <v>46127</v>
      </c>
      <c r="I11" s="1370">
        <f t="shared" si="2"/>
        <v>16</v>
      </c>
    </row>
    <row r="12" spans="1:9" s="196" customFormat="1" ht="20.100000000000001" customHeight="1" x14ac:dyDescent="0.2">
      <c r="A12" s="1109"/>
      <c r="B12" s="1322" t="s">
        <v>4926</v>
      </c>
      <c r="C12" s="1164" t="s">
        <v>4927</v>
      </c>
      <c r="D12" s="1164">
        <v>46131</v>
      </c>
      <c r="E12" s="1161">
        <f t="shared" si="0"/>
        <v>46135</v>
      </c>
      <c r="F12" s="1212"/>
      <c r="G12" s="1161">
        <f t="shared" si="1"/>
        <v>46131</v>
      </c>
      <c r="H12" s="1161">
        <f t="shared" si="1"/>
        <v>46134</v>
      </c>
      <c r="I12" s="1370">
        <f t="shared" si="2"/>
        <v>17</v>
      </c>
    </row>
    <row r="13" spans="1:9" s="196" customFormat="1" ht="20.100000000000001" customHeight="1" x14ac:dyDescent="0.2">
      <c r="A13" s="1109"/>
      <c r="B13" s="1322" t="s">
        <v>4928</v>
      </c>
      <c r="C13" s="1164" t="s">
        <v>4929</v>
      </c>
      <c r="D13" s="1164">
        <v>46138</v>
      </c>
      <c r="E13" s="1161">
        <f t="shared" si="0"/>
        <v>46142</v>
      </c>
      <c r="F13" s="1212"/>
      <c r="G13" s="1161">
        <f t="shared" si="1"/>
        <v>46138</v>
      </c>
      <c r="H13" s="1161">
        <f t="shared" si="1"/>
        <v>46141</v>
      </c>
      <c r="I13" s="1370">
        <f t="shared" ref="I13:I15" si="3">WEEKNUM(H13)</f>
        <v>18</v>
      </c>
    </row>
    <row r="14" spans="1:9" s="196" customFormat="1" ht="20.100000000000001" customHeight="1" x14ac:dyDescent="0.2">
      <c r="A14" s="1109"/>
      <c r="B14" s="1322" t="s">
        <v>4930</v>
      </c>
      <c r="C14" s="1164" t="s">
        <v>4931</v>
      </c>
      <c r="D14" s="1164">
        <v>46145</v>
      </c>
      <c r="E14" s="1161">
        <f t="shared" si="0"/>
        <v>46149</v>
      </c>
      <c r="F14" s="1212"/>
      <c r="G14" s="1161">
        <f t="shared" si="1"/>
        <v>46145</v>
      </c>
      <c r="H14" s="1161">
        <f t="shared" si="1"/>
        <v>46148</v>
      </c>
      <c r="I14" s="1370">
        <f t="shared" si="3"/>
        <v>19</v>
      </c>
    </row>
    <row r="15" spans="1:9" s="196" customFormat="1" ht="20.100000000000001" customHeight="1" x14ac:dyDescent="0.2">
      <c r="A15" s="1109"/>
      <c r="B15" s="1322" t="s">
        <v>4932</v>
      </c>
      <c r="C15" s="1164" t="s">
        <v>4933</v>
      </c>
      <c r="D15" s="1164">
        <v>46152</v>
      </c>
      <c r="E15" s="1161">
        <f t="shared" si="0"/>
        <v>46156</v>
      </c>
      <c r="F15" s="1212"/>
      <c r="G15" s="1161">
        <f t="shared" si="1"/>
        <v>46152</v>
      </c>
      <c r="H15" s="1161">
        <f t="shared" si="1"/>
        <v>46155</v>
      </c>
      <c r="I15" s="1370">
        <f t="shared" si="3"/>
        <v>20</v>
      </c>
    </row>
    <row r="16" spans="1:9" s="159" customFormat="1" ht="17.25" customHeight="1" x14ac:dyDescent="0.2">
      <c r="A16" s="1108"/>
      <c r="B16" s="1093" t="s">
        <v>589</v>
      </c>
      <c r="C16" s="678"/>
      <c r="D16" s="678"/>
      <c r="E16" s="678"/>
      <c r="F16" s="678"/>
      <c r="G16" s="678"/>
      <c r="H16" s="145"/>
    </row>
    <row r="17" spans="1:15" s="159" customFormat="1" ht="17.25" customHeight="1" x14ac:dyDescent="0.2">
      <c r="A17" s="840"/>
      <c r="B17" s="1105"/>
      <c r="C17" s="678"/>
      <c r="D17" s="678"/>
      <c r="E17" s="678"/>
      <c r="F17" s="677"/>
      <c r="G17" s="677"/>
      <c r="H17" s="195"/>
    </row>
    <row r="18" spans="1:15" s="159" customFormat="1" ht="17.25" customHeight="1" x14ac:dyDescent="0.2">
      <c r="A18" s="840"/>
      <c r="B18" s="1105"/>
      <c r="C18" s="678"/>
      <c r="D18" s="678"/>
      <c r="E18" s="678"/>
      <c r="F18" s="677"/>
      <c r="G18" s="677"/>
      <c r="H18" s="195"/>
    </row>
    <row r="19" spans="1:15" s="159" customFormat="1" ht="17.25" customHeight="1" x14ac:dyDescent="0.2">
      <c r="A19" s="840"/>
      <c r="B19" s="679"/>
      <c r="C19" s="677"/>
      <c r="D19" s="677"/>
      <c r="E19" s="677"/>
      <c r="F19" s="677"/>
      <c r="G19" s="677"/>
      <c r="H19" s="197"/>
    </row>
    <row r="20" spans="1:15" s="147" customFormat="1" ht="18.75" customHeight="1" x14ac:dyDescent="0.2">
      <c r="A20" s="169"/>
      <c r="B20" s="889"/>
      <c r="C20" s="890"/>
      <c r="D20" s="891"/>
      <c r="E20" s="892"/>
      <c r="F20" s="893"/>
      <c r="G20" s="894"/>
      <c r="H20" s="895"/>
    </row>
    <row r="21" spans="1:15" s="147" customFormat="1" ht="18.75" customHeight="1" x14ac:dyDescent="0.2">
      <c r="A21" s="169"/>
      <c r="B21" s="778" t="s">
        <v>590</v>
      </c>
      <c r="C21" s="145"/>
      <c r="D21" s="147" t="s">
        <v>591</v>
      </c>
      <c r="G21" s="147" t="s">
        <v>592</v>
      </c>
      <c r="H21" s="779"/>
    </row>
    <row r="22" spans="1:15" s="147" customFormat="1" ht="18.75" customHeight="1" x14ac:dyDescent="0.2">
      <c r="A22" s="169"/>
      <c r="B22" s="780" t="s">
        <v>593</v>
      </c>
      <c r="C22" s="1085" t="s">
        <v>594</v>
      </c>
      <c r="D22" s="133" t="s">
        <v>595</v>
      </c>
      <c r="F22" s="1085" t="s">
        <v>596</v>
      </c>
      <c r="G22" s="145" t="s">
        <v>597</v>
      </c>
      <c r="H22" s="1086" t="s">
        <v>598</v>
      </c>
    </row>
    <row r="23" spans="1:15" s="147" customFormat="1" ht="18.75" customHeight="1" x14ac:dyDescent="0.2">
      <c r="A23" s="169"/>
      <c r="B23" s="780" t="s">
        <v>599</v>
      </c>
      <c r="C23" s="1085" t="s">
        <v>600</v>
      </c>
      <c r="D23" s="133" t="s">
        <v>601</v>
      </c>
      <c r="E23" s="148" t="s">
        <v>602</v>
      </c>
      <c r="F23" s="1087" t="s">
        <v>603</v>
      </c>
      <c r="G23" s="145" t="s">
        <v>604</v>
      </c>
      <c r="H23" s="1086" t="s">
        <v>605</v>
      </c>
    </row>
    <row r="24" spans="1:15" s="147" customFormat="1" ht="18.75" customHeight="1" x14ac:dyDescent="0.2">
      <c r="A24" s="169"/>
      <c r="B24" s="783" t="s">
        <v>606</v>
      </c>
      <c r="C24" s="1088" t="s">
        <v>607</v>
      </c>
      <c r="D24" s="133" t="s">
        <v>608</v>
      </c>
      <c r="E24" s="148" t="s">
        <v>609</v>
      </c>
      <c r="F24" s="1087" t="s">
        <v>610</v>
      </c>
      <c r="G24" s="588" t="s">
        <v>611</v>
      </c>
      <c r="H24" s="1089" t="s">
        <v>612</v>
      </c>
    </row>
    <row r="25" spans="1:15" s="147" customFormat="1" ht="18.75" customHeight="1" x14ac:dyDescent="0.2">
      <c r="A25" s="169"/>
      <c r="B25" s="783" t="s">
        <v>613</v>
      </c>
      <c r="C25" s="1088" t="s">
        <v>614</v>
      </c>
      <c r="D25" s="133" t="s">
        <v>615</v>
      </c>
      <c r="E25" s="148" t="s">
        <v>616</v>
      </c>
      <c r="F25" s="1087" t="s">
        <v>617</v>
      </c>
      <c r="G25" s="588" t="s">
        <v>618</v>
      </c>
      <c r="H25" s="1089" t="s">
        <v>619</v>
      </c>
      <c r="N25" s="149"/>
      <c r="O25" s="149"/>
    </row>
    <row r="26" spans="1:15" s="147" customFormat="1" ht="18.75" customHeight="1" x14ac:dyDescent="0.2">
      <c r="A26" s="169"/>
      <c r="B26" s="783" t="s">
        <v>894</v>
      </c>
      <c r="C26" s="1088" t="s">
        <v>621</v>
      </c>
      <c r="D26" s="133" t="s">
        <v>622</v>
      </c>
      <c r="E26" s="148" t="s">
        <v>623</v>
      </c>
      <c r="F26" s="1087" t="s">
        <v>624</v>
      </c>
      <c r="G26" s="588" t="s">
        <v>625</v>
      </c>
      <c r="H26" s="1089" t="s">
        <v>626</v>
      </c>
      <c r="N26" s="149"/>
      <c r="O26" s="149"/>
    </row>
    <row r="27" spans="1:15" s="147" customFormat="1" ht="18.75" customHeight="1" x14ac:dyDescent="0.2">
      <c r="A27" s="169"/>
      <c r="B27" s="783" t="s">
        <v>627</v>
      </c>
      <c r="C27" s="1088" t="s">
        <v>628</v>
      </c>
      <c r="D27" s="133" t="s">
        <v>629</v>
      </c>
      <c r="E27" s="148" t="s">
        <v>630</v>
      </c>
      <c r="F27" s="1087" t="s">
        <v>631</v>
      </c>
      <c r="G27" s="588" t="s">
        <v>632</v>
      </c>
      <c r="H27" s="1089" t="s">
        <v>633</v>
      </c>
      <c r="N27" s="149"/>
      <c r="O27" s="149"/>
    </row>
    <row r="28" spans="1:15" s="147" customFormat="1" ht="18.75" customHeight="1" x14ac:dyDescent="0.2">
      <c r="A28" s="169"/>
      <c r="B28" s="783" t="s">
        <v>634</v>
      </c>
      <c r="C28" s="1088" t="s">
        <v>635</v>
      </c>
      <c r="D28" s="133" t="s">
        <v>636</v>
      </c>
      <c r="E28" s="148" t="s">
        <v>637</v>
      </c>
      <c r="F28" s="1085" t="s">
        <v>638</v>
      </c>
      <c r="G28" s="588" t="s">
        <v>639</v>
      </c>
      <c r="H28" s="787" t="s">
        <v>640</v>
      </c>
      <c r="N28" s="149"/>
      <c r="O28" s="149"/>
    </row>
    <row r="29" spans="1:15" ht="18.75" customHeight="1" x14ac:dyDescent="0.2">
      <c r="A29" s="1022"/>
      <c r="B29" s="783" t="s">
        <v>641</v>
      </c>
      <c r="C29" s="1088" t="s">
        <v>642</v>
      </c>
      <c r="D29" s="133" t="s">
        <v>643</v>
      </c>
      <c r="E29" s="148" t="s">
        <v>644</v>
      </c>
      <c r="F29" s="739" t="s">
        <v>645</v>
      </c>
      <c r="G29" s="147"/>
      <c r="H29" s="788"/>
      <c r="I29" s="145"/>
      <c r="J29" s="145"/>
      <c r="K29" s="145"/>
    </row>
    <row r="30" spans="1:15" ht="17.25" customHeight="1" x14ac:dyDescent="0.2">
      <c r="A30" s="1022"/>
      <c r="B30" s="1090"/>
      <c r="C30" s="791"/>
      <c r="D30" s="791"/>
      <c r="E30" s="791"/>
      <c r="F30" s="791"/>
      <c r="G30" s="791"/>
      <c r="H30" s="1091"/>
      <c r="I30" s="145"/>
      <c r="J30" s="145"/>
      <c r="K30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22" r:id="rId1" xr:uid="{9C274108-1827-43BF-8587-D10612B79D73}"/>
    <hyperlink ref="C22" r:id="rId2" xr:uid="{5878F571-D976-4E43-8F6D-B91BA707CF68}"/>
    <hyperlink ref="H27" r:id="rId3" xr:uid="{26E49921-53AE-4453-8938-8C72C2FD72DE}"/>
    <hyperlink ref="H26" r:id="rId4" xr:uid="{7221D486-628D-4B50-938B-216577F033BB}"/>
    <hyperlink ref="C25" r:id="rId5" xr:uid="{39B10EB0-FF1A-4B0F-9E01-3063BA16D75A}"/>
    <hyperlink ref="C23" r:id="rId6" xr:uid="{33ABF6A0-1A85-4C3B-BF02-505E0A2142A0}"/>
    <hyperlink ref="C29" r:id="rId7" xr:uid="{CE5B76AB-A2AC-46ED-B9FB-4DBF1B38D4F9}"/>
    <hyperlink ref="H25" r:id="rId8" xr:uid="{AF7717D5-47D2-44C8-A60A-E83854A23043}"/>
    <hyperlink ref="H28" r:id="rId9" xr:uid="{EE75EE75-5499-45F0-9959-41C15E2988C1}"/>
    <hyperlink ref="F22" r:id="rId10" xr:uid="{54D743FF-7887-48D9-A3E4-1F25283D03E1}"/>
    <hyperlink ref="F27" r:id="rId11" xr:uid="{69E8D4FF-88B9-461E-81D5-4963C5E8555E}"/>
    <hyperlink ref="F23" r:id="rId12" xr:uid="{65335E53-561F-4BE1-991F-2FF9086A0D6E}"/>
    <hyperlink ref="F24" r:id="rId13" xr:uid="{80F8E148-DA83-42C9-9961-3874D47E2B2D}"/>
    <hyperlink ref="F25" r:id="rId14" xr:uid="{7333138F-CE03-4752-94B8-CC4660ED8FB6}"/>
    <hyperlink ref="F26" r:id="rId15" xr:uid="{A02E115B-0F31-4548-908C-38283B64224A}"/>
    <hyperlink ref="H23" r:id="rId16" xr:uid="{A0A67224-7ECA-41B7-AA5F-B3D07A3A1E5D}"/>
    <hyperlink ref="H24" r:id="rId17" xr:uid="{BC63E48F-F57F-47D5-91FE-348F54D8F322}"/>
    <hyperlink ref="F28" r:id="rId18" xr:uid="{B4FCE811-BA1A-49DF-92FD-DEEBCA35CF82}"/>
    <hyperlink ref="C24" r:id="rId19" xr:uid="{5BD779C7-8250-4B4C-B285-8A7615CC486F}"/>
    <hyperlink ref="C26" r:id="rId20" xr:uid="{A989F5CA-8035-4C90-AC16-A7AA047ED482}"/>
    <hyperlink ref="C27" r:id="rId21" xr:uid="{39917807-8EFD-467E-A353-7BF089D0D7F6}"/>
    <hyperlink ref="C28" r:id="rId22" xr:uid="{1B50F058-F27C-4F64-A6D4-B0474F6F8CF1}"/>
    <hyperlink ref="F29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42"/>
  <sheetViews>
    <sheetView showGridLines="0" topLeftCell="A91" zoomScaleNormal="100" zoomScaleSheetLayoutView="75" workbookViewId="0">
      <selection activeCell="B215" sqref="B215"/>
    </sheetView>
  </sheetViews>
  <sheetFormatPr defaultColWidth="9.140625" defaultRowHeight="17.25" customHeight="1" x14ac:dyDescent="0.2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 x14ac:dyDescent="0.25">
      <c r="B2" s="1528" t="s">
        <v>116</v>
      </c>
      <c r="C2" s="1528"/>
      <c r="D2" s="1528"/>
      <c r="E2" s="1528"/>
      <c r="F2" s="1528"/>
      <c r="H2" s="947" t="s">
        <v>368</v>
      </c>
    </row>
    <row r="3" spans="1:8" ht="17.25" customHeight="1" thickBot="1" x14ac:dyDescent="0.25">
      <c r="B3" s="1528"/>
      <c r="C3" s="1528"/>
      <c r="D3" s="1528"/>
      <c r="E3" s="1528"/>
      <c r="F3" s="1528"/>
    </row>
    <row r="4" spans="1:8" s="146" customFormat="1" ht="30" customHeight="1" thickBot="1" x14ac:dyDescent="0.25">
      <c r="A4" s="1108"/>
      <c r="B4" s="1522" t="s">
        <v>4934</v>
      </c>
      <c r="C4" s="1523"/>
      <c r="D4" s="1523"/>
      <c r="E4" s="1523"/>
      <c r="F4" s="1524"/>
      <c r="G4" s="313"/>
      <c r="H4" s="147"/>
    </row>
    <row r="5" spans="1:8" s="146" customFormat="1" ht="30" customHeight="1" x14ac:dyDescent="0.2">
      <c r="A5" s="1108"/>
      <c r="B5" s="1045"/>
      <c r="C5" s="1045"/>
      <c r="D5" s="1045"/>
      <c r="E5" s="1045"/>
      <c r="F5" s="1045"/>
      <c r="G5" s="313"/>
      <c r="H5" s="147"/>
    </row>
    <row r="6" spans="1:8" s="146" customFormat="1" ht="17.25" customHeight="1" x14ac:dyDescent="0.2">
      <c r="A6" s="1108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 x14ac:dyDescent="0.2">
      <c r="A7" s="1109"/>
      <c r="B7" s="1067" t="s">
        <v>4935</v>
      </c>
      <c r="C7" s="615"/>
      <c r="D7" s="1519" t="s">
        <v>373</v>
      </c>
      <c r="E7" s="935" t="s">
        <v>4936</v>
      </c>
      <c r="F7" s="935" t="s">
        <v>272</v>
      </c>
      <c r="G7" s="837"/>
      <c r="H7" s="874"/>
    </row>
    <row r="8" spans="1:8" s="196" customFormat="1" ht="17.25" hidden="1" customHeight="1" x14ac:dyDescent="0.2">
      <c r="A8" s="1109"/>
      <c r="B8" s="935" t="s">
        <v>375</v>
      </c>
      <c r="C8" s="935" t="s">
        <v>376</v>
      </c>
      <c r="D8" s="1520"/>
      <c r="E8" s="931" t="s">
        <v>185</v>
      </c>
      <c r="F8" s="931" t="s">
        <v>164</v>
      </c>
      <c r="G8" s="615"/>
      <c r="H8" s="935" t="s">
        <v>377</v>
      </c>
    </row>
    <row r="9" spans="1:8" s="196" customFormat="1" ht="22.5" hidden="1" customHeight="1" x14ac:dyDescent="0.2">
      <c r="A9" s="1109"/>
      <c r="B9" s="994" t="s">
        <v>4937</v>
      </c>
      <c r="C9" s="758" t="s">
        <v>4938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 x14ac:dyDescent="0.2">
      <c r="A10" s="1109"/>
      <c r="B10" s="994" t="s">
        <v>4648</v>
      </c>
      <c r="C10" s="758" t="s">
        <v>4939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 x14ac:dyDescent="0.2">
      <c r="A11" s="1109"/>
      <c r="B11" s="994" t="s">
        <v>4940</v>
      </c>
      <c r="C11" s="758" t="s">
        <v>4941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 x14ac:dyDescent="0.2">
      <c r="A12" s="1109"/>
      <c r="B12" s="994" t="s">
        <v>4942</v>
      </c>
      <c r="C12" s="758" t="s">
        <v>4943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 x14ac:dyDescent="0.2">
      <c r="A13" s="1109"/>
      <c r="B13" s="994" t="s">
        <v>4944</v>
      </c>
      <c r="C13" s="758" t="s">
        <v>4945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 x14ac:dyDescent="0.2">
      <c r="A14" s="1109"/>
      <c r="B14" s="994" t="s">
        <v>4946</v>
      </c>
      <c r="C14" s="758" t="s">
        <v>4947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 x14ac:dyDescent="0.2">
      <c r="A15" s="1109"/>
      <c r="B15" s="994" t="s">
        <v>4948</v>
      </c>
      <c r="C15" s="758" t="s">
        <v>4949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 x14ac:dyDescent="0.2">
      <c r="A16" s="1109"/>
      <c r="B16" s="994" t="s">
        <v>4950</v>
      </c>
      <c r="C16" s="758" t="s">
        <v>4951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 x14ac:dyDescent="0.2">
      <c r="A17" s="1109"/>
      <c r="B17" s="994" t="s">
        <v>4952</v>
      </c>
      <c r="C17" s="758" t="s">
        <v>4953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 x14ac:dyDescent="0.2">
      <c r="A18" s="1109"/>
      <c r="B18" s="994" t="s">
        <v>4954</v>
      </c>
      <c r="C18" s="758" t="s">
        <v>4955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 x14ac:dyDescent="0.2">
      <c r="A19" s="1109"/>
      <c r="B19" s="994" t="s">
        <v>4956</v>
      </c>
      <c r="C19" s="758" t="s">
        <v>4957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 x14ac:dyDescent="0.2">
      <c r="A20" s="1109"/>
      <c r="B20" s="994" t="s">
        <v>4658</v>
      </c>
      <c r="C20" s="758" t="s">
        <v>4958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 x14ac:dyDescent="0.2">
      <c r="A21" s="1109"/>
      <c r="B21" s="994" t="s">
        <v>4959</v>
      </c>
      <c r="C21" s="758" t="s">
        <v>4960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 x14ac:dyDescent="0.2">
      <c r="A22" s="1109"/>
      <c r="B22" s="994" t="s">
        <v>4664</v>
      </c>
      <c r="C22" s="758" t="s">
        <v>4961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 x14ac:dyDescent="0.2">
      <c r="A23" s="1109"/>
      <c r="B23" s="994" t="s">
        <v>4937</v>
      </c>
      <c r="C23" s="758" t="s">
        <v>4962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 x14ac:dyDescent="0.2">
      <c r="A24" s="1109"/>
      <c r="B24" s="994" t="s">
        <v>4648</v>
      </c>
      <c r="C24" s="758" t="s">
        <v>4963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 x14ac:dyDescent="0.2">
      <c r="A25" s="1109"/>
      <c r="B25" s="994" t="s">
        <v>4940</v>
      </c>
      <c r="C25" s="758" t="s">
        <v>4964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 x14ac:dyDescent="0.2">
      <c r="A26" s="1109"/>
      <c r="B26" s="966" t="s">
        <v>4942</v>
      </c>
      <c r="C26" s="946" t="s">
        <v>4965</v>
      </c>
      <c r="D26" s="946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 x14ac:dyDescent="0.2">
      <c r="A27" s="1109"/>
      <c r="B27" s="966" t="s">
        <v>4966</v>
      </c>
      <c r="C27" s="946" t="s">
        <v>4967</v>
      </c>
      <c r="D27" s="946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 x14ac:dyDescent="0.2">
      <c r="A28" s="1109"/>
      <c r="B28" s="966" t="s">
        <v>4946</v>
      </c>
      <c r="C28" s="946" t="s">
        <v>4968</v>
      </c>
      <c r="D28" s="946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 x14ac:dyDescent="0.2">
      <c r="A29" s="1109"/>
      <c r="B29" s="966" t="s">
        <v>4948</v>
      </c>
      <c r="C29" s="946" t="s">
        <v>4969</v>
      </c>
      <c r="D29" s="946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 x14ac:dyDescent="0.2">
      <c r="A30" s="1109"/>
      <c r="B30" s="966" t="s">
        <v>4950</v>
      </c>
      <c r="C30" s="946" t="s">
        <v>4970</v>
      </c>
      <c r="D30" s="946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 x14ac:dyDescent="0.2">
      <c r="A31" s="1109"/>
      <c r="B31" s="966" t="s">
        <v>4952</v>
      </c>
      <c r="C31" s="946" t="s">
        <v>4971</v>
      </c>
      <c r="D31" s="946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 x14ac:dyDescent="0.2">
      <c r="A32" s="1109"/>
      <c r="B32" s="966" t="s">
        <v>4954</v>
      </c>
      <c r="C32" s="946" t="s">
        <v>4972</v>
      </c>
      <c r="D32" s="946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 x14ac:dyDescent="0.2">
      <c r="A33" s="1109"/>
      <c r="B33" s="966" t="s">
        <v>4956</v>
      </c>
      <c r="C33" s="946" t="s">
        <v>4973</v>
      </c>
      <c r="D33" s="946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 x14ac:dyDescent="0.2">
      <c r="A34" s="1109"/>
      <c r="B34" s="928" t="s">
        <v>433</v>
      </c>
      <c r="C34" s="946" t="s">
        <v>4974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 x14ac:dyDescent="0.2">
      <c r="A35" s="1109"/>
      <c r="B35" s="928" t="s">
        <v>433</v>
      </c>
      <c r="C35" s="946" t="s">
        <v>4975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 x14ac:dyDescent="0.2">
      <c r="A36" s="1109" t="s">
        <v>4976</v>
      </c>
      <c r="B36" s="966" t="s">
        <v>4806</v>
      </c>
      <c r="C36" s="946" t="s">
        <v>4977</v>
      </c>
      <c r="D36" s="946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 x14ac:dyDescent="0.2">
      <c r="A37" s="1109"/>
      <c r="B37" s="966" t="s">
        <v>4658</v>
      </c>
      <c r="C37" s="946" t="s">
        <v>4978</v>
      </c>
      <c r="D37" s="946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 x14ac:dyDescent="0.2">
      <c r="A38" s="1109"/>
      <c r="B38" s="966" t="s">
        <v>4959</v>
      </c>
      <c r="C38" s="946" t="s">
        <v>4979</v>
      </c>
      <c r="D38" s="946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 x14ac:dyDescent="0.2">
      <c r="A39" s="1109"/>
      <c r="B39" s="928" t="s">
        <v>409</v>
      </c>
      <c r="C39" s="946" t="s">
        <v>4980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 x14ac:dyDescent="0.2">
      <c r="A40" s="1109" t="s">
        <v>4976</v>
      </c>
      <c r="B40" s="966" t="s">
        <v>4664</v>
      </c>
      <c r="C40" s="946" t="s">
        <v>4981</v>
      </c>
      <c r="D40" s="946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 x14ac:dyDescent="0.2">
      <c r="A41" s="1109"/>
      <c r="B41" s="966" t="s">
        <v>4648</v>
      </c>
      <c r="C41" s="946" t="s">
        <v>4982</v>
      </c>
      <c r="D41" s="946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 x14ac:dyDescent="0.2">
      <c r="A42" s="1109"/>
      <c r="B42" s="966" t="s">
        <v>4813</v>
      </c>
      <c r="C42" s="946" t="s">
        <v>4983</v>
      </c>
      <c r="D42" s="946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 x14ac:dyDescent="0.2">
      <c r="A43" s="1109"/>
      <c r="B43" s="966" t="s">
        <v>4984</v>
      </c>
      <c r="C43" s="946" t="s">
        <v>4985</v>
      </c>
      <c r="D43" s="946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 x14ac:dyDescent="0.2">
      <c r="A44" s="1109"/>
      <c r="B44" s="966" t="s">
        <v>4816</v>
      </c>
      <c r="C44" s="946" t="s">
        <v>4986</v>
      </c>
      <c r="D44" s="946">
        <v>45500</v>
      </c>
      <c r="E44" s="758">
        <f t="shared" ref="E44:E46" si="26">D44+7</f>
        <v>45507</v>
      </c>
      <c r="F44" s="873" t="s">
        <v>409</v>
      </c>
      <c r="G44" s="764"/>
      <c r="H44" s="758">
        <f t="shared" si="21"/>
        <v>45479</v>
      </c>
    </row>
    <row r="45" spans="1:8" s="196" customFormat="1" ht="20.100000000000001" hidden="1" customHeight="1" x14ac:dyDescent="0.2">
      <c r="A45" s="1109"/>
      <c r="B45" s="966" t="s">
        <v>4966</v>
      </c>
      <c r="C45" s="946" t="s">
        <v>4987</v>
      </c>
      <c r="D45" s="946">
        <v>45503</v>
      </c>
      <c r="E45" s="873" t="s">
        <v>409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 x14ac:dyDescent="0.2">
      <c r="A46" s="1109"/>
      <c r="B46" s="966" t="s">
        <v>4942</v>
      </c>
      <c r="C46" s="946" t="s">
        <v>4988</v>
      </c>
      <c r="D46" s="946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 x14ac:dyDescent="0.2">
      <c r="A47" s="1109"/>
      <c r="B47" s="966" t="s">
        <v>4946</v>
      </c>
      <c r="C47" s="946" t="s">
        <v>4989</v>
      </c>
      <c r="D47" s="946">
        <v>45526</v>
      </c>
      <c r="E47" s="758">
        <f t="shared" ref="E47:E51" si="28">D47+7</f>
        <v>45533</v>
      </c>
      <c r="F47" s="873" t="s">
        <v>409</v>
      </c>
      <c r="G47" s="764"/>
      <c r="H47" s="758">
        <f t="shared" si="21"/>
        <v>45500</v>
      </c>
    </row>
    <row r="48" spans="1:8" s="196" customFormat="1" ht="20.100000000000001" hidden="1" customHeight="1" x14ac:dyDescent="0.2">
      <c r="A48" s="1109"/>
      <c r="B48" s="966" t="s">
        <v>4948</v>
      </c>
      <c r="C48" s="946" t="s">
        <v>4990</v>
      </c>
      <c r="D48" s="873" t="s">
        <v>409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 x14ac:dyDescent="0.2">
      <c r="A49" s="1109"/>
      <c r="B49" s="966" t="s">
        <v>4950</v>
      </c>
      <c r="C49" s="946" t="s">
        <v>4991</v>
      </c>
      <c r="D49" s="946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 x14ac:dyDescent="0.2">
      <c r="A50" s="1109"/>
      <c r="B50" s="966" t="s">
        <v>4952</v>
      </c>
      <c r="C50" s="946" t="s">
        <v>4992</v>
      </c>
      <c r="D50" s="946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 x14ac:dyDescent="0.2">
      <c r="A51" s="1109"/>
      <c r="B51" s="966" t="s">
        <v>4806</v>
      </c>
      <c r="C51" s="946" t="s">
        <v>4993</v>
      </c>
      <c r="D51" s="946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 x14ac:dyDescent="0.2">
      <c r="A52" s="1109"/>
      <c r="B52" s="966" t="s">
        <v>4956</v>
      </c>
      <c r="C52" s="946" t="s">
        <v>4994</v>
      </c>
      <c r="D52" s="946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 x14ac:dyDescent="0.2">
      <c r="A53" s="1109"/>
      <c r="B53" s="966" t="s">
        <v>4959</v>
      </c>
      <c r="C53" s="946" t="s">
        <v>4995</v>
      </c>
      <c r="D53" s="946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 x14ac:dyDescent="0.2">
      <c r="A54" s="1109"/>
      <c r="B54" s="966" t="s">
        <v>4996</v>
      </c>
      <c r="C54" s="946" t="s">
        <v>4997</v>
      </c>
      <c r="D54" s="946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 x14ac:dyDescent="0.2">
      <c r="A55" s="1109"/>
      <c r="B55" s="1052" t="s">
        <v>433</v>
      </c>
      <c r="C55" s="946" t="s">
        <v>4998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 x14ac:dyDescent="0.2">
      <c r="A56" s="1109"/>
      <c r="B56" s="966" t="s">
        <v>4664</v>
      </c>
      <c r="C56" s="946" t="s">
        <v>4999</v>
      </c>
      <c r="D56" s="946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 x14ac:dyDescent="0.2">
      <c r="A57" s="1109"/>
      <c r="B57" s="966" t="s">
        <v>4648</v>
      </c>
      <c r="C57" s="946" t="s">
        <v>5000</v>
      </c>
      <c r="D57" s="946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 x14ac:dyDescent="0.2">
      <c r="A58" s="1109"/>
      <c r="B58" s="966" t="s">
        <v>4813</v>
      </c>
      <c r="C58" s="946" t="s">
        <v>5001</v>
      </c>
      <c r="D58" s="946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 x14ac:dyDescent="0.2">
      <c r="A59" s="1109"/>
      <c r="B59" s="966" t="s">
        <v>4984</v>
      </c>
      <c r="C59" s="946" t="s">
        <v>5002</v>
      </c>
      <c r="D59" s="946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 x14ac:dyDescent="0.2">
      <c r="A60" s="1109"/>
      <c r="B60" s="966" t="s">
        <v>4816</v>
      </c>
      <c r="C60" s="946" t="s">
        <v>5003</v>
      </c>
      <c r="D60" s="946">
        <v>45608</v>
      </c>
      <c r="E60" s="758">
        <f t="shared" ref="E60:E63" si="34">D60+7</f>
        <v>45615</v>
      </c>
      <c r="F60" s="873" t="s">
        <v>409</v>
      </c>
      <c r="G60" s="764"/>
      <c r="H60" s="758">
        <f t="shared" si="21"/>
        <v>45591</v>
      </c>
    </row>
    <row r="61" spans="1:8" s="196" customFormat="1" ht="20.100000000000001" hidden="1" customHeight="1" x14ac:dyDescent="0.2">
      <c r="A61" s="1109"/>
      <c r="B61" s="966" t="s">
        <v>4966</v>
      </c>
      <c r="C61" s="946" t="s">
        <v>5004</v>
      </c>
      <c r="D61" s="946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 x14ac:dyDescent="0.2">
      <c r="A62" s="1109"/>
      <c r="B62" s="1052" t="s">
        <v>433</v>
      </c>
      <c r="C62" s="946" t="s">
        <v>5005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 x14ac:dyDescent="0.2">
      <c r="A63" s="1109"/>
      <c r="B63" s="966" t="s">
        <v>4942</v>
      </c>
      <c r="C63" s="946" t="s">
        <v>5006</v>
      </c>
      <c r="D63" s="946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 x14ac:dyDescent="0.2">
      <c r="A64" s="1109"/>
      <c r="B64" s="966" t="s">
        <v>4946</v>
      </c>
      <c r="C64" s="946" t="s">
        <v>5007</v>
      </c>
      <c r="D64" s="946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 x14ac:dyDescent="0.2">
      <c r="A65" s="1109"/>
      <c r="B65" s="966" t="s">
        <v>4952</v>
      </c>
      <c r="C65" s="946" t="s">
        <v>5008</v>
      </c>
      <c r="D65" s="946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 x14ac:dyDescent="0.2">
      <c r="A66" s="1109"/>
      <c r="B66" s="966" t="s">
        <v>4950</v>
      </c>
      <c r="C66" s="946" t="s">
        <v>5009</v>
      </c>
      <c r="D66" s="946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 x14ac:dyDescent="0.2">
      <c r="A67" s="1109"/>
      <c r="B67" s="1052" t="s">
        <v>433</v>
      </c>
      <c r="C67" s="946" t="s">
        <v>5010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 x14ac:dyDescent="0.2">
      <c r="A68" s="1109"/>
      <c r="B68" s="966" t="s">
        <v>4806</v>
      </c>
      <c r="C68" s="946" t="s">
        <v>5011</v>
      </c>
      <c r="D68" s="946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 x14ac:dyDescent="0.2">
      <c r="A69" s="1109"/>
      <c r="B69" s="1052" t="s">
        <v>433</v>
      </c>
      <c r="C69" s="946" t="s">
        <v>5012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 x14ac:dyDescent="0.2">
      <c r="A70" s="1109"/>
      <c r="B70" s="966" t="s">
        <v>4956</v>
      </c>
      <c r="C70" s="946" t="s">
        <v>5013</v>
      </c>
      <c r="D70" s="946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 x14ac:dyDescent="0.2">
      <c r="A71" s="1109"/>
      <c r="B71" s="966" t="s">
        <v>4959</v>
      </c>
      <c r="C71" s="946" t="s">
        <v>5014</v>
      </c>
      <c r="D71" s="946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 x14ac:dyDescent="0.2">
      <c r="A72" s="1109"/>
      <c r="B72" s="966" t="s">
        <v>4996</v>
      </c>
      <c r="C72" s="946" t="s">
        <v>5015</v>
      </c>
      <c r="D72" s="946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 x14ac:dyDescent="0.2">
      <c r="A73" s="1109"/>
      <c r="B73" s="966" t="s">
        <v>4664</v>
      </c>
      <c r="C73" s="946" t="s">
        <v>5016</v>
      </c>
      <c r="D73" s="946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 x14ac:dyDescent="0.2">
      <c r="A74" s="1109"/>
      <c r="B74" s="966" t="s">
        <v>4648</v>
      </c>
      <c r="C74" s="946" t="s">
        <v>5017</v>
      </c>
      <c r="D74" s="946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 x14ac:dyDescent="0.2">
      <c r="A75" s="1109"/>
      <c r="B75" s="966" t="s">
        <v>4813</v>
      </c>
      <c r="C75" s="946" t="s">
        <v>5018</v>
      </c>
      <c r="D75" s="946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 x14ac:dyDescent="0.2">
      <c r="A76" s="1109"/>
      <c r="B76" s="966" t="s">
        <v>4984</v>
      </c>
      <c r="C76" s="946" t="s">
        <v>5019</v>
      </c>
      <c r="D76" s="946">
        <v>45715</v>
      </c>
      <c r="E76" s="873" t="s">
        <v>409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 x14ac:dyDescent="0.2">
      <c r="A77" s="1109"/>
      <c r="B77" s="966" t="s">
        <v>4954</v>
      </c>
      <c r="C77" s="946" t="s">
        <v>5020</v>
      </c>
      <c r="D77" s="946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 x14ac:dyDescent="0.2">
      <c r="A78" s="1109"/>
      <c r="B78" s="966" t="s">
        <v>4966</v>
      </c>
      <c r="C78" s="946" t="s">
        <v>5021</v>
      </c>
      <c r="D78" s="946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 x14ac:dyDescent="0.2">
      <c r="A79" s="1109"/>
      <c r="B79" s="966" t="s">
        <v>4948</v>
      </c>
      <c r="C79" s="946" t="s">
        <v>5022</v>
      </c>
      <c r="D79" s="946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 x14ac:dyDescent="0.2">
      <c r="A80" s="1109"/>
      <c r="B80" s="966" t="s">
        <v>4942</v>
      </c>
      <c r="C80" s="946" t="s">
        <v>5023</v>
      </c>
      <c r="D80" s="946">
        <v>45750</v>
      </c>
      <c r="E80" s="873" t="s">
        <v>409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 x14ac:dyDescent="0.2">
      <c r="A81" s="1109"/>
      <c r="B81" s="966" t="s">
        <v>4946</v>
      </c>
      <c r="C81" s="946" t="s">
        <v>5024</v>
      </c>
      <c r="D81" s="946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 x14ac:dyDescent="0.2">
      <c r="A82" s="1109"/>
      <c r="B82" s="966" t="s">
        <v>4950</v>
      </c>
      <c r="C82" s="946" t="s">
        <v>5025</v>
      </c>
      <c r="D82" s="946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 x14ac:dyDescent="0.2">
      <c r="A83" s="1109"/>
      <c r="B83" s="966" t="s">
        <v>4952</v>
      </c>
      <c r="C83" s="946" t="s">
        <v>5026</v>
      </c>
      <c r="D83" s="946">
        <v>45772</v>
      </c>
      <c r="E83" s="873" t="s">
        <v>409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 x14ac:dyDescent="0.2">
      <c r="A84" s="1109"/>
      <c r="B84" s="966" t="s">
        <v>4806</v>
      </c>
      <c r="C84" s="946" t="s">
        <v>5027</v>
      </c>
      <c r="D84" s="946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 x14ac:dyDescent="0.2">
      <c r="A85" s="1109"/>
      <c r="B85" s="1052" t="s">
        <v>433</v>
      </c>
      <c r="C85" s="946" t="s">
        <v>5028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 x14ac:dyDescent="0.2">
      <c r="A86" s="1109"/>
      <c r="B86" s="966" t="s">
        <v>4956</v>
      </c>
      <c r="C86" s="946" t="s">
        <v>5029</v>
      </c>
      <c r="D86" s="946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 x14ac:dyDescent="0.2">
      <c r="A87" s="1109"/>
      <c r="B87" s="1052" t="s">
        <v>433</v>
      </c>
      <c r="C87" s="946" t="s">
        <v>5030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 x14ac:dyDescent="0.2">
      <c r="A88" s="1108"/>
      <c r="B88" s="1093" t="s">
        <v>589</v>
      </c>
      <c r="C88" s="678"/>
      <c r="D88" s="678"/>
      <c r="E88" s="678"/>
      <c r="F88" s="678"/>
      <c r="G88" s="678"/>
      <c r="H88" s="145"/>
    </row>
    <row r="89" spans="1:10" s="159" customFormat="1" ht="17.25" customHeight="1" x14ac:dyDescent="0.2">
      <c r="A89" s="1024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 x14ac:dyDescent="0.2">
      <c r="A90" s="1109"/>
      <c r="B90" s="1593" t="s">
        <v>4935</v>
      </c>
      <c r="C90" s="1594"/>
      <c r="D90" s="1496" t="s">
        <v>373</v>
      </c>
      <c r="E90" s="1158" t="s">
        <v>221</v>
      </c>
      <c r="F90" s="1158" t="s">
        <v>272</v>
      </c>
      <c r="G90" s="1392"/>
      <c r="H90" s="1190"/>
      <c r="I90" s="1393"/>
      <c r="J90" s="1393"/>
    </row>
    <row r="91" spans="1:10" s="196" customFormat="1" ht="17.25" customHeight="1" x14ac:dyDescent="0.2">
      <c r="A91" s="1109"/>
      <c r="B91" s="1158" t="s">
        <v>375</v>
      </c>
      <c r="C91" s="1158" t="s">
        <v>376</v>
      </c>
      <c r="D91" s="1497"/>
      <c r="E91" s="1159" t="s">
        <v>277</v>
      </c>
      <c r="F91" s="1159" t="s">
        <v>164</v>
      </c>
      <c r="G91" s="1394"/>
      <c r="H91" s="1158" t="s">
        <v>513</v>
      </c>
      <c r="I91" s="1158" t="s">
        <v>377</v>
      </c>
      <c r="J91" s="1367" t="s">
        <v>378</v>
      </c>
    </row>
    <row r="92" spans="1:10" s="196" customFormat="1" ht="22.5" hidden="1" customHeight="1" x14ac:dyDescent="0.2">
      <c r="A92" s="1109"/>
      <c r="B92" s="1274" t="s">
        <v>4937</v>
      </c>
      <c r="C92" s="1161" t="s">
        <v>4938</v>
      </c>
      <c r="D92" s="1161">
        <v>45232</v>
      </c>
      <c r="E92" s="1161">
        <f t="shared" ref="E92:E127" si="54">D92+7</f>
        <v>45239</v>
      </c>
      <c r="F92" s="1161">
        <f t="shared" ref="F92:F126" si="55">D92+11</f>
        <v>45243</v>
      </c>
      <c r="G92" s="1212"/>
      <c r="H92" s="1395" t="e">
        <f>#REF!+2</f>
        <v>#REF!</v>
      </c>
      <c r="I92" s="1395" t="e">
        <f>#REF!+2</f>
        <v>#REF!</v>
      </c>
      <c r="J92" s="1393"/>
    </row>
    <row r="93" spans="1:10" s="196" customFormat="1" ht="22.5" hidden="1" customHeight="1" x14ac:dyDescent="0.2">
      <c r="A93" s="1109"/>
      <c r="B93" s="1274" t="s">
        <v>4648</v>
      </c>
      <c r="C93" s="1161" t="s">
        <v>4939</v>
      </c>
      <c r="D93" s="1161">
        <f t="shared" ref="D93:D100" si="56">D92+7</f>
        <v>45239</v>
      </c>
      <c r="E93" s="1161">
        <f t="shared" si="54"/>
        <v>45246</v>
      </c>
      <c r="F93" s="1161">
        <f t="shared" si="55"/>
        <v>45250</v>
      </c>
      <c r="G93" s="1212"/>
      <c r="H93" s="1395" t="e">
        <f>#REF!+2</f>
        <v>#REF!</v>
      </c>
      <c r="I93" s="1395" t="e">
        <f>#REF!+2</f>
        <v>#REF!</v>
      </c>
      <c r="J93" s="1393"/>
    </row>
    <row r="94" spans="1:10" s="196" customFormat="1" ht="22.5" hidden="1" customHeight="1" x14ac:dyDescent="0.2">
      <c r="A94" s="1109"/>
      <c r="B94" s="1274" t="s">
        <v>4940</v>
      </c>
      <c r="C94" s="1161" t="s">
        <v>4941</v>
      </c>
      <c r="D94" s="1161">
        <f t="shared" si="56"/>
        <v>45246</v>
      </c>
      <c r="E94" s="1161">
        <f t="shared" si="54"/>
        <v>45253</v>
      </c>
      <c r="F94" s="1161">
        <f t="shared" si="55"/>
        <v>45257</v>
      </c>
      <c r="G94" s="1212"/>
      <c r="H94" s="1395" t="e">
        <f>#REF!+2</f>
        <v>#REF!</v>
      </c>
      <c r="I94" s="1395" t="e">
        <f>#REF!+2</f>
        <v>#REF!</v>
      </c>
      <c r="J94" s="1393"/>
    </row>
    <row r="95" spans="1:10" s="196" customFormat="1" ht="22.5" hidden="1" customHeight="1" x14ac:dyDescent="0.2">
      <c r="A95" s="1109"/>
      <c r="B95" s="1274" t="s">
        <v>4942</v>
      </c>
      <c r="C95" s="1161" t="s">
        <v>4943</v>
      </c>
      <c r="D95" s="1161">
        <f t="shared" si="56"/>
        <v>45253</v>
      </c>
      <c r="E95" s="1161">
        <f t="shared" si="54"/>
        <v>45260</v>
      </c>
      <c r="F95" s="1161">
        <f t="shared" si="55"/>
        <v>45264</v>
      </c>
      <c r="G95" s="1212"/>
      <c r="H95" s="1395" t="e">
        <f>#REF!+2</f>
        <v>#REF!</v>
      </c>
      <c r="I95" s="1395" t="e">
        <f>#REF!+2</f>
        <v>#REF!</v>
      </c>
      <c r="J95" s="1393"/>
    </row>
    <row r="96" spans="1:10" s="196" customFormat="1" ht="22.5" hidden="1" customHeight="1" x14ac:dyDescent="0.2">
      <c r="A96" s="1109"/>
      <c r="B96" s="1274" t="s">
        <v>4944</v>
      </c>
      <c r="C96" s="1161" t="s">
        <v>4945</v>
      </c>
      <c r="D96" s="1161">
        <f t="shared" si="56"/>
        <v>45260</v>
      </c>
      <c r="E96" s="1161">
        <f t="shared" si="54"/>
        <v>45267</v>
      </c>
      <c r="F96" s="1161">
        <f t="shared" si="55"/>
        <v>45271</v>
      </c>
      <c r="G96" s="1212"/>
      <c r="H96" s="1395" t="e">
        <f>#REF!+2</f>
        <v>#REF!</v>
      </c>
      <c r="I96" s="1395" t="e">
        <f>#REF!+2</f>
        <v>#REF!</v>
      </c>
      <c r="J96" s="1393"/>
    </row>
    <row r="97" spans="1:10" s="196" customFormat="1" ht="22.15" hidden="1" customHeight="1" x14ac:dyDescent="0.2">
      <c r="A97" s="1109"/>
      <c r="B97" s="1274" t="s">
        <v>4946</v>
      </c>
      <c r="C97" s="1161" t="s">
        <v>4947</v>
      </c>
      <c r="D97" s="1161">
        <f t="shared" si="56"/>
        <v>45267</v>
      </c>
      <c r="E97" s="1161">
        <f t="shared" si="54"/>
        <v>45274</v>
      </c>
      <c r="F97" s="1161">
        <f t="shared" si="55"/>
        <v>45278</v>
      </c>
      <c r="G97" s="1212"/>
      <c r="H97" s="1395" t="e">
        <f>#REF!+2</f>
        <v>#REF!</v>
      </c>
      <c r="I97" s="1395" t="e">
        <f>#REF!+2</f>
        <v>#REF!</v>
      </c>
      <c r="J97" s="1393"/>
    </row>
    <row r="98" spans="1:10" s="196" customFormat="1" ht="22.5" hidden="1" customHeight="1" x14ac:dyDescent="0.2">
      <c r="A98" s="1109"/>
      <c r="B98" s="1274" t="s">
        <v>4948</v>
      </c>
      <c r="C98" s="1161" t="s">
        <v>4949</v>
      </c>
      <c r="D98" s="1161">
        <f t="shared" si="56"/>
        <v>45274</v>
      </c>
      <c r="E98" s="1161">
        <f t="shared" si="54"/>
        <v>45281</v>
      </c>
      <c r="F98" s="1161">
        <f t="shared" si="55"/>
        <v>45285</v>
      </c>
      <c r="G98" s="1212"/>
      <c r="H98" s="1395" t="e">
        <f>#REF!+2</f>
        <v>#REF!</v>
      </c>
      <c r="I98" s="1395" t="e">
        <f>#REF!+2</f>
        <v>#REF!</v>
      </c>
      <c r="J98" s="1393"/>
    </row>
    <row r="99" spans="1:10" s="196" customFormat="1" ht="22.5" hidden="1" customHeight="1" x14ac:dyDescent="0.2">
      <c r="A99" s="1109"/>
      <c r="B99" s="1274" t="s">
        <v>4950</v>
      </c>
      <c r="C99" s="1161" t="s">
        <v>4951</v>
      </c>
      <c r="D99" s="1161">
        <f t="shared" si="56"/>
        <v>45281</v>
      </c>
      <c r="E99" s="1161">
        <f t="shared" si="54"/>
        <v>45288</v>
      </c>
      <c r="F99" s="1161">
        <f t="shared" si="55"/>
        <v>45292</v>
      </c>
      <c r="G99" s="1212"/>
      <c r="H99" s="1395" t="e">
        <f>#REF!+2</f>
        <v>#REF!</v>
      </c>
      <c r="I99" s="1395" t="e">
        <f>#REF!+2</f>
        <v>#REF!</v>
      </c>
      <c r="J99" s="1393"/>
    </row>
    <row r="100" spans="1:10" s="196" customFormat="1" ht="22.5" hidden="1" customHeight="1" x14ac:dyDescent="0.2">
      <c r="A100" s="1109"/>
      <c r="B100" s="1274" t="s">
        <v>4952</v>
      </c>
      <c r="C100" s="1161" t="s">
        <v>4953</v>
      </c>
      <c r="D100" s="1161">
        <f t="shared" si="56"/>
        <v>45288</v>
      </c>
      <c r="E100" s="1161">
        <f t="shared" si="54"/>
        <v>45295</v>
      </c>
      <c r="F100" s="1161">
        <f t="shared" si="55"/>
        <v>45299</v>
      </c>
      <c r="G100" s="1212"/>
      <c r="H100" s="1395" t="e">
        <f>#REF!+2</f>
        <v>#REF!</v>
      </c>
      <c r="I100" s="1395" t="e">
        <f>#REF!+2</f>
        <v>#REF!</v>
      </c>
      <c r="J100" s="1393"/>
    </row>
    <row r="101" spans="1:10" s="196" customFormat="1" ht="22.5" hidden="1" customHeight="1" x14ac:dyDescent="0.2">
      <c r="A101" s="1109"/>
      <c r="B101" s="1274" t="s">
        <v>4954</v>
      </c>
      <c r="C101" s="1161" t="s">
        <v>4955</v>
      </c>
      <c r="D101" s="1161">
        <v>45295</v>
      </c>
      <c r="E101" s="1161">
        <f t="shared" si="54"/>
        <v>45302</v>
      </c>
      <c r="F101" s="1161">
        <f t="shared" si="55"/>
        <v>45306</v>
      </c>
      <c r="G101" s="1212"/>
      <c r="H101" s="1395" t="e">
        <f>#REF!+2</f>
        <v>#REF!</v>
      </c>
      <c r="I101" s="1395" t="e">
        <f>#REF!+2</f>
        <v>#REF!</v>
      </c>
      <c r="J101" s="1393"/>
    </row>
    <row r="102" spans="1:10" s="196" customFormat="1" ht="22.5" hidden="1" customHeight="1" x14ac:dyDescent="0.2">
      <c r="A102" s="1109"/>
      <c r="B102" s="1274" t="s">
        <v>4956</v>
      </c>
      <c r="C102" s="1161" t="s">
        <v>4957</v>
      </c>
      <c r="D102" s="1161">
        <v>45304</v>
      </c>
      <c r="E102" s="1161">
        <f t="shared" si="54"/>
        <v>45311</v>
      </c>
      <c r="F102" s="1161">
        <f t="shared" si="55"/>
        <v>45315</v>
      </c>
      <c r="G102" s="1212"/>
      <c r="H102" s="1395" t="e">
        <f>#REF!+2</f>
        <v>#REF!</v>
      </c>
      <c r="I102" s="1395" t="e">
        <f>#REF!+2</f>
        <v>#REF!</v>
      </c>
      <c r="J102" s="1393"/>
    </row>
    <row r="103" spans="1:10" s="196" customFormat="1" ht="22.5" hidden="1" customHeight="1" x14ac:dyDescent="0.2">
      <c r="A103" s="1109"/>
      <c r="B103" s="1274" t="s">
        <v>4658</v>
      </c>
      <c r="C103" s="1161" t="s">
        <v>4958</v>
      </c>
      <c r="D103" s="1161">
        <v>45326</v>
      </c>
      <c r="E103" s="1161">
        <f t="shared" si="54"/>
        <v>45333</v>
      </c>
      <c r="F103" s="1161">
        <f t="shared" si="55"/>
        <v>45337</v>
      </c>
      <c r="G103" s="1212"/>
      <c r="H103" s="1395" t="e">
        <f>#REF!+2</f>
        <v>#REF!</v>
      </c>
      <c r="I103" s="1395" t="e">
        <f>#REF!+2</f>
        <v>#REF!</v>
      </c>
      <c r="J103" s="1393"/>
    </row>
    <row r="104" spans="1:10" s="196" customFormat="1" ht="22.5" hidden="1" customHeight="1" x14ac:dyDescent="0.2">
      <c r="A104" s="1109"/>
      <c r="B104" s="1274" t="s">
        <v>4959</v>
      </c>
      <c r="C104" s="1161" t="s">
        <v>4960</v>
      </c>
      <c r="D104" s="1161">
        <v>45334</v>
      </c>
      <c r="E104" s="1161">
        <f t="shared" si="54"/>
        <v>45341</v>
      </c>
      <c r="F104" s="1161">
        <f t="shared" si="55"/>
        <v>45345</v>
      </c>
      <c r="G104" s="1212"/>
      <c r="H104" s="1395" t="e">
        <f>#REF!+2</f>
        <v>#REF!</v>
      </c>
      <c r="I104" s="1395" t="e">
        <f>#REF!+2</f>
        <v>#REF!</v>
      </c>
      <c r="J104" s="1393"/>
    </row>
    <row r="105" spans="1:10" s="196" customFormat="1" ht="22.5" hidden="1" customHeight="1" x14ac:dyDescent="0.2">
      <c r="A105" s="1109"/>
      <c r="B105" s="1274" t="s">
        <v>4664</v>
      </c>
      <c r="C105" s="1161" t="s">
        <v>4961</v>
      </c>
      <c r="D105" s="1161">
        <v>45346</v>
      </c>
      <c r="E105" s="1161">
        <f t="shared" si="54"/>
        <v>45353</v>
      </c>
      <c r="F105" s="1161">
        <f t="shared" si="55"/>
        <v>45357</v>
      </c>
      <c r="G105" s="1212"/>
      <c r="H105" s="1395" t="e">
        <f>#REF!+2</f>
        <v>#REF!</v>
      </c>
      <c r="I105" s="1395" t="e">
        <f>#REF!+2</f>
        <v>#REF!</v>
      </c>
      <c r="J105" s="1393"/>
    </row>
    <row r="106" spans="1:10" s="196" customFormat="1" ht="22.5" hidden="1" customHeight="1" x14ac:dyDescent="0.2">
      <c r="A106" s="1109"/>
      <c r="B106" s="1274" t="s">
        <v>4937</v>
      </c>
      <c r="C106" s="1161" t="s">
        <v>4962</v>
      </c>
      <c r="D106" s="1161">
        <v>45356</v>
      </c>
      <c r="E106" s="1161">
        <f t="shared" si="54"/>
        <v>45363</v>
      </c>
      <c r="F106" s="1161">
        <f t="shared" si="55"/>
        <v>45367</v>
      </c>
      <c r="G106" s="1212"/>
      <c r="H106" s="1395" t="e">
        <f>#REF!+2</f>
        <v>#REF!</v>
      </c>
      <c r="I106" s="1395" t="e">
        <f>#REF!+2</f>
        <v>#REF!</v>
      </c>
      <c r="J106" s="1393"/>
    </row>
    <row r="107" spans="1:10" s="196" customFormat="1" ht="22.5" hidden="1" customHeight="1" x14ac:dyDescent="0.2">
      <c r="A107" s="1109"/>
      <c r="B107" s="1274" t="s">
        <v>4648</v>
      </c>
      <c r="C107" s="1161" t="s">
        <v>4963</v>
      </c>
      <c r="D107" s="1161">
        <v>45360</v>
      </c>
      <c r="E107" s="1161">
        <f t="shared" si="54"/>
        <v>45367</v>
      </c>
      <c r="F107" s="1161">
        <f t="shared" si="55"/>
        <v>45371</v>
      </c>
      <c r="G107" s="1189"/>
      <c r="H107" s="1395" t="e">
        <f>#REF!+2</f>
        <v>#REF!</v>
      </c>
      <c r="I107" s="1395" t="e">
        <f>#REF!+2</f>
        <v>#REF!</v>
      </c>
      <c r="J107" s="1393"/>
    </row>
    <row r="108" spans="1:10" s="196" customFormat="1" ht="22.5" hidden="1" customHeight="1" x14ac:dyDescent="0.2">
      <c r="A108" s="1109"/>
      <c r="B108" s="1274" t="s">
        <v>4940</v>
      </c>
      <c r="C108" s="1161" t="s">
        <v>4964</v>
      </c>
      <c r="D108" s="1161">
        <v>45377</v>
      </c>
      <c r="E108" s="1161">
        <f t="shared" si="54"/>
        <v>45384</v>
      </c>
      <c r="F108" s="1161">
        <f t="shared" si="55"/>
        <v>45388</v>
      </c>
      <c r="G108" s="1212"/>
      <c r="H108" s="1395" t="e">
        <f>#REF!+2</f>
        <v>#REF!</v>
      </c>
      <c r="I108" s="1395" t="e">
        <f>#REF!+2</f>
        <v>#REF!</v>
      </c>
      <c r="J108" s="1393"/>
    </row>
    <row r="109" spans="1:10" s="196" customFormat="1" ht="22.5" hidden="1" customHeight="1" x14ac:dyDescent="0.2">
      <c r="A109" s="1109"/>
      <c r="B109" s="1322" t="s">
        <v>4942</v>
      </c>
      <c r="C109" s="1164" t="s">
        <v>4965</v>
      </c>
      <c r="D109" s="1164">
        <v>45392</v>
      </c>
      <c r="E109" s="1161">
        <f t="shared" si="54"/>
        <v>45399</v>
      </c>
      <c r="F109" s="1161">
        <f t="shared" si="55"/>
        <v>45403</v>
      </c>
      <c r="G109" s="1212"/>
      <c r="H109" s="1161" t="e">
        <f>#REF!+2</f>
        <v>#REF!</v>
      </c>
      <c r="I109" s="1161" t="e">
        <f>#REF!+2</f>
        <v>#REF!</v>
      </c>
      <c r="J109" s="1393"/>
    </row>
    <row r="110" spans="1:10" s="196" customFormat="1" ht="22.5" hidden="1" customHeight="1" x14ac:dyDescent="0.2">
      <c r="A110" s="1109"/>
      <c r="B110" s="1322" t="s">
        <v>4966</v>
      </c>
      <c r="C110" s="1164" t="s">
        <v>4967</v>
      </c>
      <c r="D110" s="1164">
        <v>45385</v>
      </c>
      <c r="E110" s="1161">
        <f t="shared" si="54"/>
        <v>45392</v>
      </c>
      <c r="F110" s="1161">
        <f t="shared" si="55"/>
        <v>45396</v>
      </c>
      <c r="G110" s="1212"/>
      <c r="H110" s="1161" t="e">
        <f>#REF!+2</f>
        <v>#REF!</v>
      </c>
      <c r="I110" s="1161" t="e">
        <f>#REF!+2</f>
        <v>#REF!</v>
      </c>
      <c r="J110" s="1393"/>
    </row>
    <row r="111" spans="1:10" s="196" customFormat="1" ht="22.5" hidden="1" customHeight="1" x14ac:dyDescent="0.2">
      <c r="A111" s="1109"/>
      <c r="B111" s="1322" t="s">
        <v>4946</v>
      </c>
      <c r="C111" s="1164" t="s">
        <v>4968</v>
      </c>
      <c r="D111" s="1164">
        <v>45397</v>
      </c>
      <c r="E111" s="1161">
        <f t="shared" si="54"/>
        <v>45404</v>
      </c>
      <c r="F111" s="1161">
        <f t="shared" si="55"/>
        <v>45408</v>
      </c>
      <c r="G111" s="1212"/>
      <c r="H111" s="1161" t="e">
        <f>#REF!+2</f>
        <v>#REF!</v>
      </c>
      <c r="I111" s="1161" t="e">
        <f>#REF!+2</f>
        <v>#REF!</v>
      </c>
      <c r="J111" s="1393"/>
    </row>
    <row r="112" spans="1:10" s="196" customFormat="1" ht="22.5" hidden="1" customHeight="1" x14ac:dyDescent="0.2">
      <c r="A112" s="1109"/>
      <c r="B112" s="1322" t="s">
        <v>4948</v>
      </c>
      <c r="C112" s="1164" t="s">
        <v>4969</v>
      </c>
      <c r="D112" s="1164">
        <v>45399</v>
      </c>
      <c r="E112" s="1161">
        <f t="shared" si="54"/>
        <v>45406</v>
      </c>
      <c r="F112" s="1161">
        <f t="shared" si="55"/>
        <v>45410</v>
      </c>
      <c r="G112" s="1212"/>
      <c r="H112" s="1161" t="e">
        <f>#REF!+2</f>
        <v>#REF!</v>
      </c>
      <c r="I112" s="1161" t="e">
        <f>#REF!+2</f>
        <v>#REF!</v>
      </c>
      <c r="J112" s="1393"/>
    </row>
    <row r="113" spans="1:10" s="196" customFormat="1" ht="22.5" hidden="1" customHeight="1" x14ac:dyDescent="0.2">
      <c r="A113" s="1109"/>
      <c r="B113" s="1322" t="s">
        <v>4950</v>
      </c>
      <c r="C113" s="1164" t="s">
        <v>4970</v>
      </c>
      <c r="D113" s="1164">
        <v>45408</v>
      </c>
      <c r="E113" s="1161">
        <f t="shared" si="54"/>
        <v>45415</v>
      </c>
      <c r="F113" s="1161">
        <f t="shared" si="55"/>
        <v>45419</v>
      </c>
      <c r="G113" s="1212"/>
      <c r="H113" s="1161" t="e">
        <f>#REF!+2</f>
        <v>#REF!</v>
      </c>
      <c r="I113" s="1161" t="e">
        <f>#REF!+2</f>
        <v>#REF!</v>
      </c>
      <c r="J113" s="1393"/>
    </row>
    <row r="114" spans="1:10" s="196" customFormat="1" ht="22.5" hidden="1" customHeight="1" x14ac:dyDescent="0.2">
      <c r="A114" s="1109"/>
      <c r="B114" s="1322" t="s">
        <v>4952</v>
      </c>
      <c r="C114" s="1164" t="s">
        <v>4971</v>
      </c>
      <c r="D114" s="1164">
        <v>45415</v>
      </c>
      <c r="E114" s="1161">
        <f t="shared" si="54"/>
        <v>45422</v>
      </c>
      <c r="F114" s="1161">
        <f t="shared" si="55"/>
        <v>45426</v>
      </c>
      <c r="G114" s="1212"/>
      <c r="H114" s="1161" t="e">
        <f>#REF!+2</f>
        <v>#REF!</v>
      </c>
      <c r="I114" s="1161" t="e">
        <f>#REF!+2</f>
        <v>#REF!</v>
      </c>
      <c r="J114" s="1393"/>
    </row>
    <row r="115" spans="1:10" s="196" customFormat="1" ht="22.5" hidden="1" customHeight="1" x14ac:dyDescent="0.2">
      <c r="A115" s="1109"/>
      <c r="B115" s="1322" t="s">
        <v>4954</v>
      </c>
      <c r="C115" s="1164" t="s">
        <v>4972</v>
      </c>
      <c r="D115" s="1164">
        <v>45425</v>
      </c>
      <c r="E115" s="1161">
        <f t="shared" si="54"/>
        <v>45432</v>
      </c>
      <c r="F115" s="1161">
        <f t="shared" si="55"/>
        <v>45436</v>
      </c>
      <c r="G115" s="1212"/>
      <c r="H115" s="1161">
        <v>45395</v>
      </c>
      <c r="I115" s="1161">
        <v>45395</v>
      </c>
      <c r="J115" s="1393"/>
    </row>
    <row r="116" spans="1:10" s="196" customFormat="1" ht="22.5" hidden="1" customHeight="1" x14ac:dyDescent="0.2">
      <c r="A116" s="1109"/>
      <c r="B116" s="1322" t="s">
        <v>4956</v>
      </c>
      <c r="C116" s="1164" t="s">
        <v>4973</v>
      </c>
      <c r="D116" s="1164">
        <v>45428</v>
      </c>
      <c r="E116" s="1161">
        <f t="shared" si="54"/>
        <v>45435</v>
      </c>
      <c r="F116" s="1161">
        <f t="shared" si="55"/>
        <v>45439</v>
      </c>
      <c r="G116" s="1212"/>
      <c r="H116" s="1161">
        <f>H115+7</f>
        <v>45402</v>
      </c>
      <c r="I116" s="1161">
        <f>I115+7</f>
        <v>45402</v>
      </c>
      <c r="J116" s="1393"/>
    </row>
    <row r="117" spans="1:10" s="196" customFormat="1" ht="22.5" hidden="1" customHeight="1" x14ac:dyDescent="0.2">
      <c r="A117" s="1109"/>
      <c r="B117" s="1323" t="s">
        <v>433</v>
      </c>
      <c r="C117" s="1164" t="s">
        <v>4974</v>
      </c>
      <c r="D117" s="1166">
        <v>45407</v>
      </c>
      <c r="E117" s="1166">
        <f t="shared" si="54"/>
        <v>45414</v>
      </c>
      <c r="F117" s="1166">
        <f t="shared" si="55"/>
        <v>45418</v>
      </c>
      <c r="G117" s="1212"/>
      <c r="H117" s="1161">
        <f t="shared" ref="H117:I180" si="57">H116+7</f>
        <v>45409</v>
      </c>
      <c r="I117" s="1161">
        <f t="shared" si="57"/>
        <v>45409</v>
      </c>
      <c r="J117" s="1393"/>
    </row>
    <row r="118" spans="1:10" s="196" customFormat="1" ht="22.5" hidden="1" customHeight="1" x14ac:dyDescent="0.2">
      <c r="A118" s="1109"/>
      <c r="B118" s="1323" t="s">
        <v>433</v>
      </c>
      <c r="C118" s="1164" t="s">
        <v>4975</v>
      </c>
      <c r="D118" s="1166">
        <v>45407</v>
      </c>
      <c r="E118" s="1166">
        <f t="shared" si="54"/>
        <v>45414</v>
      </c>
      <c r="F118" s="1166">
        <f t="shared" si="55"/>
        <v>45418</v>
      </c>
      <c r="G118" s="1212"/>
      <c r="H118" s="1161">
        <f t="shared" si="57"/>
        <v>45416</v>
      </c>
      <c r="I118" s="1161">
        <f t="shared" si="57"/>
        <v>45416</v>
      </c>
      <c r="J118" s="1393"/>
    </row>
    <row r="119" spans="1:10" s="196" customFormat="1" ht="20.100000000000001" hidden="1" customHeight="1" x14ac:dyDescent="0.2">
      <c r="A119" s="1109" t="s">
        <v>4976</v>
      </c>
      <c r="B119" s="1322" t="s">
        <v>4806</v>
      </c>
      <c r="C119" s="1164" t="s">
        <v>4977</v>
      </c>
      <c r="D119" s="1164">
        <v>45431</v>
      </c>
      <c r="E119" s="1161">
        <f t="shared" si="54"/>
        <v>45438</v>
      </c>
      <c r="F119" s="1161">
        <f t="shared" si="55"/>
        <v>45442</v>
      </c>
      <c r="G119" s="1212"/>
      <c r="H119" s="1161">
        <f t="shared" si="57"/>
        <v>45423</v>
      </c>
      <c r="I119" s="1161">
        <f t="shared" si="57"/>
        <v>45423</v>
      </c>
      <c r="J119" s="1393"/>
    </row>
    <row r="120" spans="1:10" s="196" customFormat="1" ht="20.100000000000001" hidden="1" customHeight="1" x14ac:dyDescent="0.2">
      <c r="A120" s="1109"/>
      <c r="B120" s="1322" t="s">
        <v>4658</v>
      </c>
      <c r="C120" s="1164" t="s">
        <v>4978</v>
      </c>
      <c r="D120" s="1164">
        <v>45441</v>
      </c>
      <c r="E120" s="1161">
        <f t="shared" si="54"/>
        <v>45448</v>
      </c>
      <c r="F120" s="1161">
        <f t="shared" si="55"/>
        <v>45452</v>
      </c>
      <c r="G120" s="1212"/>
      <c r="H120" s="1161">
        <f t="shared" si="57"/>
        <v>45430</v>
      </c>
      <c r="I120" s="1161">
        <f t="shared" si="57"/>
        <v>45430</v>
      </c>
      <c r="J120" s="1393"/>
    </row>
    <row r="121" spans="1:10" s="196" customFormat="1" ht="20.100000000000001" hidden="1" customHeight="1" x14ac:dyDescent="0.2">
      <c r="A121" s="1109"/>
      <c r="B121" s="1322" t="s">
        <v>4959</v>
      </c>
      <c r="C121" s="1164" t="s">
        <v>4979</v>
      </c>
      <c r="D121" s="1164">
        <v>45441</v>
      </c>
      <c r="E121" s="1161">
        <f t="shared" si="54"/>
        <v>45448</v>
      </c>
      <c r="F121" s="1161">
        <f t="shared" si="55"/>
        <v>45452</v>
      </c>
      <c r="G121" s="1212"/>
      <c r="H121" s="1161">
        <f t="shared" si="57"/>
        <v>45437</v>
      </c>
      <c r="I121" s="1161">
        <f t="shared" si="57"/>
        <v>45437</v>
      </c>
      <c r="J121" s="1393"/>
    </row>
    <row r="122" spans="1:10" s="196" customFormat="1" ht="20.100000000000001" hidden="1" customHeight="1" x14ac:dyDescent="0.2">
      <c r="A122" s="1109"/>
      <c r="B122" s="1323" t="s">
        <v>409</v>
      </c>
      <c r="C122" s="1164" t="s">
        <v>4980</v>
      </c>
      <c r="D122" s="1166">
        <v>45451</v>
      </c>
      <c r="E122" s="1166">
        <f t="shared" si="54"/>
        <v>45458</v>
      </c>
      <c r="F122" s="1166">
        <f t="shared" si="55"/>
        <v>45462</v>
      </c>
      <c r="G122" s="1212"/>
      <c r="H122" s="1161">
        <f t="shared" si="57"/>
        <v>45444</v>
      </c>
      <c r="I122" s="1161">
        <f t="shared" si="57"/>
        <v>45444</v>
      </c>
      <c r="J122" s="1393"/>
    </row>
    <row r="123" spans="1:10" s="196" customFormat="1" ht="20.100000000000001" hidden="1" customHeight="1" x14ac:dyDescent="0.2">
      <c r="A123" s="1109" t="s">
        <v>4976</v>
      </c>
      <c r="B123" s="1322" t="s">
        <v>4664</v>
      </c>
      <c r="C123" s="1164" t="s">
        <v>4981</v>
      </c>
      <c r="D123" s="1164">
        <v>45462</v>
      </c>
      <c r="E123" s="1161">
        <f t="shared" si="54"/>
        <v>45469</v>
      </c>
      <c r="F123" s="1161">
        <f t="shared" si="55"/>
        <v>45473</v>
      </c>
      <c r="G123" s="1212"/>
      <c r="H123" s="1161">
        <f t="shared" si="57"/>
        <v>45451</v>
      </c>
      <c r="I123" s="1161">
        <f t="shared" si="57"/>
        <v>45451</v>
      </c>
      <c r="J123" s="1393"/>
    </row>
    <row r="124" spans="1:10" s="196" customFormat="1" ht="20.100000000000001" hidden="1" customHeight="1" x14ac:dyDescent="0.2">
      <c r="A124" s="1109"/>
      <c r="B124" s="1322" t="s">
        <v>4648</v>
      </c>
      <c r="C124" s="1164" t="s">
        <v>4982</v>
      </c>
      <c r="D124" s="1164">
        <v>45471</v>
      </c>
      <c r="E124" s="1161">
        <f t="shared" si="54"/>
        <v>45478</v>
      </c>
      <c r="F124" s="1161">
        <f t="shared" si="55"/>
        <v>45482</v>
      </c>
      <c r="G124" s="1212"/>
      <c r="H124" s="1161">
        <f t="shared" si="57"/>
        <v>45458</v>
      </c>
      <c r="I124" s="1161">
        <f t="shared" si="57"/>
        <v>45458</v>
      </c>
      <c r="J124" s="1393"/>
    </row>
    <row r="125" spans="1:10" s="196" customFormat="1" ht="20.100000000000001" hidden="1" customHeight="1" x14ac:dyDescent="0.2">
      <c r="A125" s="1109"/>
      <c r="B125" s="1322" t="s">
        <v>4813</v>
      </c>
      <c r="C125" s="1164" t="s">
        <v>4983</v>
      </c>
      <c r="D125" s="1164">
        <v>45478</v>
      </c>
      <c r="E125" s="1161">
        <f t="shared" si="54"/>
        <v>45485</v>
      </c>
      <c r="F125" s="1161">
        <f t="shared" si="55"/>
        <v>45489</v>
      </c>
      <c r="G125" s="1212"/>
      <c r="H125" s="1161">
        <f t="shared" si="57"/>
        <v>45465</v>
      </c>
      <c r="I125" s="1161">
        <f t="shared" si="57"/>
        <v>45465</v>
      </c>
      <c r="J125" s="1393"/>
    </row>
    <row r="126" spans="1:10" s="196" customFormat="1" ht="20.100000000000001" hidden="1" customHeight="1" x14ac:dyDescent="0.2">
      <c r="A126" s="1109"/>
      <c r="B126" s="1322" t="s">
        <v>4984</v>
      </c>
      <c r="C126" s="1164" t="s">
        <v>4985</v>
      </c>
      <c r="D126" s="1164">
        <v>45484</v>
      </c>
      <c r="E126" s="1161">
        <f t="shared" si="54"/>
        <v>45491</v>
      </c>
      <c r="F126" s="1161">
        <f t="shared" si="55"/>
        <v>45495</v>
      </c>
      <c r="G126" s="1212"/>
      <c r="H126" s="1161">
        <f t="shared" si="57"/>
        <v>45472</v>
      </c>
      <c r="I126" s="1161">
        <f t="shared" si="57"/>
        <v>45472</v>
      </c>
      <c r="J126" s="1393"/>
    </row>
    <row r="127" spans="1:10" s="196" customFormat="1" ht="20.100000000000001" hidden="1" customHeight="1" x14ac:dyDescent="0.2">
      <c r="A127" s="1109"/>
      <c r="B127" s="1322" t="s">
        <v>4816</v>
      </c>
      <c r="C127" s="1164" t="s">
        <v>4986</v>
      </c>
      <c r="D127" s="1164">
        <v>45500</v>
      </c>
      <c r="E127" s="1161">
        <f t="shared" si="54"/>
        <v>45507</v>
      </c>
      <c r="F127" s="1165" t="s">
        <v>409</v>
      </c>
      <c r="G127" s="1212"/>
      <c r="H127" s="1161">
        <f t="shared" si="57"/>
        <v>45479</v>
      </c>
      <c r="I127" s="1161">
        <f t="shared" si="57"/>
        <v>45479</v>
      </c>
      <c r="J127" s="1393"/>
    </row>
    <row r="128" spans="1:10" s="196" customFormat="1" ht="20.100000000000001" hidden="1" customHeight="1" x14ac:dyDescent="0.2">
      <c r="A128" s="1109"/>
      <c r="B128" s="1322" t="s">
        <v>4966</v>
      </c>
      <c r="C128" s="1164" t="s">
        <v>4987</v>
      </c>
      <c r="D128" s="1164">
        <v>45503</v>
      </c>
      <c r="E128" s="1165" t="s">
        <v>409</v>
      </c>
      <c r="F128" s="1161">
        <f t="shared" ref="F128:F129" si="58">D128+11</f>
        <v>45514</v>
      </c>
      <c r="G128" s="1212"/>
      <c r="H128" s="1161">
        <f t="shared" si="57"/>
        <v>45486</v>
      </c>
      <c r="I128" s="1161">
        <f t="shared" si="57"/>
        <v>45486</v>
      </c>
      <c r="J128" s="1393"/>
    </row>
    <row r="129" spans="1:10" s="196" customFormat="1" ht="20.100000000000001" hidden="1" customHeight="1" x14ac:dyDescent="0.2">
      <c r="A129" s="1109"/>
      <c r="B129" s="1322" t="s">
        <v>4942</v>
      </c>
      <c r="C129" s="1164" t="s">
        <v>4988</v>
      </c>
      <c r="D129" s="1164">
        <v>45512</v>
      </c>
      <c r="E129" s="1161">
        <f t="shared" ref="E129:E158" si="59">D129+7</f>
        <v>45519</v>
      </c>
      <c r="F129" s="1161">
        <f t="shared" si="58"/>
        <v>45523</v>
      </c>
      <c r="G129" s="1212"/>
      <c r="H129" s="1161">
        <f t="shared" si="57"/>
        <v>45493</v>
      </c>
      <c r="I129" s="1161">
        <f t="shared" si="57"/>
        <v>45493</v>
      </c>
      <c r="J129" s="1393"/>
    </row>
    <row r="130" spans="1:10" s="196" customFormat="1" ht="20.100000000000001" hidden="1" customHeight="1" x14ac:dyDescent="0.2">
      <c r="A130" s="1109"/>
      <c r="B130" s="1322" t="s">
        <v>4946</v>
      </c>
      <c r="C130" s="1164" t="s">
        <v>4989</v>
      </c>
      <c r="D130" s="1164">
        <v>45526</v>
      </c>
      <c r="E130" s="1161">
        <f t="shared" si="59"/>
        <v>45533</v>
      </c>
      <c r="F130" s="1165" t="s">
        <v>409</v>
      </c>
      <c r="G130" s="1212"/>
      <c r="H130" s="1161">
        <f t="shared" si="57"/>
        <v>45500</v>
      </c>
      <c r="I130" s="1161">
        <f t="shared" si="57"/>
        <v>45500</v>
      </c>
      <c r="J130" s="1393"/>
    </row>
    <row r="131" spans="1:10" s="196" customFormat="1" ht="20.100000000000001" hidden="1" customHeight="1" x14ac:dyDescent="0.2">
      <c r="A131" s="1109"/>
      <c r="B131" s="1322" t="s">
        <v>4948</v>
      </c>
      <c r="C131" s="1164" t="s">
        <v>4990</v>
      </c>
      <c r="D131" s="1165" t="s">
        <v>409</v>
      </c>
      <c r="E131" s="1166" t="e">
        <f t="shared" si="59"/>
        <v>#VALUE!</v>
      </c>
      <c r="F131" s="1166" t="e">
        <f t="shared" ref="F131:F142" si="60">D131+11</f>
        <v>#VALUE!</v>
      </c>
      <c r="G131" s="1212"/>
      <c r="H131" s="1161">
        <f t="shared" si="57"/>
        <v>45507</v>
      </c>
      <c r="I131" s="1161">
        <f t="shared" si="57"/>
        <v>45507</v>
      </c>
      <c r="J131" s="1393"/>
    </row>
    <row r="132" spans="1:10" s="196" customFormat="1" ht="20.100000000000001" hidden="1" customHeight="1" x14ac:dyDescent="0.2">
      <c r="A132" s="1109"/>
      <c r="B132" s="1322" t="s">
        <v>4950</v>
      </c>
      <c r="C132" s="1164" t="s">
        <v>4991</v>
      </c>
      <c r="D132" s="1164">
        <v>45532</v>
      </c>
      <c r="E132" s="1161">
        <f t="shared" si="59"/>
        <v>45539</v>
      </c>
      <c r="F132" s="1161">
        <f t="shared" si="60"/>
        <v>45543</v>
      </c>
      <c r="G132" s="1212"/>
      <c r="H132" s="1161">
        <f t="shared" si="57"/>
        <v>45514</v>
      </c>
      <c r="I132" s="1161">
        <f t="shared" si="57"/>
        <v>45514</v>
      </c>
      <c r="J132" s="1393"/>
    </row>
    <row r="133" spans="1:10" s="196" customFormat="1" ht="20.100000000000001" hidden="1" customHeight="1" x14ac:dyDescent="0.2">
      <c r="A133" s="1109"/>
      <c r="B133" s="1322" t="s">
        <v>4952</v>
      </c>
      <c r="C133" s="1164" t="s">
        <v>4992</v>
      </c>
      <c r="D133" s="1164">
        <v>45535</v>
      </c>
      <c r="E133" s="1161">
        <f t="shared" si="59"/>
        <v>45542</v>
      </c>
      <c r="F133" s="1161">
        <f t="shared" si="60"/>
        <v>45546</v>
      </c>
      <c r="G133" s="1212"/>
      <c r="H133" s="1161">
        <f t="shared" si="57"/>
        <v>45521</v>
      </c>
      <c r="I133" s="1161">
        <f t="shared" si="57"/>
        <v>45521</v>
      </c>
      <c r="J133" s="1393"/>
    </row>
    <row r="134" spans="1:10" s="196" customFormat="1" ht="20.100000000000001" hidden="1" customHeight="1" x14ac:dyDescent="0.2">
      <c r="A134" s="1109"/>
      <c r="B134" s="1322" t="s">
        <v>4806</v>
      </c>
      <c r="C134" s="1164" t="s">
        <v>4993</v>
      </c>
      <c r="D134" s="1164">
        <v>45542</v>
      </c>
      <c r="E134" s="1161">
        <f t="shared" si="59"/>
        <v>45549</v>
      </c>
      <c r="F134" s="1161">
        <f t="shared" si="60"/>
        <v>45553</v>
      </c>
      <c r="G134" s="1212"/>
      <c r="H134" s="1161">
        <f t="shared" si="57"/>
        <v>45528</v>
      </c>
      <c r="I134" s="1161">
        <f t="shared" si="57"/>
        <v>45528</v>
      </c>
      <c r="J134" s="1393"/>
    </row>
    <row r="135" spans="1:10" s="196" customFormat="1" ht="20.100000000000001" hidden="1" customHeight="1" x14ac:dyDescent="0.2">
      <c r="A135" s="1109"/>
      <c r="B135" s="1322" t="s">
        <v>4956</v>
      </c>
      <c r="C135" s="1164" t="s">
        <v>4994</v>
      </c>
      <c r="D135" s="1164">
        <v>45551</v>
      </c>
      <c r="E135" s="1161">
        <f t="shared" si="59"/>
        <v>45558</v>
      </c>
      <c r="F135" s="1161">
        <f t="shared" si="60"/>
        <v>45562</v>
      </c>
      <c r="G135" s="1212"/>
      <c r="H135" s="1161">
        <f t="shared" si="57"/>
        <v>45535</v>
      </c>
      <c r="I135" s="1161">
        <f t="shared" si="57"/>
        <v>45535</v>
      </c>
      <c r="J135" s="1393"/>
    </row>
    <row r="136" spans="1:10" s="196" customFormat="1" ht="20.100000000000001" hidden="1" customHeight="1" x14ac:dyDescent="0.2">
      <c r="A136" s="1109"/>
      <c r="B136" s="1322" t="s">
        <v>4959</v>
      </c>
      <c r="C136" s="1164" t="s">
        <v>4995</v>
      </c>
      <c r="D136" s="1164">
        <v>45557</v>
      </c>
      <c r="E136" s="1161">
        <f t="shared" si="59"/>
        <v>45564</v>
      </c>
      <c r="F136" s="1161">
        <f t="shared" si="60"/>
        <v>45568</v>
      </c>
      <c r="G136" s="1212"/>
      <c r="H136" s="1161">
        <f t="shared" si="57"/>
        <v>45542</v>
      </c>
      <c r="I136" s="1161">
        <f t="shared" si="57"/>
        <v>45542</v>
      </c>
      <c r="J136" s="1393"/>
    </row>
    <row r="137" spans="1:10" s="196" customFormat="1" ht="20.100000000000001" hidden="1" customHeight="1" x14ac:dyDescent="0.2">
      <c r="A137" s="1109"/>
      <c r="B137" s="1322" t="s">
        <v>4996</v>
      </c>
      <c r="C137" s="1164" t="s">
        <v>4997</v>
      </c>
      <c r="D137" s="1164">
        <v>45564</v>
      </c>
      <c r="E137" s="1161">
        <f t="shared" si="59"/>
        <v>45571</v>
      </c>
      <c r="F137" s="1161">
        <f t="shared" si="60"/>
        <v>45575</v>
      </c>
      <c r="G137" s="1212"/>
      <c r="H137" s="1161">
        <f t="shared" si="57"/>
        <v>45549</v>
      </c>
      <c r="I137" s="1161">
        <f t="shared" si="57"/>
        <v>45549</v>
      </c>
      <c r="J137" s="1393"/>
    </row>
    <row r="138" spans="1:10" s="196" customFormat="1" ht="20.100000000000001" hidden="1" customHeight="1" x14ac:dyDescent="0.2">
      <c r="A138" s="1109"/>
      <c r="B138" s="1396" t="s">
        <v>433</v>
      </c>
      <c r="C138" s="1164" t="s">
        <v>4998</v>
      </c>
      <c r="D138" s="1166">
        <v>45562</v>
      </c>
      <c r="E138" s="1166">
        <f t="shared" si="59"/>
        <v>45569</v>
      </c>
      <c r="F138" s="1166">
        <f t="shared" si="60"/>
        <v>45573</v>
      </c>
      <c r="G138" s="1212"/>
      <c r="H138" s="1161">
        <f t="shared" si="57"/>
        <v>45556</v>
      </c>
      <c r="I138" s="1161">
        <f t="shared" si="57"/>
        <v>45556</v>
      </c>
      <c r="J138" s="1393"/>
    </row>
    <row r="139" spans="1:10" s="196" customFormat="1" ht="20.100000000000001" hidden="1" customHeight="1" x14ac:dyDescent="0.2">
      <c r="A139" s="1109"/>
      <c r="B139" s="1322" t="s">
        <v>4664</v>
      </c>
      <c r="C139" s="1164" t="s">
        <v>4999</v>
      </c>
      <c r="D139" s="1164">
        <v>45571</v>
      </c>
      <c r="E139" s="1161">
        <f t="shared" si="59"/>
        <v>45578</v>
      </c>
      <c r="F139" s="1161">
        <f t="shared" si="60"/>
        <v>45582</v>
      </c>
      <c r="G139" s="1212"/>
      <c r="H139" s="1161">
        <f t="shared" si="57"/>
        <v>45563</v>
      </c>
      <c r="I139" s="1161">
        <f t="shared" si="57"/>
        <v>45563</v>
      </c>
      <c r="J139" s="1393"/>
    </row>
    <row r="140" spans="1:10" s="196" customFormat="1" ht="20.100000000000001" hidden="1" customHeight="1" x14ac:dyDescent="0.2">
      <c r="A140" s="1109"/>
      <c r="B140" s="1322" t="s">
        <v>4648</v>
      </c>
      <c r="C140" s="1164" t="s">
        <v>5000</v>
      </c>
      <c r="D140" s="1164">
        <v>45580</v>
      </c>
      <c r="E140" s="1161">
        <f t="shared" si="59"/>
        <v>45587</v>
      </c>
      <c r="F140" s="1161">
        <f t="shared" si="60"/>
        <v>45591</v>
      </c>
      <c r="G140" s="1212"/>
      <c r="H140" s="1161">
        <f t="shared" si="57"/>
        <v>45570</v>
      </c>
      <c r="I140" s="1161">
        <f t="shared" si="57"/>
        <v>45570</v>
      </c>
      <c r="J140" s="1393"/>
    </row>
    <row r="141" spans="1:10" s="196" customFormat="1" ht="20.100000000000001" hidden="1" customHeight="1" x14ac:dyDescent="0.2">
      <c r="A141" s="1109"/>
      <c r="B141" s="1322" t="s">
        <v>4813</v>
      </c>
      <c r="C141" s="1164" t="s">
        <v>5001</v>
      </c>
      <c r="D141" s="1164">
        <v>45589</v>
      </c>
      <c r="E141" s="1161">
        <f t="shared" si="59"/>
        <v>45596</v>
      </c>
      <c r="F141" s="1161">
        <f t="shared" si="60"/>
        <v>45600</v>
      </c>
      <c r="G141" s="1212"/>
      <c r="H141" s="1161">
        <f t="shared" si="57"/>
        <v>45577</v>
      </c>
      <c r="I141" s="1161">
        <f t="shared" si="57"/>
        <v>45577</v>
      </c>
      <c r="J141" s="1393"/>
    </row>
    <row r="142" spans="1:10" s="196" customFormat="1" ht="20.100000000000001" hidden="1" customHeight="1" x14ac:dyDescent="0.2">
      <c r="A142" s="1109"/>
      <c r="B142" s="1322" t="s">
        <v>4984</v>
      </c>
      <c r="C142" s="1164" t="s">
        <v>5002</v>
      </c>
      <c r="D142" s="1164">
        <v>45595</v>
      </c>
      <c r="E142" s="1161">
        <f t="shared" si="59"/>
        <v>45602</v>
      </c>
      <c r="F142" s="1161">
        <f t="shared" si="60"/>
        <v>45606</v>
      </c>
      <c r="G142" s="1212"/>
      <c r="H142" s="1161">
        <f t="shared" si="57"/>
        <v>45584</v>
      </c>
      <c r="I142" s="1161">
        <f t="shared" si="57"/>
        <v>45584</v>
      </c>
      <c r="J142" s="1393"/>
    </row>
    <row r="143" spans="1:10" s="196" customFormat="1" ht="20.100000000000001" hidden="1" customHeight="1" x14ac:dyDescent="0.2">
      <c r="A143" s="1109"/>
      <c r="B143" s="1322" t="s">
        <v>4816</v>
      </c>
      <c r="C143" s="1164" t="s">
        <v>5003</v>
      </c>
      <c r="D143" s="1164">
        <v>45608</v>
      </c>
      <c r="E143" s="1161">
        <f t="shared" si="59"/>
        <v>45615</v>
      </c>
      <c r="F143" s="1165" t="s">
        <v>409</v>
      </c>
      <c r="G143" s="1212"/>
      <c r="H143" s="1161">
        <f t="shared" si="57"/>
        <v>45591</v>
      </c>
      <c r="I143" s="1161">
        <f t="shared" si="57"/>
        <v>45591</v>
      </c>
      <c r="J143" s="1393"/>
    </row>
    <row r="144" spans="1:10" s="196" customFormat="1" ht="20.100000000000001" hidden="1" customHeight="1" x14ac:dyDescent="0.2">
      <c r="A144" s="1109"/>
      <c r="B144" s="1322" t="s">
        <v>4966</v>
      </c>
      <c r="C144" s="1164" t="s">
        <v>5004</v>
      </c>
      <c r="D144" s="1164">
        <v>45612</v>
      </c>
      <c r="E144" s="1161">
        <f t="shared" si="59"/>
        <v>45619</v>
      </c>
      <c r="F144" s="1161">
        <f t="shared" ref="F144:F162" si="61">D144+11</f>
        <v>45623</v>
      </c>
      <c r="G144" s="1212"/>
      <c r="H144" s="1161">
        <f t="shared" si="57"/>
        <v>45598</v>
      </c>
      <c r="I144" s="1161">
        <f t="shared" si="57"/>
        <v>45598</v>
      </c>
      <c r="J144" s="1393"/>
    </row>
    <row r="145" spans="1:10" s="196" customFormat="1" ht="20.100000000000001" hidden="1" customHeight="1" x14ac:dyDescent="0.2">
      <c r="A145" s="1109"/>
      <c r="B145" s="1396" t="s">
        <v>433</v>
      </c>
      <c r="C145" s="1164" t="s">
        <v>5005</v>
      </c>
      <c r="D145" s="1166">
        <v>45588</v>
      </c>
      <c r="E145" s="1166">
        <f t="shared" si="59"/>
        <v>45595</v>
      </c>
      <c r="F145" s="1166">
        <f t="shared" si="61"/>
        <v>45599</v>
      </c>
      <c r="G145" s="1212"/>
      <c r="H145" s="1161">
        <f t="shared" si="57"/>
        <v>45605</v>
      </c>
      <c r="I145" s="1161">
        <f t="shared" si="57"/>
        <v>45605</v>
      </c>
      <c r="J145" s="1393"/>
    </row>
    <row r="146" spans="1:10" s="196" customFormat="1" ht="20.100000000000001" hidden="1" customHeight="1" x14ac:dyDescent="0.2">
      <c r="A146" s="1109"/>
      <c r="B146" s="1322" t="s">
        <v>4942</v>
      </c>
      <c r="C146" s="1164" t="s">
        <v>5006</v>
      </c>
      <c r="D146" s="1164">
        <v>45626</v>
      </c>
      <c r="E146" s="1161">
        <f t="shared" si="59"/>
        <v>45633</v>
      </c>
      <c r="F146" s="1161">
        <f t="shared" si="61"/>
        <v>45637</v>
      </c>
      <c r="G146" s="1212"/>
      <c r="H146" s="1161">
        <f t="shared" si="57"/>
        <v>45612</v>
      </c>
      <c r="I146" s="1161">
        <f t="shared" si="57"/>
        <v>45612</v>
      </c>
      <c r="J146" s="1393"/>
    </row>
    <row r="147" spans="1:10" s="196" customFormat="1" ht="20.100000000000001" hidden="1" customHeight="1" x14ac:dyDescent="0.2">
      <c r="A147" s="1109"/>
      <c r="B147" s="1322" t="s">
        <v>4946</v>
      </c>
      <c r="C147" s="1164" t="s">
        <v>5007</v>
      </c>
      <c r="D147" s="1164">
        <v>45632</v>
      </c>
      <c r="E147" s="1161">
        <f t="shared" si="59"/>
        <v>45639</v>
      </c>
      <c r="F147" s="1161">
        <f t="shared" si="61"/>
        <v>45643</v>
      </c>
      <c r="G147" s="1212"/>
      <c r="H147" s="1161">
        <f t="shared" si="57"/>
        <v>45619</v>
      </c>
      <c r="I147" s="1161">
        <f t="shared" si="57"/>
        <v>45619</v>
      </c>
      <c r="J147" s="1393"/>
    </row>
    <row r="148" spans="1:10" s="196" customFormat="1" ht="20.100000000000001" hidden="1" customHeight="1" x14ac:dyDescent="0.2">
      <c r="A148" s="1109"/>
      <c r="B148" s="1322" t="s">
        <v>4952</v>
      </c>
      <c r="C148" s="1164" t="s">
        <v>5008</v>
      </c>
      <c r="D148" s="1164">
        <v>45648</v>
      </c>
      <c r="E148" s="1161">
        <f t="shared" si="59"/>
        <v>45655</v>
      </c>
      <c r="F148" s="1161">
        <f t="shared" si="61"/>
        <v>45659</v>
      </c>
      <c r="G148" s="1212"/>
      <c r="H148" s="1161">
        <f t="shared" si="57"/>
        <v>45626</v>
      </c>
      <c r="I148" s="1161">
        <f t="shared" si="57"/>
        <v>45626</v>
      </c>
      <c r="J148" s="1393"/>
    </row>
    <row r="149" spans="1:10" s="196" customFormat="1" ht="20.100000000000001" hidden="1" customHeight="1" x14ac:dyDescent="0.2">
      <c r="A149" s="1109"/>
      <c r="B149" s="1322" t="s">
        <v>4950</v>
      </c>
      <c r="C149" s="1164" t="s">
        <v>5009</v>
      </c>
      <c r="D149" s="1164">
        <v>45646</v>
      </c>
      <c r="E149" s="1161">
        <f t="shared" si="59"/>
        <v>45653</v>
      </c>
      <c r="F149" s="1161">
        <f t="shared" si="61"/>
        <v>45657</v>
      </c>
      <c r="G149" s="1212"/>
      <c r="H149" s="1161">
        <f t="shared" si="57"/>
        <v>45633</v>
      </c>
      <c r="I149" s="1161">
        <f t="shared" si="57"/>
        <v>45633</v>
      </c>
      <c r="J149" s="1393"/>
    </row>
    <row r="150" spans="1:10" s="196" customFormat="1" ht="20.100000000000001" hidden="1" customHeight="1" x14ac:dyDescent="0.2">
      <c r="A150" s="1109"/>
      <c r="B150" s="1396" t="s">
        <v>433</v>
      </c>
      <c r="C150" s="1164" t="s">
        <v>5010</v>
      </c>
      <c r="D150" s="1166">
        <v>45588</v>
      </c>
      <c r="E150" s="1166">
        <f t="shared" si="59"/>
        <v>45595</v>
      </c>
      <c r="F150" s="1166">
        <f t="shared" si="61"/>
        <v>45599</v>
      </c>
      <c r="G150" s="1212"/>
      <c r="H150" s="1161">
        <f t="shared" si="57"/>
        <v>45640</v>
      </c>
      <c r="I150" s="1161">
        <f t="shared" si="57"/>
        <v>45640</v>
      </c>
      <c r="J150" s="1393"/>
    </row>
    <row r="151" spans="1:10" s="196" customFormat="1" ht="20.100000000000001" hidden="1" customHeight="1" x14ac:dyDescent="0.2">
      <c r="A151" s="1109"/>
      <c r="B151" s="1322" t="s">
        <v>4806</v>
      </c>
      <c r="C151" s="1164" t="s">
        <v>5011</v>
      </c>
      <c r="D151" s="1164">
        <v>45660</v>
      </c>
      <c r="E151" s="1161">
        <f t="shared" si="59"/>
        <v>45667</v>
      </c>
      <c r="F151" s="1161">
        <f t="shared" si="61"/>
        <v>45671</v>
      </c>
      <c r="G151" s="1212"/>
      <c r="H151" s="1161">
        <f t="shared" si="57"/>
        <v>45647</v>
      </c>
      <c r="I151" s="1161">
        <f t="shared" si="57"/>
        <v>45647</v>
      </c>
      <c r="J151" s="1393"/>
    </row>
    <row r="152" spans="1:10" s="196" customFormat="1" ht="20.100000000000001" hidden="1" customHeight="1" x14ac:dyDescent="0.2">
      <c r="A152" s="1109"/>
      <c r="B152" s="1396" t="s">
        <v>433</v>
      </c>
      <c r="C152" s="1164" t="s">
        <v>5012</v>
      </c>
      <c r="D152" s="1166">
        <v>45588</v>
      </c>
      <c r="E152" s="1166">
        <f t="shared" si="59"/>
        <v>45595</v>
      </c>
      <c r="F152" s="1166">
        <f t="shared" si="61"/>
        <v>45599</v>
      </c>
      <c r="G152" s="1212"/>
      <c r="H152" s="1161">
        <f t="shared" si="57"/>
        <v>45654</v>
      </c>
      <c r="I152" s="1161">
        <f t="shared" si="57"/>
        <v>45654</v>
      </c>
      <c r="J152" s="1393"/>
    </row>
    <row r="153" spans="1:10" s="196" customFormat="1" ht="20.100000000000001" hidden="1" customHeight="1" x14ac:dyDescent="0.2">
      <c r="A153" s="1109"/>
      <c r="B153" s="1322" t="s">
        <v>4956</v>
      </c>
      <c r="C153" s="1164" t="s">
        <v>5013</v>
      </c>
      <c r="D153" s="1164">
        <v>45667</v>
      </c>
      <c r="E153" s="1161">
        <f t="shared" si="59"/>
        <v>45674</v>
      </c>
      <c r="F153" s="1161">
        <f t="shared" si="61"/>
        <v>45678</v>
      </c>
      <c r="G153" s="1212"/>
      <c r="H153" s="1161">
        <v>45668</v>
      </c>
      <c r="I153" s="1161">
        <v>45668</v>
      </c>
      <c r="J153" s="1393"/>
    </row>
    <row r="154" spans="1:10" s="196" customFormat="1" ht="20.100000000000001" hidden="1" customHeight="1" x14ac:dyDescent="0.2">
      <c r="A154" s="1109"/>
      <c r="B154" s="1322" t="s">
        <v>4959</v>
      </c>
      <c r="C154" s="1164" t="s">
        <v>5014</v>
      </c>
      <c r="D154" s="1164">
        <v>45679</v>
      </c>
      <c r="E154" s="1161">
        <f t="shared" si="59"/>
        <v>45686</v>
      </c>
      <c r="F154" s="1161">
        <f t="shared" si="61"/>
        <v>45690</v>
      </c>
      <c r="G154" s="1212"/>
      <c r="H154" s="1161">
        <f t="shared" si="57"/>
        <v>45675</v>
      </c>
      <c r="I154" s="1161">
        <f t="shared" si="57"/>
        <v>45675</v>
      </c>
      <c r="J154" s="1393"/>
    </row>
    <row r="155" spans="1:10" s="196" customFormat="1" ht="20.100000000000001" hidden="1" customHeight="1" x14ac:dyDescent="0.2">
      <c r="A155" s="1109"/>
      <c r="B155" s="1322" t="s">
        <v>4996</v>
      </c>
      <c r="C155" s="1164" t="s">
        <v>5015</v>
      </c>
      <c r="D155" s="1164">
        <v>45688</v>
      </c>
      <c r="E155" s="1161">
        <f t="shared" si="59"/>
        <v>45695</v>
      </c>
      <c r="F155" s="1161">
        <f t="shared" si="61"/>
        <v>45699</v>
      </c>
      <c r="G155" s="1212"/>
      <c r="H155" s="1161">
        <f t="shared" si="57"/>
        <v>45682</v>
      </c>
      <c r="I155" s="1161">
        <f t="shared" si="57"/>
        <v>45682</v>
      </c>
      <c r="J155" s="1393"/>
    </row>
    <row r="156" spans="1:10" s="196" customFormat="1" ht="20.100000000000001" hidden="1" customHeight="1" x14ac:dyDescent="0.2">
      <c r="A156" s="1109"/>
      <c r="B156" s="1322" t="s">
        <v>4664</v>
      </c>
      <c r="C156" s="1164" t="s">
        <v>5016</v>
      </c>
      <c r="D156" s="1164">
        <v>45693</v>
      </c>
      <c r="E156" s="1161">
        <f t="shared" si="59"/>
        <v>45700</v>
      </c>
      <c r="F156" s="1161">
        <f t="shared" si="61"/>
        <v>45704</v>
      </c>
      <c r="G156" s="1212"/>
      <c r="H156" s="1161">
        <f t="shared" si="57"/>
        <v>45689</v>
      </c>
      <c r="I156" s="1161">
        <f t="shared" si="57"/>
        <v>45689</v>
      </c>
      <c r="J156" s="1393"/>
    </row>
    <row r="157" spans="1:10" s="196" customFormat="1" ht="20.100000000000001" hidden="1" customHeight="1" x14ac:dyDescent="0.2">
      <c r="A157" s="1109"/>
      <c r="B157" s="1322" t="s">
        <v>4648</v>
      </c>
      <c r="C157" s="1164" t="s">
        <v>5017</v>
      </c>
      <c r="D157" s="1164">
        <v>45701</v>
      </c>
      <c r="E157" s="1161">
        <f t="shared" si="59"/>
        <v>45708</v>
      </c>
      <c r="F157" s="1161">
        <f t="shared" si="61"/>
        <v>45712</v>
      </c>
      <c r="G157" s="1212"/>
      <c r="H157" s="1161">
        <f t="shared" si="57"/>
        <v>45696</v>
      </c>
      <c r="I157" s="1161">
        <f t="shared" si="57"/>
        <v>45696</v>
      </c>
      <c r="J157" s="1393"/>
    </row>
    <row r="158" spans="1:10" s="196" customFormat="1" ht="20.100000000000001" hidden="1" customHeight="1" x14ac:dyDescent="0.2">
      <c r="A158" s="1109"/>
      <c r="B158" s="1322" t="s">
        <v>4813</v>
      </c>
      <c r="C158" s="1164" t="s">
        <v>5018</v>
      </c>
      <c r="D158" s="1164">
        <v>45714</v>
      </c>
      <c r="E158" s="1161">
        <f t="shared" si="59"/>
        <v>45721</v>
      </c>
      <c r="F158" s="1161">
        <f t="shared" si="61"/>
        <v>45725</v>
      </c>
      <c r="G158" s="1212"/>
      <c r="H158" s="1161">
        <f t="shared" si="57"/>
        <v>45703</v>
      </c>
      <c r="I158" s="1161">
        <f t="shared" si="57"/>
        <v>45703</v>
      </c>
      <c r="J158" s="1393"/>
    </row>
    <row r="159" spans="1:10" s="196" customFormat="1" ht="20.100000000000001" hidden="1" customHeight="1" x14ac:dyDescent="0.2">
      <c r="A159" s="1109"/>
      <c r="B159" s="1322" t="s">
        <v>4984</v>
      </c>
      <c r="C159" s="1164" t="s">
        <v>5019</v>
      </c>
      <c r="D159" s="1164">
        <v>45715</v>
      </c>
      <c r="E159" s="1165" t="s">
        <v>409</v>
      </c>
      <c r="F159" s="1161">
        <f t="shared" si="61"/>
        <v>45726</v>
      </c>
      <c r="G159" s="1212"/>
      <c r="H159" s="1161">
        <f t="shared" si="57"/>
        <v>45710</v>
      </c>
      <c r="I159" s="1161">
        <f t="shared" si="57"/>
        <v>45710</v>
      </c>
      <c r="J159" s="1393"/>
    </row>
    <row r="160" spans="1:10" s="196" customFormat="1" ht="20.100000000000001" hidden="1" customHeight="1" x14ac:dyDescent="0.2">
      <c r="A160" s="1109"/>
      <c r="B160" s="1322" t="s">
        <v>4954</v>
      </c>
      <c r="C160" s="1164" t="s">
        <v>5020</v>
      </c>
      <c r="D160" s="1164">
        <v>45729</v>
      </c>
      <c r="E160" s="1161">
        <f t="shared" ref="E160:E162" si="62">D160+7</f>
        <v>45736</v>
      </c>
      <c r="F160" s="1161">
        <f t="shared" si="61"/>
        <v>45740</v>
      </c>
      <c r="G160" s="1212"/>
      <c r="H160" s="1161">
        <f t="shared" si="57"/>
        <v>45717</v>
      </c>
      <c r="I160" s="1161">
        <f t="shared" si="57"/>
        <v>45717</v>
      </c>
      <c r="J160" s="1393"/>
    </row>
    <row r="161" spans="1:10" s="196" customFormat="1" ht="20.100000000000001" hidden="1" customHeight="1" x14ac:dyDescent="0.2">
      <c r="A161" s="1109"/>
      <c r="B161" s="1322" t="s">
        <v>4966</v>
      </c>
      <c r="C161" s="1164" t="s">
        <v>5021</v>
      </c>
      <c r="D161" s="1164">
        <v>45726</v>
      </c>
      <c r="E161" s="1161">
        <f t="shared" si="62"/>
        <v>45733</v>
      </c>
      <c r="F161" s="1161">
        <f t="shared" si="61"/>
        <v>45737</v>
      </c>
      <c r="G161" s="1212"/>
      <c r="H161" s="1161">
        <f t="shared" si="57"/>
        <v>45724</v>
      </c>
      <c r="I161" s="1161">
        <f t="shared" si="57"/>
        <v>45724</v>
      </c>
      <c r="J161" s="1393"/>
    </row>
    <row r="162" spans="1:10" s="196" customFormat="1" ht="20.100000000000001" hidden="1" customHeight="1" x14ac:dyDescent="0.2">
      <c r="A162" s="1109"/>
      <c r="B162" s="1322" t="s">
        <v>4948</v>
      </c>
      <c r="C162" s="1164" t="s">
        <v>5022</v>
      </c>
      <c r="D162" s="1164">
        <v>45734</v>
      </c>
      <c r="E162" s="1161">
        <f t="shared" si="62"/>
        <v>45741</v>
      </c>
      <c r="F162" s="1161">
        <f t="shared" si="61"/>
        <v>45745</v>
      </c>
      <c r="G162" s="1212"/>
      <c r="H162" s="1161">
        <f t="shared" si="57"/>
        <v>45731</v>
      </c>
      <c r="I162" s="1161">
        <f t="shared" si="57"/>
        <v>45731</v>
      </c>
      <c r="J162" s="1393"/>
    </row>
    <row r="163" spans="1:10" s="196" customFormat="1" ht="20.100000000000001" hidden="1" customHeight="1" x14ac:dyDescent="0.2">
      <c r="A163" s="1109"/>
      <c r="B163" s="1322" t="s">
        <v>4942</v>
      </c>
      <c r="C163" s="1164" t="s">
        <v>5023</v>
      </c>
      <c r="D163" s="1164">
        <v>45750</v>
      </c>
      <c r="E163" s="1165" t="s">
        <v>409</v>
      </c>
      <c r="F163" s="1161">
        <v>45756</v>
      </c>
      <c r="G163" s="1212"/>
      <c r="H163" s="1161">
        <f t="shared" si="57"/>
        <v>45738</v>
      </c>
      <c r="I163" s="1161">
        <f t="shared" si="57"/>
        <v>45738</v>
      </c>
      <c r="J163" s="1393"/>
    </row>
    <row r="164" spans="1:10" s="196" customFormat="1" ht="20.100000000000001" hidden="1" customHeight="1" x14ac:dyDescent="0.2">
      <c r="A164" s="1109"/>
      <c r="B164" s="1322" t="s">
        <v>4946</v>
      </c>
      <c r="C164" s="1164" t="s">
        <v>5024</v>
      </c>
      <c r="D164" s="1164">
        <v>45756</v>
      </c>
      <c r="E164" s="1161">
        <f t="shared" ref="E164:E165" si="63">D164+7</f>
        <v>45763</v>
      </c>
      <c r="F164" s="1161">
        <f t="shared" ref="F164:F166" si="64">D164+11</f>
        <v>45767</v>
      </c>
      <c r="G164" s="1212"/>
      <c r="H164" s="1161">
        <f t="shared" si="57"/>
        <v>45745</v>
      </c>
      <c r="I164" s="1161">
        <f t="shared" si="57"/>
        <v>45745</v>
      </c>
      <c r="J164" s="1393"/>
    </row>
    <row r="165" spans="1:10" s="196" customFormat="1" ht="20.100000000000001" hidden="1" customHeight="1" x14ac:dyDescent="0.2">
      <c r="A165" s="1109"/>
      <c r="B165" s="1322" t="s">
        <v>4950</v>
      </c>
      <c r="C165" s="1164" t="s">
        <v>5025</v>
      </c>
      <c r="D165" s="1164">
        <v>45764</v>
      </c>
      <c r="E165" s="1161">
        <f t="shared" si="63"/>
        <v>45771</v>
      </c>
      <c r="F165" s="1161">
        <f t="shared" si="64"/>
        <v>45775</v>
      </c>
      <c r="G165" s="1212"/>
      <c r="H165" s="1161">
        <f t="shared" si="57"/>
        <v>45752</v>
      </c>
      <c r="I165" s="1161">
        <f t="shared" si="57"/>
        <v>45752</v>
      </c>
      <c r="J165" s="1393"/>
    </row>
    <row r="166" spans="1:10" s="196" customFormat="1" ht="20.100000000000001" hidden="1" customHeight="1" x14ac:dyDescent="0.2">
      <c r="A166" s="1109"/>
      <c r="B166" s="1322" t="s">
        <v>4952</v>
      </c>
      <c r="C166" s="1164" t="s">
        <v>5026</v>
      </c>
      <c r="D166" s="1164">
        <v>45772</v>
      </c>
      <c r="E166" s="1165" t="s">
        <v>409</v>
      </c>
      <c r="F166" s="1161">
        <f t="shared" si="64"/>
        <v>45783</v>
      </c>
      <c r="G166" s="1212"/>
      <c r="H166" s="1161">
        <f t="shared" si="57"/>
        <v>45759</v>
      </c>
      <c r="I166" s="1161">
        <f t="shared" si="57"/>
        <v>45759</v>
      </c>
      <c r="J166" s="1393"/>
    </row>
    <row r="167" spans="1:10" s="196" customFormat="1" ht="20.100000000000001" hidden="1" customHeight="1" x14ac:dyDescent="0.2">
      <c r="A167" s="1109"/>
      <c r="B167" s="1322" t="s">
        <v>4959</v>
      </c>
      <c r="C167" s="1164" t="s">
        <v>5031</v>
      </c>
      <c r="D167" s="1164">
        <v>45795</v>
      </c>
      <c r="E167" s="1187" t="s">
        <v>409</v>
      </c>
      <c r="F167" s="1161">
        <v>45802</v>
      </c>
      <c r="G167" s="1212"/>
      <c r="H167" s="1161">
        <v>45788</v>
      </c>
      <c r="I167" s="1161">
        <v>45788</v>
      </c>
      <c r="J167" s="1393"/>
    </row>
    <row r="168" spans="1:10" s="196" customFormat="1" ht="20.100000000000001" hidden="1" customHeight="1" x14ac:dyDescent="0.2">
      <c r="A168" s="1109"/>
      <c r="B168" s="1322" t="s">
        <v>5032</v>
      </c>
      <c r="C168" s="1164" t="s">
        <v>5033</v>
      </c>
      <c r="D168" s="1164">
        <v>45798</v>
      </c>
      <c r="E168" s="1161">
        <f t="shared" ref="E168:E170" si="65">D168+8</f>
        <v>45806</v>
      </c>
      <c r="F168" s="1161">
        <f t="shared" ref="F168:F170" si="66">E168+3</f>
        <v>45809</v>
      </c>
      <c r="G168" s="1212"/>
      <c r="H168" s="1161">
        <f t="shared" si="57"/>
        <v>45795</v>
      </c>
      <c r="I168" s="1161">
        <f t="shared" si="57"/>
        <v>45795</v>
      </c>
      <c r="J168" s="1393"/>
    </row>
    <row r="169" spans="1:10" s="196" customFormat="1" ht="20.100000000000001" hidden="1" customHeight="1" x14ac:dyDescent="0.2">
      <c r="A169" s="1109"/>
      <c r="B169" s="1322" t="s">
        <v>4664</v>
      </c>
      <c r="C169" s="1164" t="s">
        <v>5034</v>
      </c>
      <c r="D169" s="1164">
        <v>45807</v>
      </c>
      <c r="E169" s="1161">
        <f t="shared" si="65"/>
        <v>45815</v>
      </c>
      <c r="F169" s="1161">
        <f t="shared" si="66"/>
        <v>45818</v>
      </c>
      <c r="G169" s="1212"/>
      <c r="H169" s="1161">
        <f t="shared" si="57"/>
        <v>45802</v>
      </c>
      <c r="I169" s="1161">
        <f t="shared" si="57"/>
        <v>45802</v>
      </c>
      <c r="J169" s="1393"/>
    </row>
    <row r="170" spans="1:10" s="196" customFormat="1" ht="20.100000000000001" hidden="1" customHeight="1" x14ac:dyDescent="0.2">
      <c r="A170" s="1109"/>
      <c r="B170" s="1322" t="s">
        <v>4658</v>
      </c>
      <c r="C170" s="1164" t="s">
        <v>5035</v>
      </c>
      <c r="D170" s="1164">
        <v>45815</v>
      </c>
      <c r="E170" s="1161">
        <f t="shared" si="65"/>
        <v>45823</v>
      </c>
      <c r="F170" s="1161">
        <f t="shared" si="66"/>
        <v>45826</v>
      </c>
      <c r="G170" s="1212"/>
      <c r="H170" s="1161">
        <f t="shared" si="57"/>
        <v>45809</v>
      </c>
      <c r="I170" s="1161">
        <f t="shared" si="57"/>
        <v>45809</v>
      </c>
      <c r="J170" s="1393"/>
    </row>
    <row r="171" spans="1:10" s="196" customFormat="1" ht="20.100000000000001" hidden="1" customHeight="1" x14ac:dyDescent="0.2">
      <c r="A171" s="1109"/>
      <c r="B171" s="1322" t="s">
        <v>4813</v>
      </c>
      <c r="C171" s="1164" t="s">
        <v>5036</v>
      </c>
      <c r="D171" s="1164">
        <v>45828</v>
      </c>
      <c r="E171" s="1187" t="s">
        <v>409</v>
      </c>
      <c r="F171" s="1161">
        <v>45836</v>
      </c>
      <c r="G171" s="1212"/>
      <c r="H171" s="1161">
        <f t="shared" si="57"/>
        <v>45816</v>
      </c>
      <c r="I171" s="1161">
        <f t="shared" si="57"/>
        <v>45816</v>
      </c>
      <c r="J171" s="1393"/>
    </row>
    <row r="172" spans="1:10" s="196" customFormat="1" ht="20.100000000000001" hidden="1" customHeight="1" x14ac:dyDescent="0.2">
      <c r="A172" s="1109"/>
      <c r="B172" s="1322" t="s">
        <v>4966</v>
      </c>
      <c r="C172" s="1164" t="s">
        <v>5037</v>
      </c>
      <c r="D172" s="1187" t="s">
        <v>409</v>
      </c>
      <c r="E172" s="1166"/>
      <c r="F172" s="1166"/>
      <c r="G172" s="1212"/>
      <c r="H172" s="1161">
        <f t="shared" si="57"/>
        <v>45823</v>
      </c>
      <c r="I172" s="1161">
        <f t="shared" si="57"/>
        <v>45823</v>
      </c>
      <c r="J172" s="1393"/>
    </row>
    <row r="173" spans="1:10" s="196" customFormat="1" ht="20.100000000000001" hidden="1" customHeight="1" x14ac:dyDescent="0.2">
      <c r="A173" s="1109"/>
      <c r="B173" s="1396" t="s">
        <v>433</v>
      </c>
      <c r="C173" s="1164" t="s">
        <v>5038</v>
      </c>
      <c r="D173" s="1166"/>
      <c r="E173" s="1166"/>
      <c r="F173" s="1166"/>
      <c r="G173" s="1212"/>
      <c r="H173" s="1161">
        <f t="shared" si="57"/>
        <v>45830</v>
      </c>
      <c r="I173" s="1161">
        <f t="shared" si="57"/>
        <v>45830</v>
      </c>
      <c r="J173" s="1393"/>
    </row>
    <row r="174" spans="1:10" s="196" customFormat="1" ht="20.100000000000001" hidden="1" customHeight="1" x14ac:dyDescent="0.2">
      <c r="A174" s="1109"/>
      <c r="B174" s="1322" t="s">
        <v>4948</v>
      </c>
      <c r="C174" s="1164" t="s">
        <v>5039</v>
      </c>
      <c r="D174" s="1164">
        <v>45851</v>
      </c>
      <c r="E174" s="1187" t="s">
        <v>409</v>
      </c>
      <c r="F174" s="1161">
        <v>45859</v>
      </c>
      <c r="G174" s="1212"/>
      <c r="H174" s="1161">
        <f t="shared" si="57"/>
        <v>45837</v>
      </c>
      <c r="I174" s="1161">
        <f t="shared" si="57"/>
        <v>45837</v>
      </c>
      <c r="J174" s="1393"/>
    </row>
    <row r="175" spans="1:10" s="196" customFormat="1" ht="20.100000000000001" hidden="1" customHeight="1" x14ac:dyDescent="0.2">
      <c r="A175" s="1109"/>
      <c r="B175" s="1322" t="s">
        <v>5040</v>
      </c>
      <c r="C175" s="1164" t="s">
        <v>5041</v>
      </c>
      <c r="D175" s="1164">
        <v>45865</v>
      </c>
      <c r="E175" s="1187" t="s">
        <v>409</v>
      </c>
      <c r="F175" s="1161">
        <v>45876</v>
      </c>
      <c r="G175" s="1212"/>
      <c r="H175" s="1161">
        <f t="shared" si="57"/>
        <v>45844</v>
      </c>
      <c r="I175" s="1161">
        <f t="shared" si="57"/>
        <v>45844</v>
      </c>
      <c r="J175" s="1393"/>
    </row>
    <row r="176" spans="1:10" s="196" customFormat="1" ht="20.100000000000001" hidden="1" customHeight="1" x14ac:dyDescent="0.2">
      <c r="A176" s="1109"/>
      <c r="B176" s="1322" t="s">
        <v>4942</v>
      </c>
      <c r="C176" s="1164" t="s">
        <v>5042</v>
      </c>
      <c r="D176" s="1164">
        <v>45863</v>
      </c>
      <c r="E176" s="1187" t="s">
        <v>409</v>
      </c>
      <c r="F176" s="1161">
        <v>45870</v>
      </c>
      <c r="G176" s="1212"/>
      <c r="H176" s="1161">
        <f t="shared" si="57"/>
        <v>45851</v>
      </c>
      <c r="I176" s="1161">
        <f t="shared" si="57"/>
        <v>45851</v>
      </c>
      <c r="J176" s="1393"/>
    </row>
    <row r="177" spans="1:10" s="196" customFormat="1" ht="20.100000000000001" hidden="1" customHeight="1" x14ac:dyDescent="0.2">
      <c r="A177" s="1109"/>
      <c r="B177" s="1322" t="s">
        <v>4946</v>
      </c>
      <c r="C177" s="1164" t="s">
        <v>5043</v>
      </c>
      <c r="D177" s="1164">
        <v>45876</v>
      </c>
      <c r="E177" s="1161">
        <f t="shared" ref="E177" si="67">D177+8</f>
        <v>45884</v>
      </c>
      <c r="F177" s="1161">
        <f t="shared" ref="F177" si="68">E177+3</f>
        <v>45887</v>
      </c>
      <c r="G177" s="1212"/>
      <c r="H177" s="1161">
        <f t="shared" si="57"/>
        <v>45858</v>
      </c>
      <c r="I177" s="1161">
        <f t="shared" si="57"/>
        <v>45858</v>
      </c>
      <c r="J177" s="1393"/>
    </row>
    <row r="178" spans="1:10" s="196" customFormat="1" ht="20.100000000000001" hidden="1" customHeight="1" x14ac:dyDescent="0.2">
      <c r="A178" s="1109" t="s">
        <v>4950</v>
      </c>
      <c r="B178" s="1396" t="s">
        <v>433</v>
      </c>
      <c r="C178" s="1164" t="s">
        <v>5044</v>
      </c>
      <c r="D178" s="1166"/>
      <c r="E178" s="1166"/>
      <c r="F178" s="1166"/>
      <c r="G178" s="1212"/>
      <c r="H178" s="1161">
        <f t="shared" si="57"/>
        <v>45865</v>
      </c>
      <c r="I178" s="1161">
        <f t="shared" si="57"/>
        <v>45865</v>
      </c>
      <c r="J178" s="1393"/>
    </row>
    <row r="179" spans="1:10" s="196" customFormat="1" ht="20.100000000000001" hidden="1" customHeight="1" x14ac:dyDescent="0.2">
      <c r="A179" s="1109"/>
      <c r="B179" s="1322" t="s">
        <v>4952</v>
      </c>
      <c r="C179" s="1164" t="s">
        <v>5045</v>
      </c>
      <c r="D179" s="1164">
        <v>45885</v>
      </c>
      <c r="E179" s="1187" t="s">
        <v>409</v>
      </c>
      <c r="F179" s="1187" t="s">
        <v>409</v>
      </c>
      <c r="G179" s="1212"/>
      <c r="H179" s="1161">
        <f t="shared" si="57"/>
        <v>45872</v>
      </c>
      <c r="I179" s="1161">
        <f t="shared" si="57"/>
        <v>45872</v>
      </c>
      <c r="J179" s="1393"/>
    </row>
    <row r="180" spans="1:10" s="196" customFormat="1" ht="20.100000000000001" hidden="1" customHeight="1" x14ac:dyDescent="0.2">
      <c r="A180" s="1109"/>
      <c r="B180" s="1322" t="s">
        <v>4806</v>
      </c>
      <c r="C180" s="1164" t="s">
        <v>5046</v>
      </c>
      <c r="D180" s="1164">
        <v>45907</v>
      </c>
      <c r="E180" s="1187" t="s">
        <v>409</v>
      </c>
      <c r="F180" s="1161">
        <v>45910</v>
      </c>
      <c r="G180" s="1212"/>
      <c r="H180" s="1161">
        <f t="shared" si="57"/>
        <v>45879</v>
      </c>
      <c r="I180" s="1161">
        <f t="shared" si="57"/>
        <v>45879</v>
      </c>
      <c r="J180" s="1393"/>
    </row>
    <row r="181" spans="1:10" s="196" customFormat="1" ht="20.100000000000001" hidden="1" customHeight="1" x14ac:dyDescent="0.2">
      <c r="A181" s="1109"/>
      <c r="B181" s="1322" t="s">
        <v>4956</v>
      </c>
      <c r="C181" s="1164" t="s">
        <v>5047</v>
      </c>
      <c r="D181" s="1187" t="s">
        <v>409</v>
      </c>
      <c r="E181" s="1205"/>
      <c r="F181" s="1166"/>
      <c r="G181" s="1212"/>
      <c r="H181" s="1161">
        <f t="shared" ref="H181:I220" si="69">H180+7</f>
        <v>45886</v>
      </c>
      <c r="I181" s="1161">
        <f t="shared" si="69"/>
        <v>45886</v>
      </c>
      <c r="J181" s="1393"/>
    </row>
    <row r="182" spans="1:10" s="196" customFormat="1" ht="20.100000000000001" hidden="1" customHeight="1" x14ac:dyDescent="0.2">
      <c r="A182" s="1109"/>
      <c r="B182" s="1322" t="s">
        <v>4959</v>
      </c>
      <c r="C182" s="1164" t="s">
        <v>5048</v>
      </c>
      <c r="D182" s="1164">
        <v>45912</v>
      </c>
      <c r="E182" s="1187" t="s">
        <v>409</v>
      </c>
      <c r="F182" s="1161">
        <v>45918</v>
      </c>
      <c r="G182" s="1212"/>
      <c r="H182" s="1161">
        <f t="shared" si="69"/>
        <v>45893</v>
      </c>
      <c r="I182" s="1161">
        <f t="shared" si="69"/>
        <v>45893</v>
      </c>
      <c r="J182" s="1393"/>
    </row>
    <row r="183" spans="1:10" s="196" customFormat="1" ht="20.100000000000001" hidden="1" customHeight="1" x14ac:dyDescent="0.2">
      <c r="A183" s="1109"/>
      <c r="B183" s="1322" t="s">
        <v>5032</v>
      </c>
      <c r="C183" s="1164" t="s">
        <v>5049</v>
      </c>
      <c r="D183" s="1164">
        <v>45915</v>
      </c>
      <c r="E183" s="1187" t="s">
        <v>409</v>
      </c>
      <c r="F183" s="1161">
        <v>45923</v>
      </c>
      <c r="G183" s="1212"/>
      <c r="H183" s="1161">
        <f t="shared" si="69"/>
        <v>45900</v>
      </c>
      <c r="I183" s="1161">
        <f t="shared" si="69"/>
        <v>45900</v>
      </c>
      <c r="J183" s="1393"/>
    </row>
    <row r="184" spans="1:10" s="196" customFormat="1" ht="20.100000000000001" hidden="1" customHeight="1" x14ac:dyDescent="0.2">
      <c r="A184" s="1109"/>
      <c r="B184" s="1322" t="s">
        <v>5050</v>
      </c>
      <c r="C184" s="1164" t="s">
        <v>5051</v>
      </c>
      <c r="D184" s="1164">
        <v>45915</v>
      </c>
      <c r="E184" s="1187" t="s">
        <v>409</v>
      </c>
      <c r="F184" s="1187" t="s">
        <v>409</v>
      </c>
      <c r="G184" s="1212"/>
      <c r="H184" s="1161">
        <f t="shared" si="69"/>
        <v>45907</v>
      </c>
      <c r="I184" s="1161">
        <f t="shared" si="69"/>
        <v>45907</v>
      </c>
      <c r="J184" s="1393"/>
    </row>
    <row r="185" spans="1:10" s="196" customFormat="1" ht="20.100000000000001" hidden="1" customHeight="1" x14ac:dyDescent="0.2">
      <c r="A185" s="1109"/>
      <c r="B185" s="1322" t="s">
        <v>4664</v>
      </c>
      <c r="C185" s="1164" t="s">
        <v>5052</v>
      </c>
      <c r="D185" s="1164">
        <v>45926</v>
      </c>
      <c r="E185" s="1187" t="s">
        <v>409</v>
      </c>
      <c r="F185" s="1161">
        <v>45932</v>
      </c>
      <c r="G185" s="1212"/>
      <c r="H185" s="1161">
        <f t="shared" si="69"/>
        <v>45914</v>
      </c>
      <c r="I185" s="1161">
        <f t="shared" si="69"/>
        <v>45914</v>
      </c>
      <c r="J185" s="1393"/>
    </row>
    <row r="186" spans="1:10" s="196" customFormat="1" ht="20.100000000000001" hidden="1" customHeight="1" x14ac:dyDescent="0.2">
      <c r="A186" s="1109"/>
      <c r="B186" s="1322" t="s">
        <v>4658</v>
      </c>
      <c r="C186" s="1164" t="s">
        <v>5053</v>
      </c>
      <c r="D186" s="1164">
        <v>45929</v>
      </c>
      <c r="E186" s="1187" t="s">
        <v>409</v>
      </c>
      <c r="F186" s="1161">
        <v>45937</v>
      </c>
      <c r="G186" s="1212"/>
      <c r="H186" s="1161">
        <f t="shared" si="69"/>
        <v>45921</v>
      </c>
      <c r="I186" s="1161">
        <f t="shared" si="69"/>
        <v>45921</v>
      </c>
      <c r="J186" s="1393"/>
    </row>
    <row r="187" spans="1:10" s="196" customFormat="1" ht="20.100000000000001" hidden="1" customHeight="1" x14ac:dyDescent="0.2">
      <c r="A187" s="1109"/>
      <c r="B187" s="1322" t="s">
        <v>4813</v>
      </c>
      <c r="C187" s="1164" t="s">
        <v>5054</v>
      </c>
      <c r="D187" s="1164">
        <v>45932</v>
      </c>
      <c r="E187" s="1161">
        <f t="shared" ref="E187" si="70">D187+8</f>
        <v>45940</v>
      </c>
      <c r="F187" s="1161">
        <f t="shared" ref="F187" si="71">E187+3</f>
        <v>45943</v>
      </c>
      <c r="G187" s="1212"/>
      <c r="H187" s="1161">
        <f t="shared" si="69"/>
        <v>45928</v>
      </c>
      <c r="I187" s="1161">
        <f t="shared" si="69"/>
        <v>45928</v>
      </c>
      <c r="J187" s="1393"/>
    </row>
    <row r="188" spans="1:10" s="196" customFormat="1" ht="20.100000000000001" hidden="1" customHeight="1" x14ac:dyDescent="0.2">
      <c r="A188" s="1109"/>
      <c r="B188" s="1397" t="s">
        <v>433</v>
      </c>
      <c r="C188" s="1164" t="s">
        <v>5055</v>
      </c>
      <c r="D188" s="1166"/>
      <c r="E188" s="1166"/>
      <c r="F188" s="1166"/>
      <c r="G188" s="1212"/>
      <c r="H188" s="1161">
        <v>45933</v>
      </c>
      <c r="I188" s="1161">
        <f t="shared" si="69"/>
        <v>45935</v>
      </c>
      <c r="J188" s="1370">
        <f t="shared" ref="J188:J199" si="72">WEEKNUM(I188)</f>
        <v>41</v>
      </c>
    </row>
    <row r="189" spans="1:10" s="196" customFormat="1" ht="20.100000000000001" hidden="1" customHeight="1" x14ac:dyDescent="0.2">
      <c r="A189" s="1109"/>
      <c r="B189" s="1322" t="s">
        <v>4984</v>
      </c>
      <c r="C189" s="1164" t="s">
        <v>5056</v>
      </c>
      <c r="D189" s="1187" t="s">
        <v>409</v>
      </c>
      <c r="E189" s="1187" t="s">
        <v>409</v>
      </c>
      <c r="F189" s="1187" t="s">
        <v>409</v>
      </c>
      <c r="G189" s="1212"/>
      <c r="H189" s="1161">
        <v>45940</v>
      </c>
      <c r="I189" s="1161">
        <f t="shared" si="69"/>
        <v>45942</v>
      </c>
      <c r="J189" s="1370">
        <f t="shared" si="72"/>
        <v>42</v>
      </c>
    </row>
    <row r="190" spans="1:10" s="196" customFormat="1" ht="20.100000000000001" hidden="1" customHeight="1" x14ac:dyDescent="0.2">
      <c r="A190" s="1109"/>
      <c r="B190" s="1322" t="s">
        <v>5057</v>
      </c>
      <c r="C190" s="1164" t="s">
        <v>5058</v>
      </c>
      <c r="D190" s="1164">
        <v>45951</v>
      </c>
      <c r="E190" s="1187" t="s">
        <v>409</v>
      </c>
      <c r="F190" s="1161">
        <v>45961</v>
      </c>
      <c r="G190" s="1212"/>
      <c r="H190" s="1161">
        <f t="shared" si="69"/>
        <v>45947</v>
      </c>
      <c r="I190" s="1161">
        <f t="shared" si="69"/>
        <v>45949</v>
      </c>
      <c r="J190" s="1370">
        <f t="shared" si="72"/>
        <v>43</v>
      </c>
    </row>
    <row r="191" spans="1:10" s="196" customFormat="1" ht="20.100000000000001" hidden="1" customHeight="1" x14ac:dyDescent="0.2">
      <c r="A191" s="1109"/>
      <c r="B191" s="1322" t="s">
        <v>4948</v>
      </c>
      <c r="C191" s="1164" t="s">
        <v>5059</v>
      </c>
      <c r="D191" s="1164">
        <v>45952</v>
      </c>
      <c r="E191" s="1187" t="s">
        <v>409</v>
      </c>
      <c r="F191" s="1372">
        <v>45958</v>
      </c>
      <c r="G191" s="1212"/>
      <c r="H191" s="1161">
        <f t="shared" si="69"/>
        <v>45954</v>
      </c>
      <c r="I191" s="1161">
        <f t="shared" si="69"/>
        <v>45956</v>
      </c>
      <c r="J191" s="1370">
        <f t="shared" si="72"/>
        <v>44</v>
      </c>
    </row>
    <row r="192" spans="1:10" s="196" customFormat="1" ht="20.100000000000001" hidden="1" customHeight="1" x14ac:dyDescent="0.2">
      <c r="A192" s="1109"/>
      <c r="B192" s="1322" t="s">
        <v>5060</v>
      </c>
      <c r="C192" s="1164" t="s">
        <v>5061</v>
      </c>
      <c r="D192" s="1164">
        <v>45962</v>
      </c>
      <c r="E192" s="1161">
        <f t="shared" ref="E192" si="73">D192+8</f>
        <v>45970</v>
      </c>
      <c r="F192" s="1187" t="s">
        <v>409</v>
      </c>
      <c r="G192" s="1212"/>
      <c r="H192" s="1161">
        <f t="shared" si="69"/>
        <v>45961</v>
      </c>
      <c r="I192" s="1161">
        <f t="shared" si="69"/>
        <v>45963</v>
      </c>
      <c r="J192" s="1370">
        <f t="shared" si="72"/>
        <v>45</v>
      </c>
    </row>
    <row r="193" spans="1:10" s="196" customFormat="1" ht="20.100000000000001" hidden="1" customHeight="1" x14ac:dyDescent="0.2">
      <c r="A193" s="1109"/>
      <c r="B193" s="1322" t="s">
        <v>4942</v>
      </c>
      <c r="C193" s="1164" t="s">
        <v>5062</v>
      </c>
      <c r="D193" s="1164">
        <v>45972</v>
      </c>
      <c r="E193" s="1187" t="s">
        <v>409</v>
      </c>
      <c r="F193" s="1187" t="s">
        <v>409</v>
      </c>
      <c r="G193" s="1212"/>
      <c r="H193" s="1161">
        <f t="shared" si="69"/>
        <v>45968</v>
      </c>
      <c r="I193" s="1161">
        <f t="shared" si="69"/>
        <v>45970</v>
      </c>
      <c r="J193" s="1370">
        <f t="shared" si="72"/>
        <v>46</v>
      </c>
    </row>
    <row r="194" spans="1:10" s="196" customFormat="1" ht="20.100000000000001" hidden="1" customHeight="1" x14ac:dyDescent="0.2">
      <c r="A194" s="1109"/>
      <c r="B194" s="1322" t="s">
        <v>5040</v>
      </c>
      <c r="C194" s="1164" t="s">
        <v>5063</v>
      </c>
      <c r="D194" s="1164">
        <v>45975</v>
      </c>
      <c r="E194" s="1187" t="s">
        <v>409</v>
      </c>
      <c r="F194" s="1187" t="s">
        <v>409</v>
      </c>
      <c r="G194" s="1212"/>
      <c r="H194" s="1161">
        <f t="shared" si="69"/>
        <v>45975</v>
      </c>
      <c r="I194" s="1161">
        <f t="shared" si="69"/>
        <v>45977</v>
      </c>
      <c r="J194" s="1370">
        <f t="shared" si="72"/>
        <v>47</v>
      </c>
    </row>
    <row r="195" spans="1:10" s="196" customFormat="1" ht="20.100000000000001" hidden="1" customHeight="1" x14ac:dyDescent="0.2">
      <c r="A195" s="1109"/>
      <c r="B195" s="1322" t="s">
        <v>4784</v>
      </c>
      <c r="C195" s="1164" t="s">
        <v>5064</v>
      </c>
      <c r="D195" s="1187" t="s">
        <v>409</v>
      </c>
      <c r="E195" s="1187" t="s">
        <v>409</v>
      </c>
      <c r="F195" s="1161">
        <v>45994</v>
      </c>
      <c r="G195" s="1212"/>
      <c r="H195" s="1161">
        <f t="shared" si="69"/>
        <v>45982</v>
      </c>
      <c r="I195" s="1161">
        <f t="shared" si="69"/>
        <v>45984</v>
      </c>
      <c r="J195" s="1370">
        <f t="shared" si="72"/>
        <v>48</v>
      </c>
    </row>
    <row r="196" spans="1:10" s="196" customFormat="1" ht="20.100000000000001" hidden="1" customHeight="1" x14ac:dyDescent="0.2">
      <c r="A196" s="1109"/>
      <c r="B196" s="1322" t="s">
        <v>4797</v>
      </c>
      <c r="C196" s="1164" t="s">
        <v>5065</v>
      </c>
      <c r="D196" s="1164">
        <v>45988</v>
      </c>
      <c r="E196" s="1187" t="s">
        <v>409</v>
      </c>
      <c r="F196" s="1187" t="s">
        <v>409</v>
      </c>
      <c r="G196" s="1212"/>
      <c r="H196" s="1161">
        <f t="shared" si="69"/>
        <v>45989</v>
      </c>
      <c r="I196" s="1161">
        <f t="shared" si="69"/>
        <v>45991</v>
      </c>
      <c r="J196" s="1370">
        <f t="shared" si="72"/>
        <v>49</v>
      </c>
    </row>
    <row r="197" spans="1:10" s="196" customFormat="1" ht="20.100000000000001" hidden="1" customHeight="1" x14ac:dyDescent="0.2">
      <c r="A197" s="1109"/>
      <c r="B197" s="1397" t="s">
        <v>2910</v>
      </c>
      <c r="C197" s="1164" t="s">
        <v>5066</v>
      </c>
      <c r="D197" s="1170">
        <v>45996</v>
      </c>
      <c r="E197" s="1170">
        <f t="shared" ref="E197:E198" si="74">D197+8</f>
        <v>46004</v>
      </c>
      <c r="F197" s="1170">
        <f t="shared" ref="F197:F198" si="75">E197+3</f>
        <v>46007</v>
      </c>
      <c r="G197" s="1212"/>
      <c r="H197" s="1161">
        <f t="shared" si="69"/>
        <v>45996</v>
      </c>
      <c r="I197" s="1161">
        <f t="shared" si="69"/>
        <v>45998</v>
      </c>
      <c r="J197" s="1370">
        <f t="shared" si="72"/>
        <v>50</v>
      </c>
    </row>
    <row r="198" spans="1:10" s="196" customFormat="1" ht="20.100000000000001" hidden="1" customHeight="1" x14ac:dyDescent="0.2">
      <c r="A198" s="1109"/>
      <c r="B198" s="1397" t="s">
        <v>2910</v>
      </c>
      <c r="C198" s="1164" t="s">
        <v>5067</v>
      </c>
      <c r="D198" s="1166">
        <v>46003</v>
      </c>
      <c r="E198" s="1166">
        <f t="shared" si="74"/>
        <v>46011</v>
      </c>
      <c r="F198" s="1166">
        <f t="shared" si="75"/>
        <v>46014</v>
      </c>
      <c r="G198" s="1212"/>
      <c r="H198" s="1161">
        <f t="shared" si="69"/>
        <v>46003</v>
      </c>
      <c r="I198" s="1161">
        <f t="shared" si="69"/>
        <v>46005</v>
      </c>
      <c r="J198" s="1370">
        <f t="shared" si="72"/>
        <v>51</v>
      </c>
    </row>
    <row r="199" spans="1:10" s="196" customFormat="1" ht="20.100000000000001" hidden="1" customHeight="1" x14ac:dyDescent="0.2">
      <c r="A199" s="1109"/>
      <c r="B199" s="1322" t="s">
        <v>4956</v>
      </c>
      <c r="C199" s="1164" t="s">
        <v>5068</v>
      </c>
      <c r="D199" s="1164">
        <v>46009</v>
      </c>
      <c r="E199" s="1187" t="s">
        <v>409</v>
      </c>
      <c r="F199" s="1187" t="s">
        <v>409</v>
      </c>
      <c r="G199" s="1212"/>
      <c r="H199" s="1161">
        <f t="shared" si="69"/>
        <v>46010</v>
      </c>
      <c r="I199" s="1161">
        <f t="shared" si="69"/>
        <v>46012</v>
      </c>
      <c r="J199" s="1370">
        <f t="shared" si="72"/>
        <v>52</v>
      </c>
    </row>
    <row r="200" spans="1:10" s="196" customFormat="1" ht="20.100000000000001" hidden="1" customHeight="1" x14ac:dyDescent="0.2">
      <c r="A200" s="1109"/>
      <c r="B200" s="1322" t="s">
        <v>5069</v>
      </c>
      <c r="C200" s="1164" t="s">
        <v>5070</v>
      </c>
      <c r="D200" s="1164">
        <v>46022</v>
      </c>
      <c r="E200" s="1187" t="s">
        <v>409</v>
      </c>
      <c r="F200" s="1161">
        <f t="shared" ref="F200:F205" si="76">D200+11</f>
        <v>46033</v>
      </c>
      <c r="G200" s="1212"/>
      <c r="H200" s="1161">
        <f t="shared" si="69"/>
        <v>46017</v>
      </c>
      <c r="I200" s="1161">
        <f t="shared" si="69"/>
        <v>46019</v>
      </c>
      <c r="J200" s="1370">
        <v>1</v>
      </c>
    </row>
    <row r="201" spans="1:10" s="196" customFormat="1" ht="20.100000000000001" hidden="1" customHeight="1" x14ac:dyDescent="0.2">
      <c r="A201" s="1109"/>
      <c r="B201" s="1322" t="s">
        <v>4959</v>
      </c>
      <c r="C201" s="1164" t="s">
        <v>5071</v>
      </c>
      <c r="D201" s="1164">
        <v>46027</v>
      </c>
      <c r="E201" s="1187" t="s">
        <v>409</v>
      </c>
      <c r="F201" s="1161">
        <f t="shared" si="76"/>
        <v>46038</v>
      </c>
      <c r="G201" s="1212"/>
      <c r="H201" s="1161">
        <v>46024</v>
      </c>
      <c r="I201" s="1161">
        <v>46026</v>
      </c>
      <c r="J201" s="1370">
        <f t="shared" ref="J201" si="77">WEEKNUM(I201)</f>
        <v>2</v>
      </c>
    </row>
    <row r="202" spans="1:10" s="196" customFormat="1" ht="20.100000000000001" hidden="1" customHeight="1" x14ac:dyDescent="0.2">
      <c r="A202" s="1109"/>
      <c r="B202" s="1322" t="s">
        <v>4664</v>
      </c>
      <c r="C202" s="1164" t="s">
        <v>5072</v>
      </c>
      <c r="D202" s="1164">
        <v>46039</v>
      </c>
      <c r="E202" s="1187" t="s">
        <v>409</v>
      </c>
      <c r="F202" s="1161">
        <f t="shared" si="76"/>
        <v>46050</v>
      </c>
      <c r="G202" s="1212"/>
      <c r="H202" s="1161">
        <f t="shared" si="69"/>
        <v>46031</v>
      </c>
      <c r="I202" s="1161">
        <f t="shared" si="69"/>
        <v>46033</v>
      </c>
      <c r="J202" s="1370">
        <f t="shared" ref="J202" si="78">WEEKNUM(I202)</f>
        <v>3</v>
      </c>
    </row>
    <row r="203" spans="1:10" s="196" customFormat="1" ht="20.100000000000001" hidden="1" customHeight="1" x14ac:dyDescent="0.2">
      <c r="A203" s="1109"/>
      <c r="B203" s="1322" t="s">
        <v>4695</v>
      </c>
      <c r="C203" s="1164" t="s">
        <v>5073</v>
      </c>
      <c r="D203" s="1164">
        <v>46040</v>
      </c>
      <c r="E203" s="1187" t="s">
        <v>409</v>
      </c>
      <c r="F203" s="1161">
        <f t="shared" si="76"/>
        <v>46051</v>
      </c>
      <c r="G203" s="1212"/>
      <c r="H203" s="1161">
        <f t="shared" si="69"/>
        <v>46038</v>
      </c>
      <c r="I203" s="1161">
        <f t="shared" si="69"/>
        <v>46040</v>
      </c>
      <c r="J203" s="1370">
        <f t="shared" ref="J203" si="79">WEEKNUM(I203)</f>
        <v>4</v>
      </c>
    </row>
    <row r="204" spans="1:10" s="196" customFormat="1" ht="20.100000000000001" hidden="1" customHeight="1" x14ac:dyDescent="0.2">
      <c r="A204" s="1109"/>
      <c r="B204" s="1322" t="s">
        <v>4813</v>
      </c>
      <c r="C204" s="1164" t="s">
        <v>5074</v>
      </c>
      <c r="D204" s="1164">
        <v>46045</v>
      </c>
      <c r="E204" s="1187" t="s">
        <v>409</v>
      </c>
      <c r="F204" s="1161">
        <f t="shared" si="76"/>
        <v>46056</v>
      </c>
      <c r="G204" s="1212"/>
      <c r="H204" s="1161">
        <f t="shared" si="69"/>
        <v>46045</v>
      </c>
      <c r="I204" s="1161">
        <f t="shared" si="69"/>
        <v>46047</v>
      </c>
      <c r="J204" s="1370">
        <f t="shared" ref="J204" si="80">WEEKNUM(I204)</f>
        <v>5</v>
      </c>
    </row>
    <row r="205" spans="1:10" s="196" customFormat="1" ht="20.100000000000001" hidden="1" customHeight="1" x14ac:dyDescent="0.2">
      <c r="A205" s="1109"/>
      <c r="B205" s="1322" t="s">
        <v>4984</v>
      </c>
      <c r="C205" s="1164" t="s">
        <v>5075</v>
      </c>
      <c r="D205" s="1164">
        <v>46058</v>
      </c>
      <c r="E205" s="1187" t="s">
        <v>409</v>
      </c>
      <c r="F205" s="1161">
        <f t="shared" si="76"/>
        <v>46069</v>
      </c>
      <c r="G205" s="1212"/>
      <c r="H205" s="1161">
        <f t="shared" si="69"/>
        <v>46052</v>
      </c>
      <c r="I205" s="1161">
        <f t="shared" si="69"/>
        <v>46054</v>
      </c>
      <c r="J205" s="1370">
        <f t="shared" ref="J205" si="81">WEEKNUM(I205)</f>
        <v>6</v>
      </c>
    </row>
    <row r="206" spans="1:10" s="196" customFormat="1" ht="20.100000000000001" hidden="1" customHeight="1" x14ac:dyDescent="0.2">
      <c r="A206" s="1109"/>
      <c r="B206" s="1322" t="s">
        <v>4948</v>
      </c>
      <c r="C206" s="1164" t="s">
        <v>5076</v>
      </c>
      <c r="D206" s="1164">
        <v>46072</v>
      </c>
      <c r="E206" s="1187" t="s">
        <v>409</v>
      </c>
      <c r="F206" s="1161">
        <f>D206+11</f>
        <v>46083</v>
      </c>
      <c r="G206" s="1212"/>
      <c r="H206" s="1161">
        <f t="shared" si="69"/>
        <v>46059</v>
      </c>
      <c r="I206" s="1161">
        <f t="shared" si="69"/>
        <v>46061</v>
      </c>
      <c r="J206" s="1370">
        <f t="shared" ref="J206:J209" si="82">WEEKNUM(I206)</f>
        <v>7</v>
      </c>
    </row>
    <row r="207" spans="1:10" s="196" customFormat="1" ht="20.100000000000001" hidden="1" customHeight="1" x14ac:dyDescent="0.2">
      <c r="A207" s="1109"/>
      <c r="B207" s="1322" t="s">
        <v>5077</v>
      </c>
      <c r="C207" s="1164" t="s">
        <v>5078</v>
      </c>
      <c r="D207" s="1164">
        <v>46064</v>
      </c>
      <c r="E207" s="1187" t="s">
        <v>409</v>
      </c>
      <c r="F207" s="1161">
        <f>D207+11</f>
        <v>46075</v>
      </c>
      <c r="G207" s="1212"/>
      <c r="H207" s="1161">
        <f t="shared" si="69"/>
        <v>46066</v>
      </c>
      <c r="I207" s="1161">
        <f t="shared" si="69"/>
        <v>46068</v>
      </c>
      <c r="J207" s="1370">
        <f t="shared" si="82"/>
        <v>8</v>
      </c>
    </row>
    <row r="208" spans="1:10" s="196" customFormat="1" ht="20.100000000000001" hidden="1" customHeight="1" x14ac:dyDescent="0.2">
      <c r="A208" s="1109"/>
      <c r="B208" s="1399" t="s">
        <v>5079</v>
      </c>
      <c r="C208" s="1164" t="s">
        <v>5080</v>
      </c>
      <c r="D208" s="1164">
        <v>46078</v>
      </c>
      <c r="E208" s="1161">
        <f t="shared" ref="E208:E209" si="83">D208+8</f>
        <v>46086</v>
      </c>
      <c r="F208" s="1187" t="s">
        <v>409</v>
      </c>
      <c r="G208" s="1212"/>
      <c r="H208" s="1161">
        <f t="shared" si="69"/>
        <v>46073</v>
      </c>
      <c r="I208" s="1161">
        <f t="shared" si="69"/>
        <v>46075</v>
      </c>
      <c r="J208" s="1370">
        <f t="shared" si="82"/>
        <v>9</v>
      </c>
    </row>
    <row r="209" spans="1:10" s="196" customFormat="1" ht="20.100000000000001" hidden="1" customHeight="1" x14ac:dyDescent="0.2">
      <c r="A209" s="1109" t="s">
        <v>4660</v>
      </c>
      <c r="B209" s="1397" t="s">
        <v>584</v>
      </c>
      <c r="C209" s="1164" t="s">
        <v>5081</v>
      </c>
      <c r="D209" s="1164">
        <v>46080</v>
      </c>
      <c r="E209" s="1161">
        <f t="shared" si="83"/>
        <v>46088</v>
      </c>
      <c r="F209" s="1161">
        <f t="shared" ref="F209" si="84">E209+3</f>
        <v>46091</v>
      </c>
      <c r="G209" s="1212"/>
      <c r="H209" s="1161">
        <f t="shared" si="69"/>
        <v>46080</v>
      </c>
      <c r="I209" s="1161">
        <f t="shared" si="69"/>
        <v>46082</v>
      </c>
      <c r="J209" s="1370">
        <f t="shared" si="82"/>
        <v>10</v>
      </c>
    </row>
    <row r="210" spans="1:10" s="196" customFormat="1" ht="20.100000000000001" customHeight="1" x14ac:dyDescent="0.2">
      <c r="A210" s="1109"/>
      <c r="B210" s="1322" t="s">
        <v>4646</v>
      </c>
      <c r="C210" s="1164" t="s">
        <v>5082</v>
      </c>
      <c r="D210" s="1164">
        <v>46092</v>
      </c>
      <c r="E210" s="1187" t="s">
        <v>409</v>
      </c>
      <c r="F210" s="1161">
        <f>D210+11</f>
        <v>46103</v>
      </c>
      <c r="G210" s="1212"/>
      <c r="H210" s="1161">
        <f t="shared" si="69"/>
        <v>46087</v>
      </c>
      <c r="I210" s="1161">
        <f t="shared" si="69"/>
        <v>46089</v>
      </c>
      <c r="J210" s="1370">
        <f t="shared" ref="J210:J213" si="85">WEEKNUM(I210)</f>
        <v>11</v>
      </c>
    </row>
    <row r="211" spans="1:10" s="196" customFormat="1" ht="20.100000000000001" customHeight="1" x14ac:dyDescent="0.2">
      <c r="A211" s="1109"/>
      <c r="B211" s="1322" t="s">
        <v>4797</v>
      </c>
      <c r="C211" s="1164" t="s">
        <v>5083</v>
      </c>
      <c r="D211" s="1164">
        <v>46096</v>
      </c>
      <c r="E211" s="1161">
        <f t="shared" ref="E211:E213" si="86">D211+8</f>
        <v>46104</v>
      </c>
      <c r="F211" s="1161">
        <f t="shared" ref="F211" si="87">E211+3</f>
        <v>46107</v>
      </c>
      <c r="G211" s="1212"/>
      <c r="H211" s="1161">
        <f t="shared" si="69"/>
        <v>46094</v>
      </c>
      <c r="I211" s="1161">
        <f t="shared" si="69"/>
        <v>46096</v>
      </c>
      <c r="J211" s="1370">
        <f t="shared" si="85"/>
        <v>12</v>
      </c>
    </row>
    <row r="212" spans="1:10" s="196" customFormat="1" ht="20.100000000000001" customHeight="1" x14ac:dyDescent="0.2">
      <c r="A212" s="1109"/>
      <c r="B212" s="1398" t="s">
        <v>4818</v>
      </c>
      <c r="C212" s="1164" t="s">
        <v>5084</v>
      </c>
      <c r="D212" s="1164">
        <v>46113</v>
      </c>
      <c r="E212" s="1161">
        <f t="shared" si="86"/>
        <v>46121</v>
      </c>
      <c r="F212" s="1187" t="s">
        <v>409</v>
      </c>
      <c r="G212" s="1212"/>
      <c r="H212" s="1161">
        <f t="shared" si="69"/>
        <v>46101</v>
      </c>
      <c r="I212" s="1161">
        <f t="shared" si="69"/>
        <v>46103</v>
      </c>
      <c r="J212" s="1370">
        <f t="shared" si="85"/>
        <v>13</v>
      </c>
    </row>
    <row r="213" spans="1:10" s="196" customFormat="1" ht="20.100000000000001" customHeight="1" x14ac:dyDescent="0.2">
      <c r="A213" s="1109"/>
      <c r="B213" s="1322" t="s">
        <v>4767</v>
      </c>
      <c r="C213" s="1164" t="s">
        <v>5085</v>
      </c>
      <c r="D213" s="1164">
        <v>46115</v>
      </c>
      <c r="E213" s="1161">
        <f t="shared" si="86"/>
        <v>46123</v>
      </c>
      <c r="F213" s="1187" t="s">
        <v>409</v>
      </c>
      <c r="G213" s="1212"/>
      <c r="H213" s="1161">
        <f t="shared" si="69"/>
        <v>46108</v>
      </c>
      <c r="I213" s="1161">
        <f t="shared" si="69"/>
        <v>46110</v>
      </c>
      <c r="J213" s="1370">
        <f t="shared" si="85"/>
        <v>14</v>
      </c>
    </row>
    <row r="214" spans="1:10" s="196" customFormat="1" ht="20.100000000000001" customHeight="1" x14ac:dyDescent="0.2">
      <c r="A214" s="1109"/>
      <c r="B214" s="1322" t="s">
        <v>4954</v>
      </c>
      <c r="C214" s="1164" t="s">
        <v>5086</v>
      </c>
      <c r="D214" s="1164">
        <v>46127</v>
      </c>
      <c r="E214" s="1161">
        <f t="shared" ref="E214:E217" si="88">D214+8</f>
        <v>46135</v>
      </c>
      <c r="F214" s="1161">
        <f t="shared" ref="F214:F217" si="89">E214+3</f>
        <v>46138</v>
      </c>
      <c r="G214" s="1212"/>
      <c r="H214" s="1161">
        <f t="shared" si="69"/>
        <v>46115</v>
      </c>
      <c r="I214" s="1161">
        <f t="shared" si="69"/>
        <v>46117</v>
      </c>
      <c r="J214" s="1370">
        <f t="shared" ref="J214:J217" si="90">WEEKNUM(I214)</f>
        <v>15</v>
      </c>
    </row>
    <row r="215" spans="1:10" s="196" customFormat="1" ht="20.100000000000001" customHeight="1" x14ac:dyDescent="0.2">
      <c r="A215" s="1109" t="s">
        <v>5050</v>
      </c>
      <c r="B215" s="1398" t="s">
        <v>4784</v>
      </c>
      <c r="C215" s="1164" t="s">
        <v>5087</v>
      </c>
      <c r="D215" s="1164">
        <v>46123</v>
      </c>
      <c r="E215" s="1187" t="s">
        <v>409</v>
      </c>
      <c r="F215" s="1161">
        <f>D215+11</f>
        <v>46134</v>
      </c>
      <c r="G215" s="1212"/>
      <c r="H215" s="1161">
        <f t="shared" si="69"/>
        <v>46122</v>
      </c>
      <c r="I215" s="1161">
        <f t="shared" si="69"/>
        <v>46124</v>
      </c>
      <c r="J215" s="1370">
        <f t="shared" si="90"/>
        <v>16</v>
      </c>
    </row>
    <row r="216" spans="1:10" s="196" customFormat="1" ht="20.100000000000001" customHeight="1" x14ac:dyDescent="0.2">
      <c r="A216" s="1109" t="s">
        <v>5069</v>
      </c>
      <c r="B216" s="1322" t="s">
        <v>5050</v>
      </c>
      <c r="C216" s="1164" t="s">
        <v>5088</v>
      </c>
      <c r="D216" s="1164">
        <v>46129</v>
      </c>
      <c r="E216" s="1161">
        <f t="shared" si="88"/>
        <v>46137</v>
      </c>
      <c r="F216" s="1161">
        <f t="shared" si="89"/>
        <v>46140</v>
      </c>
      <c r="G216" s="1212"/>
      <c r="H216" s="1161">
        <f t="shared" si="69"/>
        <v>46129</v>
      </c>
      <c r="I216" s="1161">
        <f t="shared" si="69"/>
        <v>46131</v>
      </c>
      <c r="J216" s="1370">
        <f t="shared" si="90"/>
        <v>17</v>
      </c>
    </row>
    <row r="217" spans="1:10" s="196" customFormat="1" ht="20.100000000000001" customHeight="1" x14ac:dyDescent="0.2">
      <c r="A217" s="1109" t="s">
        <v>4959</v>
      </c>
      <c r="B217" s="1322" t="s">
        <v>5069</v>
      </c>
      <c r="C217" s="1164" t="s">
        <v>5089</v>
      </c>
      <c r="D217" s="1164">
        <v>46136</v>
      </c>
      <c r="E217" s="1161">
        <f t="shared" si="88"/>
        <v>46144</v>
      </c>
      <c r="F217" s="1161">
        <f t="shared" si="89"/>
        <v>46147</v>
      </c>
      <c r="G217" s="1212"/>
      <c r="H217" s="1161">
        <f t="shared" si="69"/>
        <v>46136</v>
      </c>
      <c r="I217" s="1161">
        <f t="shared" si="69"/>
        <v>46138</v>
      </c>
      <c r="J217" s="1370">
        <f t="shared" si="90"/>
        <v>18</v>
      </c>
    </row>
    <row r="218" spans="1:10" s="196" customFormat="1" ht="20.100000000000001" customHeight="1" x14ac:dyDescent="0.2">
      <c r="A218" s="1109"/>
      <c r="B218" s="1322" t="s">
        <v>4959</v>
      </c>
      <c r="C218" s="1164" t="s">
        <v>5090</v>
      </c>
      <c r="D218" s="1164">
        <v>46143</v>
      </c>
      <c r="E218" s="1161">
        <f t="shared" ref="E218:E220" si="91">D218+8</f>
        <v>46151</v>
      </c>
      <c r="F218" s="1161">
        <f t="shared" ref="F218:F220" si="92">E218+3</f>
        <v>46154</v>
      </c>
      <c r="G218" s="1212"/>
      <c r="H218" s="1161">
        <f t="shared" si="69"/>
        <v>46143</v>
      </c>
      <c r="I218" s="1161">
        <f t="shared" si="69"/>
        <v>46145</v>
      </c>
      <c r="J218" s="1370">
        <f t="shared" ref="J218:J220" si="93">WEEKNUM(I218)</f>
        <v>19</v>
      </c>
    </row>
    <row r="219" spans="1:10" s="196" customFormat="1" ht="20.100000000000001" customHeight="1" x14ac:dyDescent="0.2">
      <c r="A219" s="1109"/>
      <c r="B219" s="1322" t="s">
        <v>4664</v>
      </c>
      <c r="C219" s="1164" t="s">
        <v>5091</v>
      </c>
      <c r="D219" s="1164">
        <v>46150</v>
      </c>
      <c r="E219" s="1161">
        <f t="shared" si="91"/>
        <v>46158</v>
      </c>
      <c r="F219" s="1161">
        <f t="shared" si="92"/>
        <v>46161</v>
      </c>
      <c r="G219" s="1212"/>
      <c r="H219" s="1161">
        <f t="shared" si="69"/>
        <v>46150</v>
      </c>
      <c r="I219" s="1161">
        <f t="shared" si="69"/>
        <v>46152</v>
      </c>
      <c r="J219" s="1370">
        <f t="shared" si="93"/>
        <v>20</v>
      </c>
    </row>
    <row r="220" spans="1:10" s="196" customFormat="1" ht="20.100000000000001" customHeight="1" x14ac:dyDescent="0.2">
      <c r="A220" s="1109"/>
      <c r="B220" s="1322" t="s">
        <v>4813</v>
      </c>
      <c r="C220" s="1164" t="s">
        <v>5092</v>
      </c>
      <c r="D220" s="1164">
        <v>46157</v>
      </c>
      <c r="E220" s="1161">
        <f t="shared" si="91"/>
        <v>46165</v>
      </c>
      <c r="F220" s="1161">
        <f t="shared" si="92"/>
        <v>46168</v>
      </c>
      <c r="G220" s="1212"/>
      <c r="H220" s="1161">
        <f t="shared" si="69"/>
        <v>46157</v>
      </c>
      <c r="I220" s="1161">
        <f t="shared" si="69"/>
        <v>46159</v>
      </c>
      <c r="J220" s="1370">
        <f t="shared" si="93"/>
        <v>21</v>
      </c>
    </row>
    <row r="221" spans="1:10" s="159" customFormat="1" ht="17.25" customHeight="1" x14ac:dyDescent="0.2">
      <c r="A221" s="1108"/>
      <c r="B221" s="1093" t="s">
        <v>589</v>
      </c>
      <c r="C221" s="678"/>
      <c r="D221" s="678"/>
      <c r="E221" s="678"/>
      <c r="F221" s="678"/>
      <c r="G221" s="678"/>
      <c r="H221" s="145"/>
    </row>
    <row r="222" spans="1:10" s="159" customFormat="1" ht="17.25" hidden="1" customHeight="1" x14ac:dyDescent="0.2">
      <c r="A222" s="840"/>
      <c r="B222" s="1105" t="s">
        <v>5093</v>
      </c>
      <c r="C222" s="678"/>
      <c r="D222" s="678"/>
      <c r="E222" s="678"/>
      <c r="F222" s="677"/>
      <c r="G222" s="677"/>
      <c r="H222" s="195"/>
    </row>
    <row r="223" spans="1:10" s="159" customFormat="1" ht="17.25" customHeight="1" x14ac:dyDescent="0.2">
      <c r="A223" s="840"/>
      <c r="B223" s="1105"/>
      <c r="C223" s="678"/>
      <c r="D223" s="678"/>
      <c r="E223" s="678"/>
      <c r="F223" s="677"/>
      <c r="G223" s="677"/>
      <c r="H223" s="195"/>
    </row>
    <row r="224" spans="1:10" s="159" customFormat="1" ht="36" customHeight="1" x14ac:dyDescent="0.2">
      <c r="A224" s="840"/>
      <c r="B224" s="1593" t="s">
        <v>4935</v>
      </c>
      <c r="C224" s="1594"/>
      <c r="D224" s="1496" t="s">
        <v>373</v>
      </c>
      <c r="E224" s="1158" t="s">
        <v>272</v>
      </c>
      <c r="F224" s="1392"/>
      <c r="G224" s="1190"/>
      <c r="H224" s="1393"/>
      <c r="I224" s="1393"/>
    </row>
    <row r="225" spans="1:15" s="159" customFormat="1" ht="21.75" customHeight="1" x14ac:dyDescent="0.2">
      <c r="A225" s="840"/>
      <c r="B225" s="1158" t="s">
        <v>375</v>
      </c>
      <c r="C225" s="1158" t="s">
        <v>376</v>
      </c>
      <c r="D225" s="1497"/>
      <c r="E225" s="1159" t="s">
        <v>164</v>
      </c>
      <c r="F225" s="1394"/>
      <c r="G225" s="1158" t="s">
        <v>513</v>
      </c>
      <c r="H225" s="1158" t="s">
        <v>377</v>
      </c>
      <c r="I225" s="1367" t="s">
        <v>378</v>
      </c>
    </row>
    <row r="226" spans="1:15" s="159" customFormat="1" ht="21" customHeight="1" x14ac:dyDescent="0.2">
      <c r="A226" s="840"/>
      <c r="B226" s="1322" t="s">
        <v>5094</v>
      </c>
      <c r="C226" s="1164" t="s">
        <v>5095</v>
      </c>
      <c r="D226" s="1164">
        <v>46164</v>
      </c>
      <c r="E226" s="1161">
        <f>D226+11</f>
        <v>46175</v>
      </c>
      <c r="F226" s="1212"/>
      <c r="G226" s="1161">
        <f>H220+7</f>
        <v>46164</v>
      </c>
      <c r="H226" s="1161">
        <f>I220+7</f>
        <v>46166</v>
      </c>
      <c r="I226" s="1370">
        <f t="shared" ref="I226" si="94">WEEKNUM(H226)</f>
        <v>22</v>
      </c>
    </row>
    <row r="227" spans="1:15" s="159" customFormat="1" ht="19.5" customHeight="1" x14ac:dyDescent="0.2">
      <c r="A227" s="840"/>
      <c r="B227" s="1322" t="s">
        <v>5096</v>
      </c>
      <c r="C227" s="1164" t="s">
        <v>5097</v>
      </c>
      <c r="D227" s="1164">
        <v>46171</v>
      </c>
      <c r="E227" s="1161">
        <f>D227+11</f>
        <v>46182</v>
      </c>
      <c r="F227" s="1212"/>
      <c r="G227" s="1161">
        <f>G226+7</f>
        <v>46171</v>
      </c>
      <c r="H227" s="1161">
        <f>H226+7</f>
        <v>46173</v>
      </c>
      <c r="I227" s="1370">
        <f t="shared" ref="I227" si="95">WEEKNUM(H227)</f>
        <v>23</v>
      </c>
    </row>
    <row r="228" spans="1:15" s="159" customFormat="1" ht="17.25" customHeight="1" x14ac:dyDescent="0.2">
      <c r="A228" s="840"/>
      <c r="B228" s="1093" t="s">
        <v>589</v>
      </c>
      <c r="C228" s="678"/>
      <c r="D228" s="678"/>
      <c r="E228" s="678"/>
      <c r="F228" s="677"/>
      <c r="G228" s="677"/>
      <c r="H228" s="195"/>
    </row>
    <row r="229" spans="1:15" s="159" customFormat="1" ht="17.25" customHeight="1" x14ac:dyDescent="0.2">
      <c r="A229" s="840"/>
      <c r="B229" s="1105"/>
      <c r="C229" s="678"/>
      <c r="D229" s="678"/>
      <c r="E229" s="678"/>
      <c r="F229" s="677"/>
      <c r="G229" s="677"/>
      <c r="H229" s="195"/>
    </row>
    <row r="230" spans="1:15" s="159" customFormat="1" ht="17.25" customHeight="1" x14ac:dyDescent="0.2">
      <c r="A230" s="840"/>
      <c r="B230" s="1105"/>
      <c r="C230" s="678"/>
      <c r="D230" s="678"/>
      <c r="E230" s="678"/>
      <c r="F230" s="677"/>
      <c r="G230" s="677"/>
      <c r="H230" s="195"/>
    </row>
    <row r="231" spans="1:15" s="159" customFormat="1" ht="17.25" customHeight="1" thickBot="1" x14ac:dyDescent="0.25">
      <c r="A231" s="840"/>
      <c r="B231" s="679"/>
      <c r="C231" s="677"/>
      <c r="D231" s="677"/>
      <c r="E231" s="677"/>
      <c r="F231" s="677"/>
      <c r="G231" s="677"/>
      <c r="H231" s="197"/>
    </row>
    <row r="232" spans="1:15" s="147" customFormat="1" ht="18.75" customHeight="1" x14ac:dyDescent="0.2">
      <c r="A232" s="169"/>
      <c r="B232" s="889"/>
      <c r="C232" s="890"/>
      <c r="D232" s="891"/>
      <c r="E232" s="892"/>
      <c r="F232" s="893"/>
      <c r="G232" s="894"/>
      <c r="H232" s="895"/>
    </row>
    <row r="233" spans="1:15" s="147" customFormat="1" ht="18.75" customHeight="1" x14ac:dyDescent="0.2">
      <c r="A233" s="169"/>
      <c r="B233" s="778" t="s">
        <v>590</v>
      </c>
      <c r="C233" s="145"/>
      <c r="D233" s="147" t="s">
        <v>591</v>
      </c>
      <c r="G233" s="147" t="s">
        <v>592</v>
      </c>
      <c r="H233" s="779"/>
    </row>
    <row r="234" spans="1:15" s="147" customFormat="1" ht="18.75" customHeight="1" x14ac:dyDescent="0.2">
      <c r="A234" s="169"/>
      <c r="B234" s="780" t="s">
        <v>593</v>
      </c>
      <c r="C234" s="1085" t="s">
        <v>594</v>
      </c>
      <c r="D234" s="133" t="s">
        <v>595</v>
      </c>
      <c r="F234" s="1085" t="s">
        <v>596</v>
      </c>
      <c r="G234" s="145" t="s">
        <v>597</v>
      </c>
      <c r="H234" s="1086" t="s">
        <v>598</v>
      </c>
    </row>
    <row r="235" spans="1:15" s="147" customFormat="1" ht="18.75" customHeight="1" x14ac:dyDescent="0.2">
      <c r="A235" s="169"/>
      <c r="B235" s="780" t="s">
        <v>599</v>
      </c>
      <c r="C235" s="1085" t="s">
        <v>600</v>
      </c>
      <c r="D235" s="133" t="s">
        <v>601</v>
      </c>
      <c r="E235" s="148" t="s">
        <v>602</v>
      </c>
      <c r="F235" s="1087" t="s">
        <v>603</v>
      </c>
      <c r="G235" s="145" t="s">
        <v>604</v>
      </c>
      <c r="H235" s="1086" t="s">
        <v>605</v>
      </c>
    </row>
    <row r="236" spans="1:15" s="147" customFormat="1" ht="18.75" customHeight="1" x14ac:dyDescent="0.2">
      <c r="A236" s="169"/>
      <c r="B236" s="783" t="s">
        <v>606</v>
      </c>
      <c r="C236" s="1088" t="s">
        <v>607</v>
      </c>
      <c r="D236" s="133" t="s">
        <v>608</v>
      </c>
      <c r="E236" s="148" t="s">
        <v>609</v>
      </c>
      <c r="F236" s="1087" t="s">
        <v>610</v>
      </c>
      <c r="G236" s="588" t="s">
        <v>611</v>
      </c>
      <c r="H236" s="1089" t="s">
        <v>612</v>
      </c>
    </row>
    <row r="237" spans="1:15" s="147" customFormat="1" ht="18.75" customHeight="1" x14ac:dyDescent="0.2">
      <c r="A237" s="169"/>
      <c r="B237" s="783" t="s">
        <v>613</v>
      </c>
      <c r="C237" s="1088" t="s">
        <v>614</v>
      </c>
      <c r="D237" s="133" t="s">
        <v>615</v>
      </c>
      <c r="E237" s="148" t="s">
        <v>616</v>
      </c>
      <c r="F237" s="1087" t="s">
        <v>617</v>
      </c>
      <c r="G237" s="588" t="s">
        <v>618</v>
      </c>
      <c r="H237" s="1089" t="s">
        <v>619</v>
      </c>
      <c r="N237" s="149"/>
      <c r="O237" s="149"/>
    </row>
    <row r="238" spans="1:15" s="147" customFormat="1" ht="18.75" customHeight="1" x14ac:dyDescent="0.2">
      <c r="A238" s="169"/>
      <c r="B238" s="783" t="s">
        <v>894</v>
      </c>
      <c r="C238" s="1088" t="s">
        <v>621</v>
      </c>
      <c r="D238" s="133" t="s">
        <v>622</v>
      </c>
      <c r="E238" s="148" t="s">
        <v>623</v>
      </c>
      <c r="F238" s="1087" t="s">
        <v>624</v>
      </c>
      <c r="G238" s="588" t="s">
        <v>625</v>
      </c>
      <c r="H238" s="1089" t="s">
        <v>626</v>
      </c>
      <c r="N238" s="149"/>
      <c r="O238" s="149"/>
    </row>
    <row r="239" spans="1:15" s="147" customFormat="1" ht="18.75" customHeight="1" x14ac:dyDescent="0.2">
      <c r="A239" s="169"/>
      <c r="B239" s="783" t="s">
        <v>627</v>
      </c>
      <c r="C239" s="1088" t="s">
        <v>628</v>
      </c>
      <c r="D239" s="133" t="s">
        <v>629</v>
      </c>
      <c r="E239" s="148" t="s">
        <v>630</v>
      </c>
      <c r="F239" s="1087" t="s">
        <v>631</v>
      </c>
      <c r="G239" s="588" t="s">
        <v>632</v>
      </c>
      <c r="H239" s="1089" t="s">
        <v>633</v>
      </c>
      <c r="N239" s="149"/>
      <c r="O239" s="149"/>
    </row>
    <row r="240" spans="1:15" s="147" customFormat="1" ht="18.75" customHeight="1" x14ac:dyDescent="0.2">
      <c r="A240" s="169"/>
      <c r="B240" s="783" t="s">
        <v>634</v>
      </c>
      <c r="C240" s="1088" t="s">
        <v>635</v>
      </c>
      <c r="D240" s="133" t="s">
        <v>636</v>
      </c>
      <c r="E240" s="148" t="s">
        <v>637</v>
      </c>
      <c r="F240" s="1085" t="s">
        <v>638</v>
      </c>
      <c r="G240" s="588" t="s">
        <v>639</v>
      </c>
      <c r="H240" s="787" t="s">
        <v>640</v>
      </c>
      <c r="N240" s="149"/>
      <c r="O240" s="149"/>
    </row>
    <row r="241" spans="1:11" ht="18.75" customHeight="1" x14ac:dyDescent="0.2">
      <c r="A241" s="1022"/>
      <c r="B241" s="783" t="s">
        <v>641</v>
      </c>
      <c r="C241" s="1088" t="s">
        <v>642</v>
      </c>
      <c r="D241" s="133" t="s">
        <v>643</v>
      </c>
      <c r="E241" s="148" t="s">
        <v>644</v>
      </c>
      <c r="F241" s="739" t="s">
        <v>645</v>
      </c>
      <c r="G241" s="147"/>
      <c r="H241" s="788"/>
      <c r="I241" s="145"/>
      <c r="J241" s="145"/>
      <c r="K241" s="145"/>
    </row>
    <row r="242" spans="1:11" ht="17.25" customHeight="1" thickBot="1" x14ac:dyDescent="0.25">
      <c r="A242" s="1022"/>
      <c r="B242" s="1090"/>
      <c r="C242" s="791"/>
      <c r="D242" s="791"/>
      <c r="E242" s="791"/>
      <c r="F242" s="791"/>
      <c r="G242" s="791"/>
      <c r="H242" s="1091"/>
      <c r="I242" s="145"/>
      <c r="J242" s="145"/>
      <c r="K242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8">
    <mergeCell ref="B224:C224"/>
    <mergeCell ref="D224:D225"/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34" r:id="rId14" xr:uid="{C74F2AC9-A2A0-48DC-BDF0-2B6C616ED201}"/>
    <hyperlink ref="C234" r:id="rId15" xr:uid="{F17CC651-DB94-4620-9DEC-7ADC1B2108BA}"/>
    <hyperlink ref="H239" r:id="rId16" xr:uid="{42178DFF-C055-4564-B7CF-FCB7377F3C9E}"/>
    <hyperlink ref="H238" r:id="rId17" xr:uid="{85CC220E-06EF-42BF-A73D-0B31F26E9551}"/>
    <hyperlink ref="C237" r:id="rId18" xr:uid="{58EEAC17-7CB2-4961-8D63-4E1C7D293061}"/>
    <hyperlink ref="C235" r:id="rId19" xr:uid="{DAE48A77-B341-457B-8731-D20ADE4D0329}"/>
    <hyperlink ref="C241" r:id="rId20" xr:uid="{B1295FB7-8793-40E4-BCDE-A800E29A212E}"/>
    <hyperlink ref="H237" r:id="rId21" xr:uid="{B38BC09C-6452-44F4-BA05-A8088C2F9DCF}"/>
    <hyperlink ref="H240" r:id="rId22" xr:uid="{AC59BA73-FB3F-4FDB-86EA-557F58273177}"/>
    <hyperlink ref="F234" r:id="rId23" xr:uid="{30C4526D-EA8A-4411-8ED0-A79865069111}"/>
    <hyperlink ref="F239" r:id="rId24" xr:uid="{CBA1ECD6-7DB3-4B02-9D0A-41DBE624ECA2}"/>
    <hyperlink ref="F235" r:id="rId25" xr:uid="{D229B871-248D-4512-9BC9-CA254D691C6F}"/>
    <hyperlink ref="F236" r:id="rId26" xr:uid="{DB2CC0D4-78D4-453C-BD28-85C029946CD9}"/>
    <hyperlink ref="F237" r:id="rId27" xr:uid="{4BE2C914-584B-4EE9-B03F-C90358B46F70}"/>
    <hyperlink ref="F238" r:id="rId28" xr:uid="{65B7BD99-CD6B-4674-831B-A9E105097E97}"/>
    <hyperlink ref="H235" r:id="rId29" xr:uid="{6EE39A70-F5A5-4D06-AD31-BE64DEC62A26}"/>
    <hyperlink ref="H236" r:id="rId30" xr:uid="{3B7C8B1B-478B-4E8E-BB4B-09E5D9A24636}"/>
    <hyperlink ref="F240" r:id="rId31" xr:uid="{8AB82DDE-090E-466C-9E50-EC10EB186655}"/>
    <hyperlink ref="C236" r:id="rId32" xr:uid="{96BEEDB9-84D3-4A01-A1EB-E1CB44472795}"/>
    <hyperlink ref="C238" r:id="rId33" xr:uid="{FE06AEE2-B2B8-44DE-81C6-98CACE486DDA}"/>
    <hyperlink ref="C239" r:id="rId34" xr:uid="{76F85658-0066-49E9-89BF-6A961B97715D}"/>
    <hyperlink ref="C240" r:id="rId35" xr:uid="{61BDEE87-E6F6-43D6-8A2A-BB68025A8BE4}"/>
    <hyperlink ref="F241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 x14ac:dyDescent="0.2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 x14ac:dyDescent="0.2">
      <c r="A2" s="255"/>
      <c r="B2" s="8" t="s">
        <v>5098</v>
      </c>
      <c r="H2" s="604" t="s">
        <v>368</v>
      </c>
    </row>
    <row r="3" spans="1:13" ht="51.75" customHeight="1" x14ac:dyDescent="0.2">
      <c r="A3" s="255"/>
      <c r="B3" s="165"/>
      <c r="H3" s="146" t="s">
        <v>5099</v>
      </c>
      <c r="M3" s="473"/>
    </row>
    <row r="4" spans="1:13" ht="65.25" customHeight="1" x14ac:dyDescent="0.25">
      <c r="A4" s="148"/>
      <c r="B4" s="148"/>
      <c r="C4" s="314" t="s">
        <v>5100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 x14ac:dyDescent="0.4">
      <c r="B5" s="339" t="s">
        <v>5101</v>
      </c>
      <c r="C5" s="148"/>
      <c r="D5" s="148"/>
      <c r="E5" s="148"/>
      <c r="F5" s="148"/>
      <c r="G5" s="148"/>
      <c r="H5" s="148"/>
      <c r="I5" s="148"/>
    </row>
    <row r="6" spans="1:13" ht="24.75" customHeight="1" x14ac:dyDescent="0.2">
      <c r="A6" s="257"/>
      <c r="B6" s="386" t="s">
        <v>5102</v>
      </c>
      <c r="C6" s="169" t="s">
        <v>5103</v>
      </c>
      <c r="D6" s="403" t="s">
        <v>1839</v>
      </c>
      <c r="E6" s="163" t="s">
        <v>5104</v>
      </c>
      <c r="F6" s="163" t="s">
        <v>186</v>
      </c>
      <c r="G6" s="163" t="s">
        <v>5105</v>
      </c>
      <c r="H6" s="332" t="s">
        <v>235</v>
      </c>
      <c r="I6" s="452"/>
      <c r="J6" s="478" t="s">
        <v>5106</v>
      </c>
      <c r="K6" s="478" t="s">
        <v>5107</v>
      </c>
      <c r="L6" s="452"/>
      <c r="M6" s="452"/>
    </row>
    <row r="7" spans="1:13" ht="16.149999999999999" customHeight="1" x14ac:dyDescent="0.2">
      <c r="A7" s="257"/>
      <c r="B7" s="386"/>
      <c r="C7" s="169"/>
      <c r="D7" s="403" t="s">
        <v>1620</v>
      </c>
      <c r="E7" s="163" t="s">
        <v>277</v>
      </c>
      <c r="F7" s="163" t="s">
        <v>164</v>
      </c>
      <c r="G7" s="163"/>
      <c r="H7" s="332" t="s">
        <v>723</v>
      </c>
      <c r="I7" s="688"/>
      <c r="J7" s="431"/>
      <c r="K7" s="431"/>
      <c r="L7" s="688"/>
      <c r="M7" s="146"/>
    </row>
    <row r="8" spans="1:13" ht="17.25" hidden="1" customHeight="1" x14ac:dyDescent="0.2">
      <c r="A8" s="257"/>
      <c r="B8" s="356" t="s">
        <v>5108</v>
      </c>
      <c r="C8" s="353" t="s">
        <v>5109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5110</v>
      </c>
      <c r="K8" s="396" t="s">
        <v>5110</v>
      </c>
      <c r="L8" s="399"/>
      <c r="M8" s="146"/>
    </row>
    <row r="9" spans="1:13" ht="17.25" hidden="1" customHeight="1" x14ac:dyDescent="0.2">
      <c r="A9" s="257"/>
      <c r="B9" s="153" t="s">
        <v>5111</v>
      </c>
      <c r="C9" s="320" t="s">
        <v>5112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5113</v>
      </c>
      <c r="K9" s="396" t="s">
        <v>5113</v>
      </c>
      <c r="L9" s="399"/>
      <c r="M9" s="146"/>
    </row>
    <row r="10" spans="1:13" ht="17.25" hidden="1" customHeight="1" x14ac:dyDescent="0.2">
      <c r="A10" s="257"/>
      <c r="B10" s="153" t="s">
        <v>4725</v>
      </c>
      <c r="C10" s="320" t="s">
        <v>5114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5115</v>
      </c>
      <c r="K10" s="396" t="s">
        <v>5115</v>
      </c>
      <c r="L10" s="399"/>
      <c r="M10" s="146"/>
    </row>
    <row r="11" spans="1:13" ht="17.25" hidden="1" customHeight="1" x14ac:dyDescent="0.2">
      <c r="A11" s="257"/>
      <c r="B11" s="153" t="s">
        <v>5116</v>
      </c>
      <c r="C11" s="320" t="s">
        <v>5117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5118</v>
      </c>
      <c r="K11" s="396" t="s">
        <v>5118</v>
      </c>
      <c r="L11" s="399"/>
      <c r="M11" s="146"/>
    </row>
    <row r="12" spans="1:13" ht="17.25" hidden="1" customHeight="1" x14ac:dyDescent="0.2">
      <c r="A12" s="257"/>
      <c r="B12" s="153" t="s">
        <v>5119</v>
      </c>
      <c r="C12" s="320" t="s">
        <v>5120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5121</v>
      </c>
      <c r="K12" s="396" t="s">
        <v>5121</v>
      </c>
      <c r="L12" s="399"/>
      <c r="M12" s="146"/>
    </row>
    <row r="13" spans="1:13" ht="17.25" hidden="1" customHeight="1" x14ac:dyDescent="0.2">
      <c r="A13" s="257"/>
      <c r="B13" s="153" t="s">
        <v>5108</v>
      </c>
      <c r="C13" s="320" t="s">
        <v>4657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 x14ac:dyDescent="0.2">
      <c r="A14" s="257"/>
      <c r="B14" s="153" t="s">
        <v>5111</v>
      </c>
      <c r="C14" s="320" t="s">
        <v>5122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 x14ac:dyDescent="0.2">
      <c r="A15" s="257"/>
      <c r="B15" s="356" t="s">
        <v>4725</v>
      </c>
      <c r="C15" s="353" t="s">
        <v>5123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 x14ac:dyDescent="0.2">
      <c r="A16" s="257"/>
      <c r="B16" s="356" t="s">
        <v>5116</v>
      </c>
      <c r="C16" s="353" t="s">
        <v>4663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 x14ac:dyDescent="0.2">
      <c r="A17" s="257"/>
      <c r="B17" s="356" t="s">
        <v>5119</v>
      </c>
      <c r="C17" s="353" t="s">
        <v>5124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 x14ac:dyDescent="0.2">
      <c r="A18" s="257"/>
      <c r="B18" s="356" t="s">
        <v>5125</v>
      </c>
      <c r="C18" s="353" t="s">
        <v>5126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 x14ac:dyDescent="0.2">
      <c r="A19" s="257"/>
      <c r="B19" s="356" t="s">
        <v>5127</v>
      </c>
      <c r="C19" s="353" t="s">
        <v>5128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 x14ac:dyDescent="0.2">
      <c r="A20" s="257"/>
      <c r="B20" s="356" t="s">
        <v>5129</v>
      </c>
      <c r="C20" s="353" t="s">
        <v>5130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 x14ac:dyDescent="0.2">
      <c r="A21" s="257"/>
      <c r="B21" s="356" t="s">
        <v>5131</v>
      </c>
      <c r="C21" s="353" t="s">
        <v>5132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 x14ac:dyDescent="0.2">
      <c r="A22" s="257"/>
      <c r="B22" s="356" t="s">
        <v>5133</v>
      </c>
      <c r="C22" s="353" t="s">
        <v>5134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 x14ac:dyDescent="0.2">
      <c r="A23" s="257"/>
      <c r="B23" s="356" t="s">
        <v>5135</v>
      </c>
      <c r="C23" s="353" t="s">
        <v>4672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 x14ac:dyDescent="0.2">
      <c r="A24" s="257"/>
      <c r="B24" s="356" t="s">
        <v>5108</v>
      </c>
      <c r="C24" s="353" t="s">
        <v>5136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 x14ac:dyDescent="0.2">
      <c r="A25" s="257"/>
      <c r="B25" s="356" t="s">
        <v>5111</v>
      </c>
      <c r="C25" s="353" t="s">
        <v>4674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 x14ac:dyDescent="0.2">
      <c r="A26" s="257"/>
      <c r="B26" s="356" t="s">
        <v>4725</v>
      </c>
      <c r="C26" s="353" t="s">
        <v>5137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 x14ac:dyDescent="0.2">
      <c r="A27" s="257"/>
      <c r="B27" s="356" t="s">
        <v>5116</v>
      </c>
      <c r="C27" s="353" t="s">
        <v>5138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 x14ac:dyDescent="0.2">
      <c r="A28" s="257"/>
      <c r="B28" s="356" t="s">
        <v>5119</v>
      </c>
      <c r="C28" s="353" t="s">
        <v>5139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 x14ac:dyDescent="0.2">
      <c r="A29" s="257"/>
      <c r="B29" s="356" t="s">
        <v>5125</v>
      </c>
      <c r="C29" s="353" t="s">
        <v>5140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 x14ac:dyDescent="0.2">
      <c r="A30" s="257"/>
      <c r="B30" s="489" t="s">
        <v>433</v>
      </c>
      <c r="C30" s="353" t="s">
        <v>5141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 x14ac:dyDescent="0.2">
      <c r="A31" s="257"/>
      <c r="B31" s="356" t="s">
        <v>5127</v>
      </c>
      <c r="C31" s="353" t="s">
        <v>5142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 x14ac:dyDescent="0.2">
      <c r="A32" s="257"/>
      <c r="B32" s="356" t="s">
        <v>5129</v>
      </c>
      <c r="C32" s="353" t="s">
        <v>5143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 x14ac:dyDescent="0.2">
      <c r="A33" s="257"/>
      <c r="B33" s="356" t="s">
        <v>5133</v>
      </c>
      <c r="C33" s="353" t="s">
        <v>5144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 x14ac:dyDescent="0.2">
      <c r="A34" s="257"/>
      <c r="B34" s="356" t="s">
        <v>5131</v>
      </c>
      <c r="C34" s="353" t="s">
        <v>5145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 x14ac:dyDescent="0.2">
      <c r="A35" s="257"/>
      <c r="B35" s="356" t="s">
        <v>5135</v>
      </c>
      <c r="C35" s="353" t="s">
        <v>5146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 x14ac:dyDescent="0.2">
      <c r="A36" s="257"/>
      <c r="B36" s="356" t="s">
        <v>5108</v>
      </c>
      <c r="C36" s="353" t="s">
        <v>5147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 x14ac:dyDescent="0.2">
      <c r="A37" s="257"/>
      <c r="B37" s="361" t="s">
        <v>433</v>
      </c>
      <c r="C37" s="429" t="s">
        <v>5148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 x14ac:dyDescent="0.2">
      <c r="A38" s="257"/>
      <c r="B38" s="356" t="s">
        <v>5111</v>
      </c>
      <c r="C38" s="353" t="s">
        <v>5149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 x14ac:dyDescent="0.2">
      <c r="A39" s="257"/>
      <c r="B39" s="356" t="s">
        <v>4725</v>
      </c>
      <c r="C39" s="353" t="s">
        <v>5150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 x14ac:dyDescent="0.2">
      <c r="A40" s="257"/>
      <c r="B40" s="356" t="s">
        <v>5151</v>
      </c>
      <c r="C40" s="353" t="s">
        <v>5152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 x14ac:dyDescent="0.2">
      <c r="A41" s="257"/>
      <c r="B41" s="356" t="s">
        <v>5119</v>
      </c>
      <c r="C41" s="353" t="s">
        <v>5153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 x14ac:dyDescent="0.2">
      <c r="A42" s="257"/>
      <c r="B42" s="356" t="s">
        <v>5125</v>
      </c>
      <c r="C42" s="353" t="s">
        <v>5154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 x14ac:dyDescent="0.2">
      <c r="A43" s="257"/>
      <c r="B43" s="356" t="s">
        <v>5127</v>
      </c>
      <c r="C43" s="353" t="s">
        <v>4685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 x14ac:dyDescent="0.2">
      <c r="A44" s="257"/>
      <c r="B44" s="356" t="s">
        <v>5129</v>
      </c>
      <c r="C44" s="353" t="s">
        <v>5155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 x14ac:dyDescent="0.2">
      <c r="A45" s="257"/>
      <c r="B45" s="356" t="s">
        <v>5133</v>
      </c>
      <c r="C45" s="353" t="s">
        <v>5156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 x14ac:dyDescent="0.2">
      <c r="A46" s="257"/>
      <c r="B46" s="356" t="s">
        <v>5131</v>
      </c>
      <c r="C46" s="353" t="s">
        <v>5157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 x14ac:dyDescent="0.2">
      <c r="A47" s="257"/>
      <c r="B47" s="153" t="s">
        <v>5135</v>
      </c>
      <c r="C47" s="320" t="s">
        <v>5158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 x14ac:dyDescent="0.2">
      <c r="A48" s="257"/>
      <c r="B48" s="426" t="s">
        <v>433</v>
      </c>
      <c r="C48" s="320" t="s">
        <v>5159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 x14ac:dyDescent="0.2">
      <c r="A49" s="257"/>
      <c r="B49" s="153" t="s">
        <v>5108</v>
      </c>
      <c r="C49" s="320" t="s">
        <v>5160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 x14ac:dyDescent="0.2">
      <c r="A50" s="257"/>
      <c r="B50" s="153" t="s">
        <v>5111</v>
      </c>
      <c r="C50" s="320" t="s">
        <v>5161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 x14ac:dyDescent="0.2">
      <c r="A51" s="257"/>
      <c r="B51" s="153" t="s">
        <v>4725</v>
      </c>
      <c r="C51" s="320" t="s">
        <v>5162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 x14ac:dyDescent="0.2">
      <c r="A52" s="257"/>
      <c r="B52" s="153" t="s">
        <v>5151</v>
      </c>
      <c r="C52" s="320" t="s">
        <v>5163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 x14ac:dyDescent="0.2">
      <c r="A53" s="257"/>
      <c r="B53" s="426" t="s">
        <v>433</v>
      </c>
      <c r="C53" s="320" t="s">
        <v>5164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 x14ac:dyDescent="0.2">
      <c r="A54" s="257"/>
      <c r="B54" s="153" t="s">
        <v>5119</v>
      </c>
      <c r="C54" s="320" t="s">
        <v>5165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 x14ac:dyDescent="0.2">
      <c r="A55" s="257"/>
      <c r="B55" s="153" t="s">
        <v>4671</v>
      </c>
      <c r="C55" s="320" t="s">
        <v>5166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 x14ac:dyDescent="0.2">
      <c r="A56" s="257"/>
      <c r="B56" s="153" t="s">
        <v>5127</v>
      </c>
      <c r="C56" s="320" t="s">
        <v>4691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 x14ac:dyDescent="0.2">
      <c r="A57" s="257"/>
      <c r="B57" s="153" t="s">
        <v>5129</v>
      </c>
      <c r="C57" s="320" t="s">
        <v>5167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 x14ac:dyDescent="0.2">
      <c r="A58" s="257"/>
      <c r="B58" s="593" t="s">
        <v>5168</v>
      </c>
      <c r="C58" s="590" t="s">
        <v>5169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 x14ac:dyDescent="0.2">
      <c r="A59" s="257"/>
      <c r="B59" s="594" t="s">
        <v>5131</v>
      </c>
      <c r="C59" s="591" t="s">
        <v>5170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 x14ac:dyDescent="0.2">
      <c r="A60" s="257"/>
      <c r="B60" s="594" t="s">
        <v>5135</v>
      </c>
      <c r="C60" s="591" t="s">
        <v>5171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 x14ac:dyDescent="0.2">
      <c r="A61" s="257"/>
      <c r="B61" s="153" t="s">
        <v>5108</v>
      </c>
      <c r="C61" s="591" t="s">
        <v>4700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 x14ac:dyDescent="0.2">
      <c r="A62" s="257"/>
      <c r="B62" s="153" t="s">
        <v>5111</v>
      </c>
      <c r="C62" s="591" t="s">
        <v>5172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 x14ac:dyDescent="0.2">
      <c r="A63" s="257"/>
      <c r="B63" s="426" t="s">
        <v>433</v>
      </c>
      <c r="C63" s="591" t="s">
        <v>5173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1080</v>
      </c>
    </row>
    <row r="64" spans="1:13" ht="17.25" hidden="1" customHeight="1" x14ac:dyDescent="0.2">
      <c r="A64" s="257"/>
      <c r="B64" s="153" t="s">
        <v>4725</v>
      </c>
      <c r="C64" s="591" t="s">
        <v>5174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 x14ac:dyDescent="0.2">
      <c r="A65" s="257"/>
      <c r="B65" s="153" t="s">
        <v>5151</v>
      </c>
      <c r="C65" s="591" t="s">
        <v>5175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 x14ac:dyDescent="0.2">
      <c r="A66" s="257"/>
      <c r="B66" s="153" t="s">
        <v>5125</v>
      </c>
      <c r="C66" s="591" t="s">
        <v>5176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 x14ac:dyDescent="0.2">
      <c r="A67" s="257"/>
      <c r="B67" s="153" t="s">
        <v>4671</v>
      </c>
      <c r="C67" s="591" t="s">
        <v>5177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 x14ac:dyDescent="0.2">
      <c r="A68" s="257"/>
      <c r="B68" s="426" t="s">
        <v>433</v>
      </c>
      <c r="C68" s="591" t="s">
        <v>4710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 x14ac:dyDescent="0.2">
      <c r="A69" s="257"/>
      <c r="B69" s="153" t="s">
        <v>5178</v>
      </c>
      <c r="C69" s="591" t="s">
        <v>5179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 x14ac:dyDescent="0.2">
      <c r="A70" s="257"/>
      <c r="B70" s="426" t="s">
        <v>433</v>
      </c>
      <c r="C70" s="591" t="s">
        <v>5180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 x14ac:dyDescent="0.2">
      <c r="A71" s="257"/>
      <c r="B71" s="153" t="s">
        <v>5129</v>
      </c>
      <c r="C71" s="591" t="s">
        <v>4715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 x14ac:dyDescent="0.2">
      <c r="A72" s="257"/>
      <c r="B72" s="153" t="s">
        <v>5131</v>
      </c>
      <c r="C72" s="591" t="s">
        <v>5181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 x14ac:dyDescent="0.2">
      <c r="A73" s="257"/>
      <c r="B73" s="594" t="s">
        <v>5135</v>
      </c>
      <c r="C73" s="591" t="s">
        <v>5182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 x14ac:dyDescent="0.2">
      <c r="A74" s="257"/>
      <c r="B74" s="426" t="s">
        <v>433</v>
      </c>
      <c r="C74" s="591" t="s">
        <v>5183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 x14ac:dyDescent="0.2">
      <c r="A75" s="257"/>
      <c r="B75" s="153" t="s">
        <v>5111</v>
      </c>
      <c r="C75" s="591" t="s">
        <v>5184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 x14ac:dyDescent="0.2">
      <c r="A76" s="257"/>
      <c r="B76" s="153" t="s">
        <v>5185</v>
      </c>
      <c r="C76" s="591" t="s">
        <v>5186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 x14ac:dyDescent="0.2">
      <c r="A77" s="257"/>
      <c r="B77" s="153" t="s">
        <v>5151</v>
      </c>
      <c r="C77" s="591" t="s">
        <v>5187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 x14ac:dyDescent="0.2">
      <c r="A78" s="257"/>
      <c r="B78" s="153" t="s">
        <v>5125</v>
      </c>
      <c r="C78" s="591" t="s">
        <v>5188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 x14ac:dyDescent="0.2">
      <c r="A79" s="257"/>
      <c r="B79" s="153" t="s">
        <v>5119</v>
      </c>
      <c r="C79" s="591" t="s">
        <v>5189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 x14ac:dyDescent="0.2">
      <c r="A80" s="257"/>
      <c r="B80" s="153" t="s">
        <v>4671</v>
      </c>
      <c r="C80" s="591" t="s">
        <v>5190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 x14ac:dyDescent="0.2">
      <c r="A81" s="257"/>
      <c r="B81" s="153" t="s">
        <v>5108</v>
      </c>
      <c r="C81" s="591" t="s">
        <v>5191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 x14ac:dyDescent="0.2">
      <c r="A82" s="257"/>
      <c r="B82" s="673" t="s">
        <v>433</v>
      </c>
      <c r="C82" s="674" t="s">
        <v>5192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 x14ac:dyDescent="0.2">
      <c r="A83" s="257"/>
      <c r="B83" s="675" t="s">
        <v>5129</v>
      </c>
      <c r="C83" s="591" t="s">
        <v>5193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 x14ac:dyDescent="0.2">
      <c r="A84" s="696" t="s">
        <v>5194</v>
      </c>
      <c r="B84" s="675" t="s">
        <v>5133</v>
      </c>
      <c r="C84" s="591" t="s">
        <v>5195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 x14ac:dyDescent="0.2">
      <c r="A85" s="257"/>
      <c r="B85" s="675" t="s">
        <v>5135</v>
      </c>
      <c r="C85" s="591" t="s">
        <v>5196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 x14ac:dyDescent="0.2">
      <c r="A86" s="257"/>
      <c r="B86" s="675" t="s">
        <v>5197</v>
      </c>
      <c r="C86" s="591" t="s">
        <v>5198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 x14ac:dyDescent="0.2">
      <c r="A87" s="257"/>
      <c r="B87" s="686" t="s">
        <v>5111</v>
      </c>
      <c r="C87" s="591" t="s">
        <v>5199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 x14ac:dyDescent="0.2">
      <c r="A88" s="257"/>
      <c r="B88" s="426" t="s">
        <v>433</v>
      </c>
      <c r="C88" s="685" t="s">
        <v>5200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 x14ac:dyDescent="0.2">
      <c r="A89" s="257"/>
      <c r="B89" s="153" t="s">
        <v>5151</v>
      </c>
      <c r="C89" s="685" t="s">
        <v>5201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 x14ac:dyDescent="0.2">
      <c r="A90" s="257"/>
      <c r="B90" s="153" t="s">
        <v>5125</v>
      </c>
      <c r="C90" s="685" t="s">
        <v>5202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 x14ac:dyDescent="0.2">
      <c r="A91" s="257"/>
      <c r="B91" s="593" t="s">
        <v>5119</v>
      </c>
      <c r="C91" s="694" t="s">
        <v>5203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 x14ac:dyDescent="0.2">
      <c r="A92" s="257"/>
      <c r="B92" s="153" t="s">
        <v>4671</v>
      </c>
      <c r="C92" s="320" t="s">
        <v>5204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 x14ac:dyDescent="0.2">
      <c r="A93" s="257"/>
      <c r="B93" s="153" t="s">
        <v>5108</v>
      </c>
      <c r="C93" s="320" t="s">
        <v>5205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 x14ac:dyDescent="0.2">
      <c r="A94" s="257"/>
      <c r="B94" s="153" t="s">
        <v>5127</v>
      </c>
      <c r="C94" s="320" t="s">
        <v>5206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 x14ac:dyDescent="0.2">
      <c r="A95" s="257"/>
      <c r="B95" s="153" t="s">
        <v>5129</v>
      </c>
      <c r="C95" s="320" t="s">
        <v>5207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 x14ac:dyDescent="0.2">
      <c r="A96" s="257"/>
      <c r="B96" s="153" t="s">
        <v>5131</v>
      </c>
      <c r="C96" s="320" t="s">
        <v>5208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 x14ac:dyDescent="0.2">
      <c r="A97" s="257"/>
      <c r="B97" s="153" t="s">
        <v>5133</v>
      </c>
      <c r="C97" s="320" t="s">
        <v>5209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 x14ac:dyDescent="0.2">
      <c r="A98" s="257"/>
      <c r="B98" s="153" t="s">
        <v>5210</v>
      </c>
      <c r="C98" s="320" t="s">
        <v>5211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 x14ac:dyDescent="0.2">
      <c r="A99" s="257"/>
      <c r="B99" s="153" t="s">
        <v>5185</v>
      </c>
      <c r="C99" s="320" t="s">
        <v>5212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 x14ac:dyDescent="0.2">
      <c r="A100" s="257"/>
      <c r="B100" s="153" t="s">
        <v>5197</v>
      </c>
      <c r="C100" s="320" t="s">
        <v>5213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 x14ac:dyDescent="0.2">
      <c r="A101" s="257"/>
      <c r="B101" s="153" t="s">
        <v>5111</v>
      </c>
      <c r="C101" s="320" t="s">
        <v>5214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 x14ac:dyDescent="0.2">
      <c r="A102" s="257"/>
      <c r="B102" s="153" t="s">
        <v>5151</v>
      </c>
      <c r="C102" s="320" t="s">
        <v>5215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 x14ac:dyDescent="0.2">
      <c r="A103" s="257"/>
      <c r="B103" s="153" t="s">
        <v>5125</v>
      </c>
      <c r="C103" s="320" t="s">
        <v>5216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 x14ac:dyDescent="0.2">
      <c r="A104" s="257"/>
      <c r="B104" s="153" t="s">
        <v>5119</v>
      </c>
      <c r="C104" s="320" t="s">
        <v>5217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 x14ac:dyDescent="0.2">
      <c r="A105" s="257"/>
      <c r="B105" s="153" t="s">
        <v>5108</v>
      </c>
      <c r="C105" s="320" t="s">
        <v>5218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 x14ac:dyDescent="0.2">
      <c r="A106" s="257"/>
      <c r="B106" s="153" t="s">
        <v>5127</v>
      </c>
      <c r="C106" s="320" t="s">
        <v>5219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 x14ac:dyDescent="0.2">
      <c r="A107" s="257"/>
      <c r="B107" s="216" t="s">
        <v>433</v>
      </c>
      <c r="C107" s="320" t="s">
        <v>5220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 x14ac:dyDescent="0.2">
      <c r="A108" s="257"/>
      <c r="B108" s="153" t="s">
        <v>5129</v>
      </c>
      <c r="C108" s="320" t="s">
        <v>5221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 x14ac:dyDescent="0.2">
      <c r="A109" s="257"/>
      <c r="B109" s="153" t="s">
        <v>5131</v>
      </c>
      <c r="C109" s="320" t="s">
        <v>5222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 x14ac:dyDescent="0.2">
      <c r="A110" s="257"/>
      <c r="B110" s="153" t="s">
        <v>5133</v>
      </c>
      <c r="C110" s="320" t="s">
        <v>5223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 x14ac:dyDescent="0.2">
      <c r="A111" s="257"/>
      <c r="B111" s="153" t="s">
        <v>5185</v>
      </c>
      <c r="C111" s="320" t="s">
        <v>5224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 x14ac:dyDescent="0.2">
      <c r="A112" s="257"/>
      <c r="B112" s="153" t="s">
        <v>5210</v>
      </c>
      <c r="C112" s="320" t="s">
        <v>5225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 x14ac:dyDescent="0.2">
      <c r="A113" s="257"/>
      <c r="B113" s="216" t="s">
        <v>433</v>
      </c>
      <c r="C113" s="320" t="s">
        <v>5226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 x14ac:dyDescent="0.2">
      <c r="A114" s="257"/>
      <c r="B114" s="153" t="s">
        <v>5111</v>
      </c>
      <c r="C114" s="320" t="s">
        <v>4494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 x14ac:dyDescent="0.2">
      <c r="A115" s="257"/>
      <c r="B115" s="153" t="s">
        <v>5151</v>
      </c>
      <c r="C115" s="320" t="s">
        <v>4496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 x14ac:dyDescent="0.2">
      <c r="A116" s="257"/>
      <c r="B116" s="153" t="s">
        <v>5125</v>
      </c>
      <c r="C116" s="320" t="s">
        <v>4498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5227</v>
      </c>
      <c r="M116" s="146"/>
    </row>
    <row r="117" spans="1:13" ht="17.25" hidden="1" customHeight="1" x14ac:dyDescent="0.2">
      <c r="A117" s="257"/>
      <c r="B117" s="153" t="s">
        <v>5119</v>
      </c>
      <c r="C117" s="320" t="s">
        <v>4500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 x14ac:dyDescent="0.2">
      <c r="A118" s="257"/>
      <c r="B118" s="153" t="s">
        <v>5108</v>
      </c>
      <c r="C118" s="320" t="s">
        <v>4502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 x14ac:dyDescent="0.2">
      <c r="A119" s="257"/>
      <c r="B119" s="153" t="s">
        <v>5135</v>
      </c>
      <c r="C119" s="320" t="s">
        <v>4504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 x14ac:dyDescent="0.2">
      <c r="A120" s="257"/>
      <c r="B120" s="153" t="s">
        <v>5127</v>
      </c>
      <c r="C120" s="320" t="s">
        <v>4506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 x14ac:dyDescent="0.2">
      <c r="A121" s="257"/>
      <c r="B121" s="153" t="s">
        <v>5131</v>
      </c>
      <c r="C121" s="320" t="s">
        <v>4508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 x14ac:dyDescent="0.2">
      <c r="A122" s="257"/>
      <c r="B122" s="153" t="s">
        <v>5129</v>
      </c>
      <c r="C122" s="320" t="s">
        <v>4510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 x14ac:dyDescent="0.2">
      <c r="A123" s="257"/>
      <c r="B123" s="153" t="s">
        <v>5133</v>
      </c>
      <c r="C123" s="320" t="s">
        <v>4512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 x14ac:dyDescent="0.2">
      <c r="A124" s="257"/>
      <c r="B124" s="153" t="s">
        <v>5185</v>
      </c>
      <c r="C124" s="320" t="s">
        <v>4514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 x14ac:dyDescent="0.2">
      <c r="A125" s="257"/>
      <c r="B125" s="216" t="s">
        <v>433</v>
      </c>
      <c r="C125" s="320" t="s">
        <v>4516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 x14ac:dyDescent="0.2">
      <c r="A126" s="257"/>
      <c r="B126" s="153" t="s">
        <v>5111</v>
      </c>
      <c r="C126" s="320" t="s">
        <v>4518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 x14ac:dyDescent="0.2">
      <c r="A127" s="257"/>
      <c r="B127" s="153" t="s">
        <v>5151</v>
      </c>
      <c r="C127" s="320" t="s">
        <v>4520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 x14ac:dyDescent="0.2">
      <c r="A128" s="257"/>
      <c r="B128" s="153" t="s">
        <v>5125</v>
      </c>
      <c r="C128" s="320" t="s">
        <v>4521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 x14ac:dyDescent="0.2">
      <c r="A129" s="257"/>
      <c r="B129" s="153" t="s">
        <v>5119</v>
      </c>
      <c r="C129" s="320" t="s">
        <v>4522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 x14ac:dyDescent="0.2">
      <c r="A130" s="257"/>
      <c r="B130" s="153" t="s">
        <v>4671</v>
      </c>
      <c r="C130" s="320" t="s">
        <v>4523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 x14ac:dyDescent="0.2">
      <c r="A131" s="257"/>
      <c r="B131" s="153" t="s">
        <v>5135</v>
      </c>
      <c r="C131" s="320" t="s">
        <v>4524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 x14ac:dyDescent="0.2">
      <c r="A132" s="257"/>
      <c r="B132" s="153" t="s">
        <v>5127</v>
      </c>
      <c r="C132" s="320" t="s">
        <v>4525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 x14ac:dyDescent="0.2">
      <c r="A133" s="257"/>
      <c r="B133" s="153" t="s">
        <v>5131</v>
      </c>
      <c r="C133" s="320" t="s">
        <v>4526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 x14ac:dyDescent="0.2">
      <c r="A134" s="257"/>
      <c r="B134" s="153" t="s">
        <v>5129</v>
      </c>
      <c r="C134" s="320" t="s">
        <v>4527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 x14ac:dyDescent="0.2">
      <c r="A135" s="257"/>
      <c r="B135" s="153" t="s">
        <v>5133</v>
      </c>
      <c r="C135" s="320" t="s">
        <v>4528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 x14ac:dyDescent="0.2">
      <c r="A136" s="257"/>
      <c r="B136" s="153" t="s">
        <v>5228</v>
      </c>
      <c r="C136" s="320" t="s">
        <v>4530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 x14ac:dyDescent="0.2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 x14ac:dyDescent="0.2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 x14ac:dyDescent="0.2">
      <c r="A139" s="257"/>
      <c r="B139" s="422" t="s">
        <v>589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 x14ac:dyDescent="0.2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 x14ac:dyDescent="0.2">
      <c r="A141" s="258"/>
      <c r="B141" s="192" t="s">
        <v>590</v>
      </c>
      <c r="C141" s="193"/>
      <c r="D141" s="193"/>
      <c r="E141" s="194"/>
      <c r="F141" s="195" t="s">
        <v>1748</v>
      </c>
      <c r="G141" s="195"/>
      <c r="H141" s="193"/>
      <c r="I141" s="193"/>
      <c r="J141" s="195" t="s">
        <v>592</v>
      </c>
      <c r="K141" s="195"/>
      <c r="L141" s="195"/>
      <c r="M141" s="193"/>
    </row>
    <row r="142" spans="1:13" s="159" customFormat="1" ht="17.25" customHeight="1" x14ac:dyDescent="0.2">
      <c r="A142" s="258"/>
      <c r="B142" s="197" t="s">
        <v>593</v>
      </c>
      <c r="C142" s="193"/>
      <c r="D142" s="198" t="s">
        <v>594</v>
      </c>
      <c r="E142" s="199"/>
      <c r="F142" s="197" t="s">
        <v>595</v>
      </c>
      <c r="G142" s="193"/>
      <c r="H142" s="198" t="s">
        <v>596</v>
      </c>
      <c r="I142" s="193"/>
      <c r="J142" s="197" t="s">
        <v>597</v>
      </c>
      <c r="K142" s="738" t="s">
        <v>598</v>
      </c>
      <c r="M142" s="193"/>
    </row>
    <row r="143" spans="1:13" s="159" customFormat="1" ht="17.25" customHeight="1" x14ac:dyDescent="0.2">
      <c r="A143" s="259"/>
      <c r="B143" s="414" t="s">
        <v>599</v>
      </c>
      <c r="C143" s="202"/>
      <c r="D143" s="570" t="s">
        <v>600</v>
      </c>
      <c r="E143" s="197"/>
      <c r="F143" s="707" t="s">
        <v>601</v>
      </c>
      <c r="G143" s="730" t="s">
        <v>602</v>
      </c>
      <c r="H143" s="252" t="s">
        <v>603</v>
      </c>
      <c r="I143" s="201"/>
      <c r="J143" s="201" t="s">
        <v>604</v>
      </c>
      <c r="K143" s="203" t="s">
        <v>605</v>
      </c>
      <c r="L143" s="203"/>
      <c r="M143" s="193"/>
    </row>
    <row r="144" spans="1:13" s="159" customFormat="1" ht="17.25" customHeight="1" x14ac:dyDescent="0.2">
      <c r="A144" s="258"/>
      <c r="B144" s="414" t="s">
        <v>613</v>
      </c>
      <c r="C144" s="202"/>
      <c r="D144" s="570" t="s">
        <v>614</v>
      </c>
      <c r="E144" s="197"/>
      <c r="F144" s="707" t="s">
        <v>608</v>
      </c>
      <c r="G144" s="730" t="s">
        <v>609</v>
      </c>
      <c r="H144" s="252" t="s">
        <v>610</v>
      </c>
      <c r="I144" s="201"/>
      <c r="J144" s="201" t="s">
        <v>611</v>
      </c>
      <c r="K144" s="203" t="s">
        <v>612</v>
      </c>
      <c r="L144" s="203"/>
      <c r="M144" s="193"/>
    </row>
    <row r="145" spans="2:11" s="159" customFormat="1" ht="17.25" customHeight="1" x14ac:dyDescent="0.2">
      <c r="B145" s="201" t="s">
        <v>3855</v>
      </c>
      <c r="C145" s="202"/>
      <c r="D145" s="203" t="s">
        <v>1912</v>
      </c>
      <c r="E145" s="197"/>
      <c r="F145" s="707" t="s">
        <v>615</v>
      </c>
      <c r="G145" s="730" t="s">
        <v>616</v>
      </c>
      <c r="H145" s="252" t="s">
        <v>617</v>
      </c>
      <c r="I145" s="414"/>
      <c r="J145" s="414" t="s">
        <v>618</v>
      </c>
      <c r="K145" s="570" t="s">
        <v>619</v>
      </c>
    </row>
    <row r="146" spans="2:11" s="159" customFormat="1" ht="17.25" customHeight="1" x14ac:dyDescent="0.2">
      <c r="B146" s="201" t="s">
        <v>606</v>
      </c>
      <c r="C146" s="202"/>
      <c r="D146" s="203" t="s">
        <v>607</v>
      </c>
      <c r="E146" s="197"/>
      <c r="F146" s="707" t="s">
        <v>622</v>
      </c>
      <c r="G146" s="730" t="s">
        <v>623</v>
      </c>
      <c r="H146" s="252" t="s">
        <v>624</v>
      </c>
      <c r="I146" s="201"/>
      <c r="J146" s="201" t="s">
        <v>625</v>
      </c>
      <c r="K146" s="203" t="s">
        <v>626</v>
      </c>
    </row>
    <row r="147" spans="2:11" s="159" customFormat="1" ht="17.25" customHeight="1" x14ac:dyDescent="0.2">
      <c r="B147" s="414" t="s">
        <v>894</v>
      </c>
      <c r="C147" s="202"/>
      <c r="D147" s="570" t="s">
        <v>621</v>
      </c>
      <c r="E147" s="197"/>
      <c r="F147" s="707" t="s">
        <v>3856</v>
      </c>
      <c r="G147" s="730" t="s">
        <v>630</v>
      </c>
      <c r="H147" s="252" t="s">
        <v>3857</v>
      </c>
      <c r="I147" s="201"/>
      <c r="J147" s="201" t="s">
        <v>632</v>
      </c>
      <c r="K147" s="203" t="s">
        <v>633</v>
      </c>
    </row>
    <row r="148" spans="2:11" s="159" customFormat="1" ht="17.25" customHeight="1" x14ac:dyDescent="0.2">
      <c r="B148" s="414" t="s">
        <v>1758</v>
      </c>
      <c r="C148" s="202"/>
      <c r="D148" s="570" t="s">
        <v>1759</v>
      </c>
      <c r="E148" s="197"/>
      <c r="F148" s="707"/>
      <c r="G148" s="730"/>
      <c r="H148" s="252"/>
      <c r="I148" s="201"/>
      <c r="J148" s="201" t="s">
        <v>1760</v>
      </c>
      <c r="K148" s="203" t="s">
        <v>1762</v>
      </c>
    </row>
    <row r="149" spans="2:11" s="159" customFormat="1" ht="17.25" customHeight="1" x14ac:dyDescent="0.2">
      <c r="B149" s="414" t="s">
        <v>1913</v>
      </c>
      <c r="C149" s="202"/>
      <c r="D149" s="570" t="s">
        <v>1914</v>
      </c>
      <c r="E149" s="197"/>
      <c r="F149" s="505"/>
      <c r="G149"/>
      <c r="H149"/>
      <c r="I149" s="414"/>
      <c r="J149" s="414" t="s">
        <v>639</v>
      </c>
      <c r="K149" s="415" t="s">
        <v>640</v>
      </c>
    </row>
    <row r="150" spans="2:11" s="159" customFormat="1" ht="17.25" customHeight="1" x14ac:dyDescent="0.2">
      <c r="B150" s="414" t="s">
        <v>627</v>
      </c>
      <c r="C150" s="202"/>
      <c r="D150" s="570" t="s">
        <v>628</v>
      </c>
      <c r="E150" s="11"/>
      <c r="F150" s="11"/>
      <c r="G150" s="14"/>
      <c r="H150" s="13"/>
      <c r="I150" s="11"/>
      <c r="J150" s="16"/>
      <c r="K150" s="13"/>
    </row>
    <row r="151" spans="2:11" ht="17.25" customHeight="1" x14ac:dyDescent="0.2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 x14ac:dyDescent="0.2">
      <c r="B152" s="193" t="s">
        <v>1765</v>
      </c>
      <c r="C152" s="193" t="s">
        <v>1766</v>
      </c>
      <c r="D152" s="205"/>
      <c r="E152" s="193"/>
      <c r="F152" s="193" t="s">
        <v>1767</v>
      </c>
      <c r="G152" s="206" t="s">
        <v>1768</v>
      </c>
      <c r="H152" s="196"/>
      <c r="I152" s="193"/>
      <c r="J152" s="193" t="s">
        <v>1767</v>
      </c>
      <c r="K152" s="193" t="s">
        <v>1769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 x14ac:dyDescent="0.2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 x14ac:dyDescent="0.2">
      <c r="B2" s="8" t="s">
        <v>5229</v>
      </c>
      <c r="J2" s="604" t="s">
        <v>368</v>
      </c>
    </row>
    <row r="3" spans="2:14" ht="17.25" customHeight="1" x14ac:dyDescent="0.2">
      <c r="B3" s="165"/>
    </row>
    <row r="4" spans="2:14" ht="17.25" customHeight="1" x14ac:dyDescent="0.2">
      <c r="C4" s="313" t="s">
        <v>5230</v>
      </c>
      <c r="D4" s="147"/>
      <c r="E4" s="147"/>
      <c r="F4" s="409" t="s">
        <v>5231</v>
      </c>
      <c r="G4" s="147"/>
      <c r="H4" s="147"/>
      <c r="I4" s="147"/>
      <c r="J4" s="338" t="s">
        <v>5232</v>
      </c>
    </row>
    <row r="5" spans="2:14" ht="31.15" customHeight="1" x14ac:dyDescent="0.2">
      <c r="B5" s="148"/>
      <c r="C5" s="176"/>
      <c r="D5" s="148"/>
      <c r="E5" s="337" t="s">
        <v>5233</v>
      </c>
      <c r="F5" s="148"/>
      <c r="G5" s="330" t="s">
        <v>5234</v>
      </c>
      <c r="H5" s="330" t="s">
        <v>5235</v>
      </c>
      <c r="I5" s="148"/>
    </row>
    <row r="6" spans="2:14" ht="24" x14ac:dyDescent="0.2">
      <c r="B6" s="386" t="s">
        <v>1838</v>
      </c>
      <c r="C6" s="182" t="s">
        <v>5236</v>
      </c>
      <c r="D6" s="1595" t="s">
        <v>1839</v>
      </c>
      <c r="E6" s="163" t="s">
        <v>5237</v>
      </c>
      <c r="F6" s="163" t="s">
        <v>5238</v>
      </c>
      <c r="G6" s="163" t="s">
        <v>5239</v>
      </c>
      <c r="H6" s="163" t="s">
        <v>235</v>
      </c>
      <c r="I6" s="419" t="s">
        <v>5240</v>
      </c>
      <c r="J6" s="434" t="s">
        <v>1619</v>
      </c>
      <c r="K6" s="148" t="s">
        <v>5241</v>
      </c>
      <c r="L6" s="330" t="s">
        <v>5242</v>
      </c>
      <c r="M6" s="330" t="s">
        <v>5243</v>
      </c>
      <c r="N6" s="394" t="s">
        <v>5244</v>
      </c>
    </row>
    <row r="7" spans="2:14" ht="17.25" customHeight="1" x14ac:dyDescent="0.2">
      <c r="B7" s="152" t="s">
        <v>375</v>
      </c>
      <c r="C7" s="152" t="s">
        <v>376</v>
      </c>
      <c r="D7" s="1596"/>
      <c r="E7" s="403" t="s">
        <v>256</v>
      </c>
      <c r="F7" s="403" t="s">
        <v>244</v>
      </c>
      <c r="G7" s="403" t="s">
        <v>5245</v>
      </c>
      <c r="H7" s="403" t="s">
        <v>5246</v>
      </c>
      <c r="I7" s="148"/>
      <c r="J7" s="148"/>
      <c r="K7" s="155"/>
      <c r="L7" s="148"/>
      <c r="M7" s="148"/>
      <c r="N7" s="169" t="s">
        <v>311</v>
      </c>
    </row>
    <row r="8" spans="2:14" s="159" customFormat="1" ht="17.25" hidden="1" customHeight="1" x14ac:dyDescent="0.2">
      <c r="B8" s="357" t="s">
        <v>5247</v>
      </c>
      <c r="C8" s="358" t="s">
        <v>5248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 x14ac:dyDescent="0.2">
      <c r="B9" s="357" t="s">
        <v>5249</v>
      </c>
      <c r="C9" s="358" t="s">
        <v>5250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 x14ac:dyDescent="0.2">
      <c r="B10" s="357" t="s">
        <v>5251</v>
      </c>
      <c r="C10" s="358" t="s">
        <v>5252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 x14ac:dyDescent="0.2">
      <c r="B11" s="458" t="s">
        <v>433</v>
      </c>
      <c r="C11" s="358" t="s">
        <v>5253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 x14ac:dyDescent="0.2">
      <c r="B12" s="453" t="s">
        <v>5254</v>
      </c>
      <c r="C12" s="454" t="s">
        <v>5255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 x14ac:dyDescent="0.2">
      <c r="B13" s="357" t="s">
        <v>5256</v>
      </c>
      <c r="C13" s="358" t="s">
        <v>5257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 x14ac:dyDescent="0.2">
      <c r="B14" s="357" t="s">
        <v>5258</v>
      </c>
      <c r="C14" s="358" t="s">
        <v>5259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 x14ac:dyDescent="0.2">
      <c r="B15" s="357" t="s">
        <v>5260</v>
      </c>
      <c r="C15" s="358" t="s">
        <v>5261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 x14ac:dyDescent="0.2">
      <c r="B16" s="357" t="s">
        <v>5262</v>
      </c>
      <c r="C16" s="358" t="s">
        <v>5263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 x14ac:dyDescent="0.2">
      <c r="B17" s="357" t="s">
        <v>5264</v>
      </c>
      <c r="C17" s="358" t="s">
        <v>5265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 x14ac:dyDescent="0.2">
      <c r="B18" s="357" t="s">
        <v>5266</v>
      </c>
      <c r="C18" s="358" t="s">
        <v>5267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 x14ac:dyDescent="0.2">
      <c r="B19" s="357" t="s">
        <v>5268</v>
      </c>
      <c r="C19" s="358" t="s">
        <v>5269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 x14ac:dyDescent="0.2">
      <c r="B20" s="357" t="s">
        <v>5270</v>
      </c>
      <c r="C20" s="358" t="s">
        <v>5271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 x14ac:dyDescent="0.2">
      <c r="B21" s="357" t="s">
        <v>5272</v>
      </c>
      <c r="C21" s="358" t="s">
        <v>5273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 x14ac:dyDescent="0.2">
      <c r="B22" s="357" t="s">
        <v>5247</v>
      </c>
      <c r="C22" s="358" t="s">
        <v>5274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 x14ac:dyDescent="0.2">
      <c r="B23" s="453" t="s">
        <v>5249</v>
      </c>
      <c r="C23" s="454" t="s">
        <v>5275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 x14ac:dyDescent="0.2">
      <c r="B24" s="357" t="s">
        <v>5251</v>
      </c>
      <c r="C24" s="358" t="s">
        <v>5276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 x14ac:dyDescent="0.2">
      <c r="B25" s="357" t="s">
        <v>5254</v>
      </c>
      <c r="C25" s="358" t="s">
        <v>5277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 x14ac:dyDescent="0.2">
      <c r="B26" s="357" t="s">
        <v>5256</v>
      </c>
      <c r="C26" s="358" t="s">
        <v>5278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 x14ac:dyDescent="0.2">
      <c r="B27" s="357" t="s">
        <v>5258</v>
      </c>
      <c r="C27" s="358" t="s">
        <v>5279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 x14ac:dyDescent="0.2">
      <c r="B28" s="357" t="s">
        <v>5260</v>
      </c>
      <c r="C28" s="358" t="s">
        <v>5280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 x14ac:dyDescent="0.2">
      <c r="B29" s="357" t="s">
        <v>5264</v>
      </c>
      <c r="C29" s="358" t="s">
        <v>5281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 x14ac:dyDescent="0.2">
      <c r="B30" s="357" t="s">
        <v>5262</v>
      </c>
      <c r="C30" s="358" t="s">
        <v>5282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 x14ac:dyDescent="0.2">
      <c r="B31" s="357" t="s">
        <v>5266</v>
      </c>
      <c r="C31" s="358" t="s">
        <v>5283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 x14ac:dyDescent="0.2">
      <c r="B32" s="183" t="s">
        <v>5268</v>
      </c>
      <c r="C32" s="189" t="s">
        <v>5284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 x14ac:dyDescent="0.2">
      <c r="B33" s="183" t="s">
        <v>5270</v>
      </c>
      <c r="C33" s="189" t="s">
        <v>5285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 x14ac:dyDescent="0.2">
      <c r="B34" s="183" t="s">
        <v>5272</v>
      </c>
      <c r="C34" s="189" t="s">
        <v>5286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 x14ac:dyDescent="0.2">
      <c r="B35" s="183" t="s">
        <v>5247</v>
      </c>
      <c r="C35" s="189" t="s">
        <v>5287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 x14ac:dyDescent="0.2">
      <c r="B36" s="183" t="s">
        <v>5249</v>
      </c>
      <c r="C36" s="189" t="s">
        <v>5288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 x14ac:dyDescent="0.2">
      <c r="B37" s="559" t="s">
        <v>5251</v>
      </c>
      <c r="C37" s="189" t="s">
        <v>5289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 x14ac:dyDescent="0.2">
      <c r="B38" s="183" t="s">
        <v>5254</v>
      </c>
      <c r="C38" s="189" t="s">
        <v>5290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 x14ac:dyDescent="0.2">
      <c r="B39" s="578" t="s">
        <v>5256</v>
      </c>
      <c r="C39" s="189" t="s">
        <v>5291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 x14ac:dyDescent="0.2">
      <c r="B40" s="578" t="s">
        <v>5258</v>
      </c>
      <c r="C40" s="189" t="s">
        <v>5292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 x14ac:dyDescent="0.2">
      <c r="B41" s="578" t="s">
        <v>5260</v>
      </c>
      <c r="C41" s="189" t="s">
        <v>5293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 x14ac:dyDescent="0.2">
      <c r="B42" s="578" t="s">
        <v>5264</v>
      </c>
      <c r="C42" s="189" t="s">
        <v>5294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 x14ac:dyDescent="0.2">
      <c r="B43" s="579" t="s">
        <v>5262</v>
      </c>
      <c r="C43" s="189" t="s">
        <v>5295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 x14ac:dyDescent="0.2">
      <c r="B44" s="580" t="s">
        <v>5296</v>
      </c>
      <c r="C44" s="189" t="s">
        <v>5297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 x14ac:dyDescent="0.2">
      <c r="B45" s="580" t="s">
        <v>5268</v>
      </c>
      <c r="C45" s="189" t="s">
        <v>5298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 x14ac:dyDescent="0.2">
      <c r="B46" s="580" t="s">
        <v>5270</v>
      </c>
      <c r="C46" s="189" t="s">
        <v>5299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 x14ac:dyDescent="0.2">
      <c r="B47" s="581" t="s">
        <v>5300</v>
      </c>
      <c r="C47" s="189" t="s">
        <v>5301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 x14ac:dyDescent="0.2">
      <c r="B48" s="580" t="s">
        <v>5302</v>
      </c>
      <c r="C48" s="189" t="s">
        <v>5303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 x14ac:dyDescent="0.2">
      <c r="B49" s="580" t="s">
        <v>5247</v>
      </c>
      <c r="C49" s="189" t="s">
        <v>5304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 x14ac:dyDescent="0.2">
      <c r="B50" s="582" t="s">
        <v>5249</v>
      </c>
      <c r="C50" s="137" t="s">
        <v>5305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 x14ac:dyDescent="0.2">
      <c r="B51" s="582" t="s">
        <v>5306</v>
      </c>
      <c r="C51" s="137" t="s">
        <v>5307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 x14ac:dyDescent="0.2">
      <c r="B52" s="582" t="s">
        <v>5254</v>
      </c>
      <c r="C52" s="137" t="s">
        <v>5308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 x14ac:dyDescent="0.2">
      <c r="B53" s="582" t="s">
        <v>5256</v>
      </c>
      <c r="C53" s="137" t="s">
        <v>5309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 x14ac:dyDescent="0.2">
      <c r="B54" s="582" t="s">
        <v>5258</v>
      </c>
      <c r="C54" s="137" t="s">
        <v>5310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 x14ac:dyDescent="0.2">
      <c r="B55" s="582" t="s">
        <v>5260</v>
      </c>
      <c r="C55" s="137" t="s">
        <v>5311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 x14ac:dyDescent="0.2">
      <c r="B56" s="582" t="s">
        <v>5264</v>
      </c>
      <c r="C56" s="137" t="s">
        <v>5299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 x14ac:dyDescent="0.2">
      <c r="B57" s="582" t="s">
        <v>5312</v>
      </c>
      <c r="C57" s="137" t="s">
        <v>5313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 x14ac:dyDescent="0.2">
      <c r="B58" s="582" t="s">
        <v>5266</v>
      </c>
      <c r="C58" s="137" t="s">
        <v>5314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 x14ac:dyDescent="0.2">
      <c r="B59" s="582" t="s">
        <v>5268</v>
      </c>
      <c r="C59" s="137" t="s">
        <v>5315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 x14ac:dyDescent="0.2">
      <c r="B60" s="582" t="s">
        <v>5316</v>
      </c>
      <c r="C60" s="137" t="s">
        <v>5317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 x14ac:dyDescent="0.2">
      <c r="B61" s="582" t="s">
        <v>5302</v>
      </c>
      <c r="C61" s="137" t="s">
        <v>5318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 x14ac:dyDescent="0.2">
      <c r="B62" s="582" t="s">
        <v>5247</v>
      </c>
      <c r="C62" s="137" t="s">
        <v>5319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 x14ac:dyDescent="0.2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 x14ac:dyDescent="0.2">
      <c r="B64" s="582" t="s">
        <v>5306</v>
      </c>
      <c r="C64" s="137" t="s">
        <v>5320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 x14ac:dyDescent="0.2">
      <c r="B65" s="582" t="s">
        <v>5254</v>
      </c>
      <c r="C65" s="137" t="s">
        <v>5321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 x14ac:dyDescent="0.2">
      <c r="B66" s="636" t="s">
        <v>5322</v>
      </c>
      <c r="C66" s="137" t="s">
        <v>5323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 x14ac:dyDescent="0.2">
      <c r="B67" s="582" t="s">
        <v>5324</v>
      </c>
      <c r="C67" s="137" t="s">
        <v>5325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 x14ac:dyDescent="0.2">
      <c r="B68" s="582" t="s">
        <v>5260</v>
      </c>
      <c r="C68" s="137" t="s">
        <v>5326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 x14ac:dyDescent="0.2">
      <c r="B69" s="582" t="s">
        <v>5264</v>
      </c>
      <c r="C69" s="137" t="s">
        <v>5327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 x14ac:dyDescent="0.2">
      <c r="B70" s="582" t="s">
        <v>5312</v>
      </c>
      <c r="C70" s="137" t="s">
        <v>5328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 x14ac:dyDescent="0.2">
      <c r="B71" s="582" t="s">
        <v>5266</v>
      </c>
      <c r="C71" s="137" t="s">
        <v>5329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 x14ac:dyDescent="0.2">
      <c r="B72" s="582" t="s">
        <v>5268</v>
      </c>
      <c r="C72" s="137" t="s">
        <v>5330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 x14ac:dyDescent="0.2">
      <c r="B73" s="582" t="s">
        <v>5316</v>
      </c>
      <c r="C73" s="137" t="s">
        <v>5331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 x14ac:dyDescent="0.2">
      <c r="B74" s="582" t="s">
        <v>5302</v>
      </c>
      <c r="C74" s="137" t="s">
        <v>5332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 x14ac:dyDescent="0.2">
      <c r="B75" s="698" t="s">
        <v>5247</v>
      </c>
      <c r="C75" s="137" t="s">
        <v>5333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 x14ac:dyDescent="0.2">
      <c r="B76" s="698" t="s">
        <v>5249</v>
      </c>
      <c r="C76" s="137" t="s">
        <v>5334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 x14ac:dyDescent="0.2">
      <c r="B77" s="698" t="s">
        <v>5306</v>
      </c>
      <c r="C77" s="137" t="s">
        <v>5335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 x14ac:dyDescent="0.2">
      <c r="B78" s="698" t="s">
        <v>5254</v>
      </c>
      <c r="C78" s="137" t="s">
        <v>5336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 x14ac:dyDescent="0.2">
      <c r="B79" s="698" t="s">
        <v>5322</v>
      </c>
      <c r="C79" s="137" t="s">
        <v>5337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 x14ac:dyDescent="0.2">
      <c r="B80" s="699" t="s">
        <v>5324</v>
      </c>
      <c r="C80" s="690" t="s">
        <v>5338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 x14ac:dyDescent="0.2">
      <c r="B81" s="699" t="s">
        <v>5260</v>
      </c>
      <c r="C81" s="690" t="s">
        <v>5339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 x14ac:dyDescent="0.2">
      <c r="B82" s="699" t="s">
        <v>5264</v>
      </c>
      <c r="C82" s="690" t="s">
        <v>5340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 x14ac:dyDescent="0.2">
      <c r="B83" s="699" t="s">
        <v>5341</v>
      </c>
      <c r="C83" s="690" t="s">
        <v>5342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 x14ac:dyDescent="0.2">
      <c r="B84" s="699" t="s">
        <v>5266</v>
      </c>
      <c r="C84" s="690" t="s">
        <v>5343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 x14ac:dyDescent="0.2">
      <c r="B85" s="699" t="s">
        <v>5256</v>
      </c>
      <c r="C85" s="690" t="s">
        <v>5344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 x14ac:dyDescent="0.2">
      <c r="B86" s="699" t="s">
        <v>5345</v>
      </c>
      <c r="C86" s="690" t="s">
        <v>5346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 x14ac:dyDescent="0.2">
      <c r="B87" s="717" t="s">
        <v>5302</v>
      </c>
      <c r="C87" s="690" t="s">
        <v>5347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 x14ac:dyDescent="0.2">
      <c r="B88" s="718" t="s">
        <v>5268</v>
      </c>
      <c r="C88" s="690" t="s">
        <v>5348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 x14ac:dyDescent="0.2">
      <c r="B89" s="718" t="s">
        <v>5349</v>
      </c>
      <c r="C89" s="690" t="s">
        <v>5350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 x14ac:dyDescent="0.2">
      <c r="B90" s="718" t="s">
        <v>5306</v>
      </c>
      <c r="C90" s="690" t="s">
        <v>5351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 x14ac:dyDescent="0.2">
      <c r="B91" s="718" t="s">
        <v>5254</v>
      </c>
      <c r="C91" s="690" t="s">
        <v>5352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 x14ac:dyDescent="0.2">
      <c r="B92" s="718" t="s">
        <v>5322</v>
      </c>
      <c r="C92" s="690" t="s">
        <v>5353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 x14ac:dyDescent="0.2">
      <c r="B93" s="718" t="s">
        <v>5258</v>
      </c>
      <c r="C93" s="690" t="s">
        <v>5354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 x14ac:dyDescent="0.2">
      <c r="B94" s="718" t="s">
        <v>5355</v>
      </c>
      <c r="C94" s="690" t="s">
        <v>5356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 x14ac:dyDescent="0.2">
      <c r="B95" s="718" t="s">
        <v>5357</v>
      </c>
      <c r="C95" s="716" t="s">
        <v>5358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 x14ac:dyDescent="0.2">
      <c r="B96" s="719" t="s">
        <v>5341</v>
      </c>
      <c r="C96" s="137" t="s">
        <v>5359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 x14ac:dyDescent="0.2">
      <c r="B97" s="719" t="s">
        <v>5266</v>
      </c>
      <c r="C97" s="137" t="s">
        <v>5360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 x14ac:dyDescent="0.2">
      <c r="B98" s="719" t="s">
        <v>5260</v>
      </c>
      <c r="C98" s="137" t="s">
        <v>5361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 x14ac:dyDescent="0.2">
      <c r="B99" s="719" t="s">
        <v>5256</v>
      </c>
      <c r="C99" s="137" t="s">
        <v>5362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 x14ac:dyDescent="0.2">
      <c r="B100" s="719" t="s">
        <v>5363</v>
      </c>
      <c r="C100" s="137" t="s">
        <v>5364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 x14ac:dyDescent="0.2">
      <c r="B101" s="719" t="s">
        <v>5302</v>
      </c>
      <c r="C101" s="137" t="s">
        <v>5365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 x14ac:dyDescent="0.2">
      <c r="B102" s="719" t="s">
        <v>5349</v>
      </c>
      <c r="C102" s="137" t="s">
        <v>5366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 x14ac:dyDescent="0.2">
      <c r="B103" s="719" t="s">
        <v>5306</v>
      </c>
      <c r="C103" s="137" t="s">
        <v>5367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 x14ac:dyDescent="0.2">
      <c r="B104" s="719" t="s">
        <v>5368</v>
      </c>
      <c r="C104" s="137" t="s">
        <v>5369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 x14ac:dyDescent="0.2">
      <c r="B105" s="719" t="s">
        <v>5322</v>
      </c>
      <c r="C105" s="137" t="s">
        <v>5370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 x14ac:dyDescent="0.2">
      <c r="B106" s="719" t="s">
        <v>5258</v>
      </c>
      <c r="C106" s="137" t="s">
        <v>5371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 x14ac:dyDescent="0.2">
      <c r="B107" s="719" t="s">
        <v>5355</v>
      </c>
      <c r="C107" s="137" t="s">
        <v>5372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 x14ac:dyDescent="0.2">
      <c r="B108" s="719" t="s">
        <v>5357</v>
      </c>
      <c r="C108" s="137" t="s">
        <v>5373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 x14ac:dyDescent="0.2">
      <c r="B109" s="719" t="s">
        <v>5341</v>
      </c>
      <c r="C109" s="137" t="s">
        <v>5374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 x14ac:dyDescent="0.2">
      <c r="B110" s="719" t="s">
        <v>5266</v>
      </c>
      <c r="C110" s="137" t="s">
        <v>5375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 x14ac:dyDescent="0.2">
      <c r="B111" s="719" t="s">
        <v>5260</v>
      </c>
      <c r="C111" s="137" t="s">
        <v>5376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 x14ac:dyDescent="0.2">
      <c r="B112" s="719" t="s">
        <v>5256</v>
      </c>
      <c r="C112" s="137" t="s">
        <v>5377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 x14ac:dyDescent="0.2">
      <c r="B113" s="731" t="s">
        <v>5363</v>
      </c>
      <c r="C113" s="716" t="s">
        <v>5378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 x14ac:dyDescent="0.2">
      <c r="B114" s="719" t="s">
        <v>5302</v>
      </c>
      <c r="C114" s="137" t="s">
        <v>5379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 x14ac:dyDescent="0.2">
      <c r="B115" s="719" t="s">
        <v>5349</v>
      </c>
      <c r="C115" s="137" t="s">
        <v>5380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 x14ac:dyDescent="0.2">
      <c r="B116" s="719" t="s">
        <v>5381</v>
      </c>
      <c r="C116" s="137" t="s">
        <v>5382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 x14ac:dyDescent="0.2">
      <c r="B117" s="719" t="s">
        <v>5383</v>
      </c>
      <c r="C117" s="137" t="s">
        <v>5384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 x14ac:dyDescent="0.2">
      <c r="B118" s="719" t="s">
        <v>5322</v>
      </c>
      <c r="C118" s="137" t="s">
        <v>5385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 x14ac:dyDescent="0.2">
      <c r="B119" s="719" t="s">
        <v>5258</v>
      </c>
      <c r="C119" s="137" t="s">
        <v>5386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 x14ac:dyDescent="0.2">
      <c r="B120" s="719" t="s">
        <v>5355</v>
      </c>
      <c r="C120" s="137" t="s">
        <v>5387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 x14ac:dyDescent="0.2">
      <c r="B121" s="719" t="s">
        <v>5345</v>
      </c>
      <c r="C121" s="137" t="s">
        <v>5388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 x14ac:dyDescent="0.2">
      <c r="B122" s="735" t="s">
        <v>433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 x14ac:dyDescent="0.2">
      <c r="B123" s="719" t="s">
        <v>5306</v>
      </c>
      <c r="C123" s="137" t="s">
        <v>5389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 x14ac:dyDescent="0.2">
      <c r="B124" s="719" t="s">
        <v>5341</v>
      </c>
      <c r="C124" s="137" t="s">
        <v>5390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 x14ac:dyDescent="0.2">
      <c r="B125" s="636" t="s">
        <v>5266</v>
      </c>
      <c r="C125" s="137" t="s">
        <v>5391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 x14ac:dyDescent="0.2">
      <c r="B126" s="719" t="s">
        <v>5260</v>
      </c>
      <c r="C126" s="137" t="s">
        <v>5392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 x14ac:dyDescent="0.2">
      <c r="B127" s="719" t="s">
        <v>5256</v>
      </c>
      <c r="C127" s="137" t="s">
        <v>5393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 x14ac:dyDescent="0.2">
      <c r="B128" s="719" t="s">
        <v>5363</v>
      </c>
      <c r="C128" s="137" t="s">
        <v>5394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 x14ac:dyDescent="0.2">
      <c r="B129" s="719" t="s">
        <v>5302</v>
      </c>
      <c r="C129" s="137" t="s">
        <v>5395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 x14ac:dyDescent="0.2">
      <c r="B130" s="719" t="s">
        <v>5396</v>
      </c>
      <c r="C130" s="137" t="s">
        <v>5397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 x14ac:dyDescent="0.2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 x14ac:dyDescent="0.2">
      <c r="B132" s="422" t="s">
        <v>589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 x14ac:dyDescent="0.2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 x14ac:dyDescent="0.2">
      <c r="B134" s="192" t="s">
        <v>590</v>
      </c>
      <c r="C134" s="193"/>
      <c r="D134" s="193"/>
      <c r="E134" s="194"/>
      <c r="F134" s="195" t="s">
        <v>1748</v>
      </c>
      <c r="G134" s="195"/>
      <c r="H134" s="193"/>
      <c r="I134" s="193"/>
      <c r="J134" s="195" t="s">
        <v>592</v>
      </c>
      <c r="K134" s="195"/>
      <c r="L134" s="195"/>
      <c r="M134" s="193"/>
      <c r="N134" s="196"/>
    </row>
    <row r="135" spans="2:14" s="159" customFormat="1" ht="17.25" customHeight="1" x14ac:dyDescent="0.2">
      <c r="B135" s="197" t="s">
        <v>593</v>
      </c>
      <c r="C135" s="193"/>
      <c r="D135" s="198" t="s">
        <v>594</v>
      </c>
      <c r="E135" s="199"/>
      <c r="F135" s="197" t="s">
        <v>595</v>
      </c>
      <c r="G135" s="193"/>
      <c r="H135" s="198" t="s">
        <v>596</v>
      </c>
      <c r="I135" s="193"/>
      <c r="J135" s="197" t="s">
        <v>597</v>
      </c>
      <c r="K135" s="193"/>
      <c r="L135" s="198" t="s">
        <v>598</v>
      </c>
      <c r="M135" s="193"/>
      <c r="N135" s="196"/>
    </row>
    <row r="136" spans="2:14" s="159" customFormat="1" ht="17.25" customHeight="1" x14ac:dyDescent="0.2">
      <c r="B136" s="414" t="s">
        <v>599</v>
      </c>
      <c r="C136" s="202"/>
      <c r="D136" s="570" t="s">
        <v>600</v>
      </c>
      <c r="E136" s="197"/>
      <c r="F136" s="707" t="s">
        <v>601</v>
      </c>
      <c r="G136" s="730" t="s">
        <v>602</v>
      </c>
      <c r="H136" s="252" t="s">
        <v>603</v>
      </c>
      <c r="I136" s="201"/>
      <c r="J136" s="201" t="s">
        <v>604</v>
      </c>
      <c r="K136" s="203" t="s">
        <v>605</v>
      </c>
      <c r="L136" s="203"/>
      <c r="M136" s="193"/>
      <c r="N136" s="196"/>
    </row>
    <row r="137" spans="2:14" s="159" customFormat="1" ht="17.25" customHeight="1" x14ac:dyDescent="0.2">
      <c r="B137" s="414" t="s">
        <v>613</v>
      </c>
      <c r="C137" s="202"/>
      <c r="D137" s="570" t="s">
        <v>614</v>
      </c>
      <c r="E137" s="197"/>
      <c r="F137" s="707" t="s">
        <v>608</v>
      </c>
      <c r="G137" s="730" t="s">
        <v>609</v>
      </c>
      <c r="H137" s="252" t="s">
        <v>610</v>
      </c>
      <c r="I137" s="201"/>
      <c r="J137" s="201" t="s">
        <v>611</v>
      </c>
      <c r="K137" s="203" t="s">
        <v>612</v>
      </c>
      <c r="L137" s="203"/>
      <c r="M137" s="193"/>
      <c r="N137" s="196"/>
    </row>
    <row r="138" spans="2:14" s="159" customFormat="1" ht="17.25" customHeight="1" x14ac:dyDescent="0.2">
      <c r="B138" s="201" t="s">
        <v>3855</v>
      </c>
      <c r="C138" s="202"/>
      <c r="D138" s="203" t="s">
        <v>1912</v>
      </c>
      <c r="E138" s="197"/>
      <c r="F138" s="707" t="s">
        <v>615</v>
      </c>
      <c r="G138" s="730" t="s">
        <v>616</v>
      </c>
      <c r="H138" s="252" t="s">
        <v>617</v>
      </c>
      <c r="I138" s="414"/>
      <c r="J138" s="414" t="s">
        <v>618</v>
      </c>
      <c r="K138" s="570" t="s">
        <v>619</v>
      </c>
      <c r="L138" s="203"/>
      <c r="M138" s="193"/>
      <c r="N138" s="196"/>
    </row>
    <row r="139" spans="2:14" s="159" customFormat="1" ht="17.25" customHeight="1" x14ac:dyDescent="0.2">
      <c r="B139" s="201" t="s">
        <v>606</v>
      </c>
      <c r="C139" s="202"/>
      <c r="D139" s="203" t="s">
        <v>607</v>
      </c>
      <c r="E139" s="197"/>
      <c r="F139" s="707" t="s">
        <v>622</v>
      </c>
      <c r="G139" s="730" t="s">
        <v>623</v>
      </c>
      <c r="H139" s="252" t="s">
        <v>624</v>
      </c>
      <c r="I139" s="201"/>
      <c r="J139" s="201" t="s">
        <v>625</v>
      </c>
      <c r="K139" s="203" t="s">
        <v>626</v>
      </c>
      <c r="L139" s="203"/>
      <c r="M139" s="193"/>
      <c r="N139" s="196"/>
    </row>
    <row r="140" spans="2:14" s="159" customFormat="1" ht="17.25" customHeight="1" x14ac:dyDescent="0.2">
      <c r="B140" s="414" t="s">
        <v>894</v>
      </c>
      <c r="C140" s="202"/>
      <c r="D140" s="570" t="s">
        <v>621</v>
      </c>
      <c r="E140" s="197"/>
      <c r="F140" s="707" t="s">
        <v>3856</v>
      </c>
      <c r="G140" s="730" t="s">
        <v>630</v>
      </c>
      <c r="H140" s="252" t="s">
        <v>3857</v>
      </c>
      <c r="I140" s="201"/>
      <c r="J140" s="201" t="s">
        <v>632</v>
      </c>
      <c r="K140" s="203" t="s">
        <v>633</v>
      </c>
      <c r="L140" s="203"/>
      <c r="M140" s="193"/>
      <c r="N140" s="196"/>
    </row>
    <row r="141" spans="2:14" s="159" customFormat="1" ht="17.25" customHeight="1" x14ac:dyDescent="0.2">
      <c r="B141" s="414" t="s">
        <v>1758</v>
      </c>
      <c r="C141" s="202"/>
      <c r="D141" s="570" t="s">
        <v>1759</v>
      </c>
      <c r="E141" s="197"/>
      <c r="F141" s="707"/>
      <c r="G141" s="730"/>
      <c r="H141" s="252"/>
      <c r="I141" s="201"/>
      <c r="J141" s="201" t="s">
        <v>1760</v>
      </c>
      <c r="K141" s="203" t="s">
        <v>1762</v>
      </c>
      <c r="L141" s="203"/>
      <c r="M141" s="193"/>
      <c r="N141" s="196"/>
    </row>
    <row r="142" spans="2:14" s="159" customFormat="1" ht="17.25" customHeight="1" x14ac:dyDescent="0.2">
      <c r="B142" s="414" t="s">
        <v>1913</v>
      </c>
      <c r="C142" s="202"/>
      <c r="D142" s="570" t="s">
        <v>1914</v>
      </c>
      <c r="E142" s="197"/>
      <c r="F142" s="505"/>
      <c r="G142"/>
      <c r="H142"/>
      <c r="I142" s="414"/>
      <c r="J142" s="414" t="s">
        <v>639</v>
      </c>
      <c r="K142" s="415" t="s">
        <v>640</v>
      </c>
      <c r="L142" s="203"/>
      <c r="M142" s="193"/>
      <c r="N142" s="196"/>
    </row>
    <row r="143" spans="2:14" s="159" customFormat="1" ht="17.25" customHeight="1" x14ac:dyDescent="0.2">
      <c r="B143" s="414" t="s">
        <v>627</v>
      </c>
      <c r="C143" s="202"/>
      <c r="D143" s="570" t="s">
        <v>628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 x14ac:dyDescent="0.2">
      <c r="B145" s="193" t="s">
        <v>1765</v>
      </c>
      <c r="C145" s="193" t="s">
        <v>1766</v>
      </c>
      <c r="D145" s="205"/>
      <c r="E145" s="193"/>
      <c r="F145" s="193" t="s">
        <v>1767</v>
      </c>
      <c r="G145" s="206" t="s">
        <v>1768</v>
      </c>
      <c r="H145" s="196" t="s">
        <v>5398</v>
      </c>
      <c r="I145" s="193"/>
      <c r="J145" s="193" t="s">
        <v>1767</v>
      </c>
      <c r="K145" s="193" t="s">
        <v>1769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 x14ac:dyDescent="0.2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 x14ac:dyDescent="0.2">
      <c r="A2" s="340"/>
      <c r="B2" s="8" t="s">
        <v>5098</v>
      </c>
      <c r="C2" s="11"/>
      <c r="D2" s="11"/>
      <c r="E2" s="11"/>
      <c r="F2" s="11"/>
      <c r="G2" s="604" t="s">
        <v>368</v>
      </c>
    </row>
    <row r="3" spans="1:8" ht="17.25" customHeight="1" x14ac:dyDescent="0.2">
      <c r="B3" s="165"/>
    </row>
    <row r="4" spans="1:8" ht="17.25" customHeight="1" x14ac:dyDescent="0.2">
      <c r="A4" s="1597" t="s">
        <v>5399</v>
      </c>
      <c r="B4" s="1597"/>
      <c r="C4" s="1597"/>
      <c r="D4" s="1597"/>
      <c r="E4" s="1597"/>
      <c r="F4" s="1597"/>
    </row>
    <row r="5" spans="1:8" ht="17.25" customHeight="1" x14ac:dyDescent="0.2">
      <c r="B5" s="350"/>
      <c r="C5" s="148"/>
      <c r="D5" s="148"/>
      <c r="E5" s="148"/>
      <c r="F5" s="148"/>
    </row>
    <row r="6" spans="1:8" ht="56.25" customHeight="1" x14ac:dyDescent="0.2">
      <c r="A6" s="342"/>
      <c r="B6" s="386" t="s">
        <v>2765</v>
      </c>
      <c r="C6" s="169"/>
      <c r="D6" s="332" t="s">
        <v>1839</v>
      </c>
      <c r="E6" s="163" t="s">
        <v>146</v>
      </c>
      <c r="F6" s="163" t="s">
        <v>2731</v>
      </c>
      <c r="G6" s="416" t="s">
        <v>5240</v>
      </c>
      <c r="H6" s="459" t="s">
        <v>5400</v>
      </c>
    </row>
    <row r="7" spans="1:8" ht="17.25" customHeight="1" x14ac:dyDescent="0.2">
      <c r="A7" s="342"/>
      <c r="B7" s="152" t="s">
        <v>375</v>
      </c>
      <c r="C7" s="152" t="s">
        <v>376</v>
      </c>
      <c r="D7" s="332" t="s">
        <v>1844</v>
      </c>
      <c r="E7" s="332" t="s">
        <v>216</v>
      </c>
      <c r="F7" s="332" t="s">
        <v>5401</v>
      </c>
      <c r="G7" s="379"/>
      <c r="H7" s="379"/>
    </row>
    <row r="8" spans="1:8" ht="17.25" hidden="1" customHeight="1" x14ac:dyDescent="0.2">
      <c r="B8" s="173" t="s">
        <v>5402</v>
      </c>
      <c r="C8" s="173" t="s">
        <v>5403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 x14ac:dyDescent="0.2">
      <c r="B9" s="173" t="s">
        <v>5404</v>
      </c>
      <c r="C9" s="173" t="s">
        <v>5405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 x14ac:dyDescent="0.2">
      <c r="B10" s="173" t="s">
        <v>4707</v>
      </c>
      <c r="C10" s="173" t="s">
        <v>5406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 x14ac:dyDescent="0.2">
      <c r="B11" s="173" t="s">
        <v>5407</v>
      </c>
      <c r="C11" s="173" t="s">
        <v>5408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 x14ac:dyDescent="0.2">
      <c r="B12" s="173" t="s">
        <v>5409</v>
      </c>
      <c r="C12" s="173" t="s">
        <v>5410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 x14ac:dyDescent="0.2">
      <c r="B13" s="173" t="s">
        <v>5409</v>
      </c>
      <c r="C13" s="173" t="s">
        <v>5411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 x14ac:dyDescent="0.2">
      <c r="B14" s="173" t="s">
        <v>584</v>
      </c>
      <c r="C14" s="173" t="s">
        <v>5412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 x14ac:dyDescent="0.2">
      <c r="B15" s="173" t="s">
        <v>5413</v>
      </c>
      <c r="C15" s="173" t="s">
        <v>5414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 x14ac:dyDescent="0.2">
      <c r="B16" s="173" t="s">
        <v>5415</v>
      </c>
      <c r="C16" s="173" t="s">
        <v>5416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 x14ac:dyDescent="0.2">
      <c r="B17" s="173" t="s">
        <v>5417</v>
      </c>
      <c r="C17" s="173" t="s">
        <v>5418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 x14ac:dyDescent="0.2">
      <c r="B18" s="173" t="s">
        <v>5419</v>
      </c>
      <c r="C18" s="173" t="s">
        <v>5420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 x14ac:dyDescent="0.2">
      <c r="B19" s="173" t="s">
        <v>5421</v>
      </c>
      <c r="C19" s="173" t="s">
        <v>5422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 x14ac:dyDescent="0.2">
      <c r="B20" s="173" t="s">
        <v>5423</v>
      </c>
      <c r="C20" s="173" t="s">
        <v>5424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 x14ac:dyDescent="0.2">
      <c r="B21" s="173" t="s">
        <v>5425</v>
      </c>
      <c r="C21" s="173" t="s">
        <v>5426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 x14ac:dyDescent="0.2">
      <c r="B22" s="173" t="s">
        <v>5427</v>
      </c>
      <c r="C22" s="173" t="s">
        <v>5428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 x14ac:dyDescent="0.2">
      <c r="B23" s="173" t="s">
        <v>5429</v>
      </c>
      <c r="C23" s="173" t="s">
        <v>5430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 x14ac:dyDescent="0.2">
      <c r="B24" s="173" t="s">
        <v>5431</v>
      </c>
      <c r="C24" s="173" t="s">
        <v>5432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 x14ac:dyDescent="0.2">
      <c r="A25" s="531" t="s">
        <v>5433</v>
      </c>
      <c r="B25" s="173" t="s">
        <v>5434</v>
      </c>
      <c r="C25" s="173" t="s">
        <v>5435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 x14ac:dyDescent="0.2">
      <c r="A26" s="190" t="s">
        <v>5436</v>
      </c>
      <c r="B26" s="173" t="s">
        <v>5437</v>
      </c>
      <c r="C26" s="173" t="s">
        <v>5438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 x14ac:dyDescent="0.2">
      <c r="A27" s="341" t="s">
        <v>5439</v>
      </c>
      <c r="B27" s="173" t="s">
        <v>5440</v>
      </c>
      <c r="C27" s="173" t="s">
        <v>5441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 x14ac:dyDescent="0.2">
      <c r="B28" s="173" t="s">
        <v>5442</v>
      </c>
      <c r="C28" s="173" t="s">
        <v>5443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 x14ac:dyDescent="0.2">
      <c r="A29" s="341" t="s">
        <v>5444</v>
      </c>
      <c r="B29" s="173" t="s">
        <v>5445</v>
      </c>
      <c r="C29" s="173" t="s">
        <v>5446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 x14ac:dyDescent="0.2">
      <c r="B30" s="173" t="s">
        <v>5407</v>
      </c>
      <c r="C30" s="173" t="s">
        <v>5447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 x14ac:dyDescent="0.2">
      <c r="B31" s="173" t="s">
        <v>5409</v>
      </c>
      <c r="C31" s="173" t="s">
        <v>5448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 x14ac:dyDescent="0.2">
      <c r="B32" s="173" t="s">
        <v>5449</v>
      </c>
      <c r="C32" s="173" t="s">
        <v>5450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 x14ac:dyDescent="0.2">
      <c r="B33" s="555" t="s">
        <v>433</v>
      </c>
      <c r="C33" s="173" t="s">
        <v>5451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 x14ac:dyDescent="0.2">
      <c r="B34" s="173" t="s">
        <v>5452</v>
      </c>
      <c r="C34" s="173" t="s">
        <v>5453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 x14ac:dyDescent="0.2">
      <c r="B35" s="173" t="s">
        <v>5454</v>
      </c>
      <c r="C35" s="173" t="s">
        <v>5455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 x14ac:dyDescent="0.2">
      <c r="B36" s="173" t="s">
        <v>5456</v>
      </c>
      <c r="C36" s="173" t="s">
        <v>5457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 x14ac:dyDescent="0.2">
      <c r="B37" s="173" t="s">
        <v>5458</v>
      </c>
      <c r="C37" s="173" t="s">
        <v>5459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 x14ac:dyDescent="0.2">
      <c r="B38" s="173" t="s">
        <v>5460</v>
      </c>
      <c r="C38" s="173" t="s">
        <v>5461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 x14ac:dyDescent="0.2">
      <c r="B39" s="433" t="s">
        <v>433</v>
      </c>
      <c r="C39" s="173" t="s">
        <v>5462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 x14ac:dyDescent="0.2">
      <c r="B40" s="173" t="s">
        <v>5417</v>
      </c>
      <c r="C40" s="173" t="s">
        <v>5463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 x14ac:dyDescent="0.2">
      <c r="B41" s="173" t="s">
        <v>5427</v>
      </c>
      <c r="C41" s="173" t="s">
        <v>5464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 x14ac:dyDescent="0.2">
      <c r="A42" s="382" t="s">
        <v>5465</v>
      </c>
      <c r="B42" s="173" t="s">
        <v>5466</v>
      </c>
      <c r="C42" s="173" t="s">
        <v>5467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 x14ac:dyDescent="0.2">
      <c r="A43" s="382" t="s">
        <v>5468</v>
      </c>
      <c r="B43" s="173" t="s">
        <v>5469</v>
      </c>
      <c r="C43" s="173" t="s">
        <v>5470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 x14ac:dyDescent="0.2">
      <c r="B44" s="173" t="s">
        <v>5471</v>
      </c>
      <c r="C44" s="173" t="s">
        <v>5472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 x14ac:dyDescent="0.2">
      <c r="A45" s="382" t="s">
        <v>5473</v>
      </c>
      <c r="B45" s="173" t="s">
        <v>5474</v>
      </c>
      <c r="C45" s="173" t="s">
        <v>5475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 x14ac:dyDescent="0.2">
      <c r="A46" s="382" t="s">
        <v>5476</v>
      </c>
      <c r="B46" s="173" t="s">
        <v>4695</v>
      </c>
      <c r="C46" s="173" t="s">
        <v>5477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 x14ac:dyDescent="0.2">
      <c r="A47" s="382"/>
      <c r="B47" s="173" t="s">
        <v>5478</v>
      </c>
      <c r="C47" s="173" t="s">
        <v>5479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 x14ac:dyDescent="0.2">
      <c r="A48" s="382"/>
      <c r="B48" s="173" t="s">
        <v>5454</v>
      </c>
      <c r="C48" s="173" t="s">
        <v>5480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 x14ac:dyDescent="0.2">
      <c r="A49" s="382"/>
      <c r="B49" s="173" t="s">
        <v>5481</v>
      </c>
      <c r="C49" s="173" t="s">
        <v>5482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 x14ac:dyDescent="0.2">
      <c r="A50" s="382"/>
      <c r="B50" s="173" t="s">
        <v>5483</v>
      </c>
      <c r="C50" s="173" t="s">
        <v>5484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 x14ac:dyDescent="0.2">
      <c r="A51" s="382"/>
      <c r="B51" s="173" t="s">
        <v>5409</v>
      </c>
      <c r="C51" s="173" t="s">
        <v>5485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 x14ac:dyDescent="0.2">
      <c r="A52" s="382"/>
      <c r="B52" s="173" t="s">
        <v>5486</v>
      </c>
      <c r="C52" s="173" t="s">
        <v>5487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 x14ac:dyDescent="0.2">
      <c r="A53" s="382"/>
      <c r="B53" s="173" t="s">
        <v>5488</v>
      </c>
      <c r="C53" s="173" t="s">
        <v>5489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 x14ac:dyDescent="0.2">
      <c r="A54" s="382"/>
      <c r="B54" s="173" t="s">
        <v>5421</v>
      </c>
      <c r="C54" s="173" t="s">
        <v>5490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 x14ac:dyDescent="0.2">
      <c r="A55" s="382"/>
      <c r="B55" s="173" t="s">
        <v>5363</v>
      </c>
      <c r="C55" s="173" t="s">
        <v>5491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 x14ac:dyDescent="0.2">
      <c r="A56" s="382"/>
      <c r="B56" s="173" t="s">
        <v>5458</v>
      </c>
      <c r="C56" s="173" t="s">
        <v>5492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 x14ac:dyDescent="0.2">
      <c r="A57" s="382"/>
      <c r="B57" s="173" t="s">
        <v>5493</v>
      </c>
      <c r="C57" s="173" t="s">
        <v>5494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 x14ac:dyDescent="0.2">
      <c r="A58" s="382"/>
      <c r="B58" s="173" t="s">
        <v>5481</v>
      </c>
      <c r="C58" s="173" t="s">
        <v>5495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 x14ac:dyDescent="0.2">
      <c r="A59" s="382"/>
      <c r="B59" s="173" t="s">
        <v>5425</v>
      </c>
      <c r="C59" s="173" t="s">
        <v>5496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 x14ac:dyDescent="0.2">
      <c r="A60" s="382"/>
      <c r="B60" s="173" t="s">
        <v>5431</v>
      </c>
      <c r="C60" s="173" t="s">
        <v>5497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 x14ac:dyDescent="0.2">
      <c r="A61" s="382"/>
      <c r="B61" s="173" t="s">
        <v>5341</v>
      </c>
      <c r="C61" s="173" t="s">
        <v>5498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 x14ac:dyDescent="0.2">
      <c r="A62" s="382"/>
      <c r="B62" s="173" t="s">
        <v>5413</v>
      </c>
      <c r="C62" s="173" t="s">
        <v>5499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 x14ac:dyDescent="0.2">
      <c r="A63" s="382"/>
      <c r="B63" s="173" t="s">
        <v>5500</v>
      </c>
      <c r="C63" s="173" t="s">
        <v>5501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 x14ac:dyDescent="0.2">
      <c r="A64" s="382"/>
      <c r="B64" s="173" t="s">
        <v>5502</v>
      </c>
      <c r="C64" s="173" t="s">
        <v>5503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 x14ac:dyDescent="0.2">
      <c r="A65" s="382"/>
      <c r="B65" s="173" t="s">
        <v>5345</v>
      </c>
      <c r="C65" s="173" t="s">
        <v>5504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 x14ac:dyDescent="0.2">
      <c r="A66" s="382"/>
      <c r="B66" s="173" t="s">
        <v>5505</v>
      </c>
      <c r="C66" s="173" t="s">
        <v>5506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 x14ac:dyDescent="0.2">
      <c r="A67" s="382"/>
      <c r="B67" s="173" t="s">
        <v>5507</v>
      </c>
      <c r="C67" s="173" t="s">
        <v>5508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 x14ac:dyDescent="0.2">
      <c r="A68" s="382"/>
      <c r="B68" s="173" t="s">
        <v>5478</v>
      </c>
      <c r="C68" s="173" t="s">
        <v>5509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 x14ac:dyDescent="0.2">
      <c r="A69" s="382"/>
      <c r="B69" s="173" t="s">
        <v>5409</v>
      </c>
      <c r="C69" s="173" t="s">
        <v>5510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 x14ac:dyDescent="0.2">
      <c r="A70" s="382" t="s">
        <v>5511</v>
      </c>
      <c r="B70" s="173" t="s">
        <v>5512</v>
      </c>
      <c r="C70" s="173" t="s">
        <v>5513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 x14ac:dyDescent="0.2">
      <c r="A71" s="382"/>
      <c r="B71" s="173" t="s">
        <v>4741</v>
      </c>
      <c r="C71" s="173" t="s">
        <v>5514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 x14ac:dyDescent="0.2">
      <c r="A72" s="382"/>
      <c r="B72" s="173" t="s">
        <v>5515</v>
      </c>
      <c r="C72" s="173" t="s">
        <v>5516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 x14ac:dyDescent="0.2">
      <c r="A73" s="382"/>
      <c r="B73" s="173" t="s">
        <v>4652</v>
      </c>
      <c r="C73" s="173" t="s">
        <v>5517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 x14ac:dyDescent="0.2">
      <c r="A74" s="382"/>
      <c r="B74" s="173" t="s">
        <v>5502</v>
      </c>
      <c r="C74" s="173" t="s">
        <v>5518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 x14ac:dyDescent="0.2">
      <c r="A75" s="382"/>
      <c r="B75" s="173" t="s">
        <v>5434</v>
      </c>
      <c r="C75" s="173" t="s">
        <v>5519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 x14ac:dyDescent="0.2">
      <c r="A76" s="382"/>
      <c r="B76" s="173" t="s">
        <v>5520</v>
      </c>
      <c r="C76" s="173" t="s">
        <v>5521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 x14ac:dyDescent="0.2">
      <c r="A77" s="382"/>
      <c r="B77" s="173" t="s">
        <v>5427</v>
      </c>
      <c r="C77" s="173" t="s">
        <v>5522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 x14ac:dyDescent="0.2">
      <c r="A78" s="382"/>
      <c r="B78" s="173" t="s">
        <v>5523</v>
      </c>
      <c r="C78" s="173" t="s">
        <v>5524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 x14ac:dyDescent="0.2">
      <c r="A79" s="382"/>
      <c r="B79" s="173" t="s">
        <v>5431</v>
      </c>
      <c r="C79" s="173" t="s">
        <v>5525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 x14ac:dyDescent="0.25">
      <c r="A80" s="382" t="s">
        <v>5526</v>
      </c>
      <c r="B80" s="701" t="s">
        <v>5421</v>
      </c>
      <c r="C80" s="173" t="s">
        <v>5527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 x14ac:dyDescent="0.2">
      <c r="A81" s="382"/>
      <c r="B81" s="173" t="s">
        <v>5417</v>
      </c>
      <c r="C81" s="173" t="s">
        <v>5528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 x14ac:dyDescent="0.2">
      <c r="A82" s="382"/>
      <c r="B82" s="173" t="s">
        <v>5529</v>
      </c>
      <c r="C82" s="173" t="s">
        <v>5530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 x14ac:dyDescent="0.2">
      <c r="A83" s="382"/>
      <c r="B83" s="173" t="s">
        <v>4695</v>
      </c>
      <c r="C83" s="173" t="s">
        <v>5531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 x14ac:dyDescent="0.2">
      <c r="A84" s="382"/>
      <c r="B84" s="173" t="s">
        <v>4695</v>
      </c>
      <c r="C84" s="173" t="s">
        <v>5531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 x14ac:dyDescent="0.2">
      <c r="A85" s="382"/>
      <c r="B85" s="173" t="s">
        <v>4695</v>
      </c>
      <c r="C85" s="173" t="s">
        <v>5531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 x14ac:dyDescent="0.2">
      <c r="A86" s="382"/>
      <c r="B86" s="173" t="s">
        <v>5454</v>
      </c>
      <c r="C86" s="173" t="s">
        <v>5532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 x14ac:dyDescent="0.2">
      <c r="A87" s="382"/>
      <c r="B87" s="173" t="s">
        <v>5515</v>
      </c>
      <c r="C87" s="173" t="s">
        <v>5533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 x14ac:dyDescent="0.2">
      <c r="A88" s="382"/>
      <c r="B88" s="173" t="s">
        <v>5534</v>
      </c>
      <c r="C88" s="173" t="s">
        <v>5535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 x14ac:dyDescent="0.2">
      <c r="A89" s="382"/>
      <c r="B89" s="173" t="s">
        <v>5536</v>
      </c>
      <c r="C89" s="173" t="s">
        <v>5537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 x14ac:dyDescent="0.2">
      <c r="A90" s="382"/>
      <c r="B90" s="173" t="s">
        <v>5538</v>
      </c>
      <c r="C90" s="173" t="s">
        <v>5539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 x14ac:dyDescent="0.2">
      <c r="A91" s="382"/>
      <c r="B91" s="173" t="s">
        <v>5520</v>
      </c>
      <c r="C91" s="173" t="s">
        <v>5540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 x14ac:dyDescent="0.2">
      <c r="A92" s="382"/>
      <c r="B92" s="173" t="s">
        <v>5541</v>
      </c>
      <c r="C92" s="173" t="s">
        <v>5542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 x14ac:dyDescent="0.2">
      <c r="A93" s="382"/>
      <c r="B93" s="173" t="s">
        <v>5434</v>
      </c>
      <c r="C93" s="173" t="s">
        <v>5542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 x14ac:dyDescent="0.2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 x14ac:dyDescent="0.2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 x14ac:dyDescent="0.2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 x14ac:dyDescent="0.2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 x14ac:dyDescent="0.2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 x14ac:dyDescent="0.2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 x14ac:dyDescent="0.2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 x14ac:dyDescent="0.2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 x14ac:dyDescent="0.2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 x14ac:dyDescent="0.2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 x14ac:dyDescent="0.2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 x14ac:dyDescent="0.2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 x14ac:dyDescent="0.2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 x14ac:dyDescent="0.2">
      <c r="A107" s="382"/>
      <c r="B107" s="433" t="s">
        <v>433</v>
      </c>
      <c r="C107" s="173" t="s">
        <v>5543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 x14ac:dyDescent="0.2">
      <c r="A108" s="382"/>
      <c r="B108" s="173" t="s">
        <v>5434</v>
      </c>
      <c r="C108" s="173" t="s">
        <v>5544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 x14ac:dyDescent="0.2">
      <c r="A109" s="382"/>
      <c r="B109" s="173" t="s">
        <v>5545</v>
      </c>
      <c r="C109" s="173" t="s">
        <v>5546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 x14ac:dyDescent="0.2">
      <c r="A110" s="382"/>
      <c r="B110" s="433" t="s">
        <v>433</v>
      </c>
      <c r="C110" s="173" t="s">
        <v>5547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 x14ac:dyDescent="0.2">
      <c r="A111" s="382"/>
      <c r="B111" s="433" t="s">
        <v>433</v>
      </c>
      <c r="C111" s="173" t="s">
        <v>5548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 x14ac:dyDescent="0.2">
      <c r="A112" s="382"/>
      <c r="B112" s="173" t="s">
        <v>5549</v>
      </c>
      <c r="C112" s="173" t="s">
        <v>5550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 x14ac:dyDescent="0.2">
      <c r="A113" s="382"/>
      <c r="B113" s="173" t="s">
        <v>4686</v>
      </c>
      <c r="C113" s="173" t="s">
        <v>5551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 x14ac:dyDescent="0.2">
      <c r="A114" s="382"/>
      <c r="B114" s="173" t="s">
        <v>5552</v>
      </c>
      <c r="C114" s="173" t="s">
        <v>5553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 x14ac:dyDescent="0.2">
      <c r="A115" s="382"/>
      <c r="B115" s="173" t="s">
        <v>5554</v>
      </c>
      <c r="C115" s="173" t="s">
        <v>5555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 x14ac:dyDescent="0.2">
      <c r="A116" s="382"/>
      <c r="B116" s="173" t="s">
        <v>5556</v>
      </c>
      <c r="C116" s="173" t="s">
        <v>5557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 x14ac:dyDescent="0.2">
      <c r="A117" s="382"/>
      <c r="B117" s="173" t="s">
        <v>5558</v>
      </c>
      <c r="C117" s="173" t="s">
        <v>5559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 x14ac:dyDescent="0.2">
      <c r="A118" s="382"/>
      <c r="B118" s="173" t="s">
        <v>5560</v>
      </c>
      <c r="C118" s="173" t="s">
        <v>5561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 x14ac:dyDescent="0.2">
      <c r="A119" s="382"/>
      <c r="B119" s="173" t="s">
        <v>5562</v>
      </c>
      <c r="C119" s="173" t="s">
        <v>5563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 x14ac:dyDescent="0.2">
      <c r="A120" s="382"/>
      <c r="B120" s="173" t="s">
        <v>5564</v>
      </c>
      <c r="C120" s="173" t="s">
        <v>5565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 x14ac:dyDescent="0.2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 x14ac:dyDescent="0.2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 x14ac:dyDescent="0.2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 x14ac:dyDescent="0.2">
      <c r="A124" s="342"/>
      <c r="B124" s="147" t="s">
        <v>589</v>
      </c>
      <c r="C124" s="145"/>
      <c r="D124" s="145"/>
      <c r="E124" s="145"/>
      <c r="G124" s="145"/>
      <c r="I124" s="147"/>
      <c r="J124" s="145"/>
    </row>
    <row r="125" spans="1:11" s="159" customFormat="1" ht="17.25" customHeight="1" x14ac:dyDescent="0.2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 x14ac:dyDescent="0.2">
      <c r="A126" s="343"/>
      <c r="B126" s="8" t="s">
        <v>590</v>
      </c>
      <c r="C126" s="11"/>
      <c r="D126" s="11"/>
      <c r="E126" s="2" t="s">
        <v>1748</v>
      </c>
      <c r="F126" s="2"/>
      <c r="G126" s="11"/>
      <c r="H126" s="11"/>
      <c r="I126" s="2"/>
      <c r="J126" s="2" t="s">
        <v>592</v>
      </c>
      <c r="K126" s="2"/>
    </row>
    <row r="127" spans="1:11" s="159" customFormat="1" ht="17.25" customHeight="1" x14ac:dyDescent="0.2">
      <c r="A127" s="344"/>
      <c r="B127" s="197" t="s">
        <v>593</v>
      </c>
      <c r="C127" s="193"/>
      <c r="D127" s="198" t="s">
        <v>594</v>
      </c>
      <c r="E127" s="11" t="s">
        <v>595</v>
      </c>
      <c r="F127" s="11"/>
      <c r="G127" s="198" t="s">
        <v>596</v>
      </c>
      <c r="H127" s="11"/>
      <c r="I127" s="197"/>
      <c r="J127" s="197" t="s">
        <v>597</v>
      </c>
      <c r="K127" s="198" t="s">
        <v>598</v>
      </c>
    </row>
    <row r="128" spans="1:11" s="159" customFormat="1" ht="17.25" customHeight="1" x14ac:dyDescent="0.2">
      <c r="A128" s="343"/>
      <c r="B128" s="414" t="s">
        <v>599</v>
      </c>
      <c r="C128" s="202"/>
      <c r="D128" s="570" t="s">
        <v>600</v>
      </c>
      <c r="E128" s="197"/>
      <c r="F128" s="707" t="s">
        <v>601</v>
      </c>
      <c r="G128" s="730" t="s">
        <v>602</v>
      </c>
      <c r="H128" s="252" t="s">
        <v>603</v>
      </c>
      <c r="I128" s="193"/>
      <c r="J128" s="201" t="s">
        <v>604</v>
      </c>
      <c r="K128" s="203" t="s">
        <v>605</v>
      </c>
    </row>
    <row r="129" spans="2:11" s="159" customFormat="1" ht="17.25" customHeight="1" x14ac:dyDescent="0.2">
      <c r="B129" s="414" t="s">
        <v>613</v>
      </c>
      <c r="C129" s="202"/>
      <c r="D129" s="570" t="s">
        <v>614</v>
      </c>
      <c r="E129" s="197"/>
      <c r="F129" s="707" t="s">
        <v>608</v>
      </c>
      <c r="G129" s="730" t="s">
        <v>609</v>
      </c>
      <c r="H129" s="252" t="s">
        <v>610</v>
      </c>
      <c r="I129" s="193"/>
      <c r="J129" s="201" t="s">
        <v>611</v>
      </c>
      <c r="K129" s="203" t="s">
        <v>612</v>
      </c>
    </row>
    <row r="130" spans="2:11" s="159" customFormat="1" ht="17.25" customHeight="1" x14ac:dyDescent="0.2">
      <c r="B130" s="201" t="s">
        <v>3855</v>
      </c>
      <c r="C130" s="202"/>
      <c r="D130" s="203" t="s">
        <v>1912</v>
      </c>
      <c r="E130" s="197"/>
      <c r="F130" s="707" t="s">
        <v>615</v>
      </c>
      <c r="G130" s="730" t="s">
        <v>616</v>
      </c>
      <c r="H130" s="252" t="s">
        <v>617</v>
      </c>
      <c r="I130" s="193"/>
      <c r="J130" s="414" t="s">
        <v>618</v>
      </c>
      <c r="K130" s="570" t="s">
        <v>619</v>
      </c>
    </row>
    <row r="131" spans="2:11" s="159" customFormat="1" ht="17.25" customHeight="1" x14ac:dyDescent="0.2">
      <c r="B131" s="201" t="s">
        <v>606</v>
      </c>
      <c r="C131" s="202"/>
      <c r="D131" s="203" t="s">
        <v>607</v>
      </c>
      <c r="E131" s="197"/>
      <c r="F131" s="707" t="s">
        <v>622</v>
      </c>
      <c r="G131" s="730" t="s">
        <v>623</v>
      </c>
      <c r="H131" s="252" t="s">
        <v>624</v>
      </c>
      <c r="I131" s="193"/>
      <c r="J131" s="201" t="s">
        <v>625</v>
      </c>
      <c r="K131" s="203" t="s">
        <v>626</v>
      </c>
    </row>
    <row r="132" spans="2:11" s="159" customFormat="1" ht="17.25" customHeight="1" x14ac:dyDescent="0.2">
      <c r="B132" s="414" t="s">
        <v>894</v>
      </c>
      <c r="C132" s="202"/>
      <c r="D132" s="570" t="s">
        <v>621</v>
      </c>
      <c r="E132" s="197"/>
      <c r="F132" s="707" t="s">
        <v>3856</v>
      </c>
      <c r="G132" s="730" t="s">
        <v>630</v>
      </c>
      <c r="H132" s="252" t="s">
        <v>3857</v>
      </c>
      <c r="I132" s="193"/>
      <c r="J132" s="201" t="s">
        <v>632</v>
      </c>
      <c r="K132" s="203" t="s">
        <v>633</v>
      </c>
    </row>
    <row r="133" spans="2:11" s="159" customFormat="1" ht="17.25" customHeight="1" x14ac:dyDescent="0.2">
      <c r="B133" s="414" t="s">
        <v>1758</v>
      </c>
      <c r="C133" s="202"/>
      <c r="D133" s="570" t="s">
        <v>1759</v>
      </c>
      <c r="E133" s="197"/>
      <c r="F133" s="707"/>
      <c r="G133" s="730"/>
      <c r="H133" s="252"/>
      <c r="I133" s="193"/>
      <c r="J133" s="201" t="s">
        <v>1760</v>
      </c>
      <c r="K133" s="203" t="s">
        <v>1762</v>
      </c>
    </row>
    <row r="134" spans="2:11" s="159" customFormat="1" ht="17.25" customHeight="1" x14ac:dyDescent="0.2">
      <c r="B134" s="414" t="s">
        <v>1913</v>
      </c>
      <c r="C134" s="202"/>
      <c r="D134" s="570" t="s">
        <v>1914</v>
      </c>
      <c r="E134" s="197"/>
      <c r="F134" s="505"/>
      <c r="G134"/>
      <c r="H134"/>
      <c r="I134" s="193"/>
      <c r="J134" s="414" t="s">
        <v>639</v>
      </c>
      <c r="K134" s="415" t="s">
        <v>640</v>
      </c>
    </row>
    <row r="135" spans="2:11" ht="17.25" customHeight="1" x14ac:dyDescent="0.2">
      <c r="B135" s="414" t="s">
        <v>627</v>
      </c>
      <c r="C135" s="202"/>
      <c r="D135" s="570" t="s">
        <v>628</v>
      </c>
      <c r="E135" s="11"/>
      <c r="F135" s="11"/>
      <c r="G135" s="14"/>
      <c r="H135" s="13"/>
      <c r="I135" s="193"/>
      <c r="J135" s="197"/>
      <c r="K135" s="193"/>
    </row>
    <row r="136" spans="2:11" ht="17.25" customHeight="1" x14ac:dyDescent="0.2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 x14ac:dyDescent="0.2">
      <c r="B137" s="11" t="s">
        <v>1765</v>
      </c>
      <c r="C137" s="11" t="s">
        <v>1766</v>
      </c>
      <c r="D137" s="13"/>
      <c r="E137" s="11" t="s">
        <v>1767</v>
      </c>
      <c r="F137" s="16" t="s">
        <v>1768</v>
      </c>
      <c r="G137" s="14"/>
      <c r="H137" s="11"/>
      <c r="I137" s="11" t="s">
        <v>1767</v>
      </c>
      <c r="J137" s="11" t="s">
        <v>1769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 x14ac:dyDescent="0.2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 x14ac:dyDescent="0.2">
      <c r="K1" s="149"/>
      <c r="L1" s="149"/>
      <c r="M1" s="149"/>
      <c r="N1" s="149"/>
    </row>
    <row r="2" spans="1:14" ht="16.899999999999999" customHeight="1" x14ac:dyDescent="0.2">
      <c r="B2" s="8" t="s">
        <v>1612</v>
      </c>
      <c r="K2" s="149"/>
      <c r="L2" s="149"/>
      <c r="M2" s="149"/>
      <c r="N2" s="149"/>
    </row>
    <row r="3" spans="1:14" ht="17.25" customHeight="1" x14ac:dyDescent="0.2">
      <c r="B3" s="165"/>
      <c r="K3" s="149"/>
      <c r="L3" s="149"/>
      <c r="M3" s="149"/>
      <c r="N3" s="149"/>
    </row>
    <row r="4" spans="1:14" s="146" customFormat="1" ht="17.25" customHeight="1" x14ac:dyDescent="0.2">
      <c r="A4" s="316"/>
      <c r="B4" s="1598" t="s">
        <v>5566</v>
      </c>
      <c r="C4" s="1598"/>
      <c r="D4" s="1598"/>
      <c r="E4" s="1598"/>
      <c r="F4" s="1598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 x14ac:dyDescent="0.2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 x14ac:dyDescent="0.2">
      <c r="A6" s="210"/>
      <c r="B6" s="386" t="s">
        <v>3760</v>
      </c>
      <c r="C6" s="349"/>
      <c r="D6" s="403" t="s">
        <v>1839</v>
      </c>
      <c r="E6" s="332" t="s">
        <v>201</v>
      </c>
      <c r="F6" s="163" t="s">
        <v>5567</v>
      </c>
      <c r="I6" s="145"/>
      <c r="J6" s="145"/>
      <c r="K6" s="145"/>
      <c r="L6" s="145"/>
      <c r="M6" s="145"/>
      <c r="N6" s="159"/>
    </row>
    <row r="7" spans="1:14" s="146" customFormat="1" ht="17.25" customHeight="1" x14ac:dyDescent="0.2">
      <c r="A7" s="210"/>
      <c r="B7" s="167"/>
      <c r="C7" s="151" t="s">
        <v>3761</v>
      </c>
      <c r="D7" s="348"/>
      <c r="E7" s="332" t="s">
        <v>169</v>
      </c>
      <c r="F7" s="332" t="s">
        <v>147</v>
      </c>
      <c r="I7" s="145"/>
      <c r="J7" s="145"/>
      <c r="K7" s="145"/>
      <c r="L7" s="145"/>
      <c r="M7" s="145"/>
      <c r="N7" s="159"/>
    </row>
    <row r="8" spans="1:14" s="146" customFormat="1" ht="17.25" hidden="1" customHeight="1" x14ac:dyDescent="0.2">
      <c r="A8" s="210" t="s">
        <v>5568</v>
      </c>
      <c r="B8" s="153" t="s">
        <v>3767</v>
      </c>
      <c r="C8" s="320" t="s">
        <v>5569</v>
      </c>
      <c r="D8" s="320">
        <v>44296</v>
      </c>
      <c r="E8" s="154"/>
      <c r="F8" s="320">
        <f t="shared" ref="F8" si="0">D8+4</f>
        <v>44300</v>
      </c>
      <c r="G8" s="396" t="s">
        <v>5570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 x14ac:dyDescent="0.2">
      <c r="A9" s="210" t="s">
        <v>5571</v>
      </c>
      <c r="B9" s="153" t="s">
        <v>3767</v>
      </c>
      <c r="C9" s="320" t="s">
        <v>5572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 x14ac:dyDescent="0.2">
      <c r="A10" s="210" t="s">
        <v>5568</v>
      </c>
      <c r="B10" s="153" t="s">
        <v>3767</v>
      </c>
      <c r="C10" s="320" t="s">
        <v>5573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 x14ac:dyDescent="0.2">
      <c r="A11" s="210" t="s">
        <v>5571</v>
      </c>
      <c r="B11" s="153" t="s">
        <v>3767</v>
      </c>
      <c r="C11" s="320" t="s">
        <v>5574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5575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 x14ac:dyDescent="0.2">
      <c r="A12" s="210"/>
      <c r="B12" s="385" t="s">
        <v>1663</v>
      </c>
      <c r="C12" s="353" t="s">
        <v>5576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 x14ac:dyDescent="0.2">
      <c r="A13" s="210" t="s">
        <v>5571</v>
      </c>
      <c r="B13" s="356" t="s">
        <v>3467</v>
      </c>
      <c r="C13" s="353" t="s">
        <v>5577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 x14ac:dyDescent="0.2">
      <c r="A14" s="210"/>
      <c r="B14" s="356" t="s">
        <v>1663</v>
      </c>
      <c r="C14" s="353" t="s">
        <v>5578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 x14ac:dyDescent="0.2">
      <c r="A15" s="210" t="s">
        <v>5571</v>
      </c>
      <c r="B15" s="356" t="s">
        <v>3467</v>
      </c>
      <c r="C15" s="353" t="s">
        <v>5579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 x14ac:dyDescent="0.2">
      <c r="A16" s="210"/>
      <c r="B16" s="356" t="s">
        <v>1663</v>
      </c>
      <c r="C16" s="353" t="s">
        <v>5580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 x14ac:dyDescent="0.2">
      <c r="A17" s="316"/>
      <c r="B17" s="157" t="s">
        <v>589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 x14ac:dyDescent="0.2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 x14ac:dyDescent="0.2">
      <c r="A19" s="316"/>
      <c r="B19" s="169"/>
      <c r="C19" s="165" t="s">
        <v>5581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 x14ac:dyDescent="0.2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 x14ac:dyDescent="0.2">
      <c r="A21" s="316"/>
      <c r="B21" s="167"/>
      <c r="C21" s="151" t="s">
        <v>3761</v>
      </c>
      <c r="D21" s="1595" t="s">
        <v>1839</v>
      </c>
      <c r="E21" s="163" t="s">
        <v>3344</v>
      </c>
      <c r="F21" s="332" t="s">
        <v>201</v>
      </c>
      <c r="G21" s="163" t="s">
        <v>5582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 x14ac:dyDescent="0.2">
      <c r="A22" s="316"/>
      <c r="B22" s="152" t="s">
        <v>375</v>
      </c>
      <c r="C22" s="152" t="s">
        <v>376</v>
      </c>
      <c r="D22" s="1595"/>
      <c r="E22" s="332" t="s">
        <v>169</v>
      </c>
      <c r="F22" s="332" t="s">
        <v>239</v>
      </c>
      <c r="G22" s="332" t="s">
        <v>256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 x14ac:dyDescent="0.2">
      <c r="A23" s="210"/>
      <c r="B23" s="153" t="s">
        <v>1663</v>
      </c>
      <c r="C23" s="320" t="s">
        <v>5583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 x14ac:dyDescent="0.2">
      <c r="A24" s="210"/>
      <c r="B24" s="356" t="s">
        <v>3619</v>
      </c>
      <c r="C24" s="353" t="s">
        <v>5584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 x14ac:dyDescent="0.2">
      <c r="A25" s="210"/>
      <c r="B25" s="356" t="s">
        <v>1663</v>
      </c>
      <c r="C25" s="353" t="s">
        <v>5585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 x14ac:dyDescent="0.2">
      <c r="A26" s="210"/>
      <c r="B26" s="356" t="s">
        <v>3619</v>
      </c>
      <c r="C26" s="353" t="s">
        <v>5586</v>
      </c>
      <c r="D26" s="154">
        <v>44031</v>
      </c>
      <c r="E26" s="154"/>
      <c r="F26" s="154"/>
      <c r="G26" s="154"/>
      <c r="H26" s="145" t="s">
        <v>5587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 x14ac:dyDescent="0.2">
      <c r="A27" s="316"/>
      <c r="B27" s="157" t="s">
        <v>589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 x14ac:dyDescent="0.2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 x14ac:dyDescent="0.2">
      <c r="A29" s="316"/>
      <c r="B29" s="192" t="s">
        <v>590</v>
      </c>
      <c r="C29" s="193"/>
      <c r="D29" s="193"/>
      <c r="E29" s="194"/>
      <c r="F29" s="195" t="s">
        <v>1748</v>
      </c>
      <c r="G29" s="195"/>
      <c r="H29" s="193"/>
      <c r="I29" s="193"/>
      <c r="J29" s="195" t="s">
        <v>592</v>
      </c>
      <c r="K29" s="195"/>
      <c r="L29" s="195"/>
      <c r="M29" s="193"/>
      <c r="N29" s="196"/>
    </row>
    <row r="30" spans="1:14" s="159" customFormat="1" ht="17.25" customHeight="1" x14ac:dyDescent="0.2">
      <c r="A30" s="316"/>
      <c r="B30" s="197" t="s">
        <v>593</v>
      </c>
      <c r="C30" s="193"/>
      <c r="D30" s="198" t="s">
        <v>594</v>
      </c>
      <c r="E30" s="199"/>
      <c r="F30" s="197" t="s">
        <v>595</v>
      </c>
      <c r="G30" s="193"/>
      <c r="H30" s="198" t="s">
        <v>596</v>
      </c>
      <c r="I30" s="193"/>
      <c r="J30" s="197" t="s">
        <v>597</v>
      </c>
      <c r="K30" s="193"/>
      <c r="L30" s="198" t="s">
        <v>598</v>
      </c>
      <c r="M30" s="193"/>
      <c r="N30" s="196"/>
    </row>
    <row r="31" spans="1:14" s="159" customFormat="1" ht="17.25" customHeight="1" x14ac:dyDescent="0.2">
      <c r="A31" s="317"/>
      <c r="B31" s="201" t="s">
        <v>5588</v>
      </c>
      <c r="C31" s="202" t="s">
        <v>5589</v>
      </c>
      <c r="D31" s="203" t="s">
        <v>5590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604</v>
      </c>
      <c r="K31" s="202" t="s">
        <v>1749</v>
      </c>
      <c r="L31" s="203" t="s">
        <v>605</v>
      </c>
      <c r="M31" s="193"/>
      <c r="N31" s="196"/>
    </row>
    <row r="32" spans="1:14" s="159" customFormat="1" ht="17.25" customHeight="1" x14ac:dyDescent="0.2">
      <c r="A32" s="316"/>
      <c r="B32" s="201" t="s">
        <v>5591</v>
      </c>
      <c r="C32" s="202" t="s">
        <v>5592</v>
      </c>
      <c r="D32" s="203" t="s">
        <v>5593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611</v>
      </c>
      <c r="K32" s="202" t="s">
        <v>1750</v>
      </c>
      <c r="L32" s="203" t="s">
        <v>612</v>
      </c>
      <c r="M32" s="193"/>
      <c r="N32" s="196"/>
    </row>
    <row r="33" spans="1:14" s="159" customFormat="1" ht="17.25" customHeight="1" x14ac:dyDescent="0.2">
      <c r="A33" s="316"/>
      <c r="B33" s="201" t="s">
        <v>1751</v>
      </c>
      <c r="C33" s="202" t="s">
        <v>5594</v>
      </c>
      <c r="D33" s="203" t="s">
        <v>1752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1753</v>
      </c>
      <c r="K33" s="202" t="s">
        <v>1754</v>
      </c>
      <c r="L33" s="203" t="s">
        <v>1755</v>
      </c>
      <c r="M33" s="193"/>
      <c r="N33" s="196"/>
    </row>
    <row r="34" spans="1:14" s="159" customFormat="1" ht="17.25" customHeight="1" x14ac:dyDescent="0.2">
      <c r="A34" s="316"/>
      <c r="B34" s="201" t="s">
        <v>5595</v>
      </c>
      <c r="C34" s="202" t="s">
        <v>5596</v>
      </c>
      <c r="D34" s="203" t="s">
        <v>5597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625</v>
      </c>
      <c r="K34" s="202" t="s">
        <v>1756</v>
      </c>
      <c r="L34" s="203" t="s">
        <v>626</v>
      </c>
      <c r="M34" s="193"/>
      <c r="N34" s="196"/>
    </row>
    <row r="35" spans="1:14" s="159" customFormat="1" ht="17.25" customHeight="1" x14ac:dyDescent="0.2">
      <c r="A35" s="316"/>
      <c r="B35" s="201" t="s">
        <v>606</v>
      </c>
      <c r="C35" s="202" t="s">
        <v>5598</v>
      </c>
      <c r="D35" s="203" t="s">
        <v>607</v>
      </c>
      <c r="E35" s="197"/>
      <c r="F35" s="201"/>
      <c r="G35" s="202"/>
      <c r="H35" s="203"/>
      <c r="I35" s="193"/>
      <c r="J35" s="201" t="s">
        <v>632</v>
      </c>
      <c r="K35" s="202" t="s">
        <v>1757</v>
      </c>
      <c r="L35" s="203" t="s">
        <v>633</v>
      </c>
      <c r="M35" s="193"/>
      <c r="N35" s="196"/>
    </row>
    <row r="36" spans="1:14" s="159" customFormat="1" ht="17.25" customHeight="1" x14ac:dyDescent="0.2">
      <c r="A36" s="316"/>
      <c r="B36" s="201" t="s">
        <v>5599</v>
      </c>
      <c r="C36" s="202" t="s">
        <v>5600</v>
      </c>
      <c r="D36" s="203" t="s">
        <v>5601</v>
      </c>
      <c r="E36" s="197"/>
      <c r="F36" s="201"/>
      <c r="G36" s="202"/>
      <c r="H36" s="203"/>
      <c r="I36" s="193"/>
      <c r="J36" s="201" t="s">
        <v>1760</v>
      </c>
      <c r="K36" s="202" t="s">
        <v>1761</v>
      </c>
      <c r="L36" s="203" t="s">
        <v>1762</v>
      </c>
      <c r="M36" s="193"/>
      <c r="N36" s="196"/>
    </row>
    <row r="37" spans="1:14" s="159" customFormat="1" ht="17.25" customHeight="1" x14ac:dyDescent="0.2">
      <c r="A37" s="316"/>
      <c r="B37" s="201" t="s">
        <v>5602</v>
      </c>
      <c r="C37" s="202" t="s">
        <v>5603</v>
      </c>
      <c r="D37" s="203" t="s">
        <v>5604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 x14ac:dyDescent="0.2">
      <c r="A38" s="316"/>
      <c r="B38" s="201" t="s">
        <v>5605</v>
      </c>
      <c r="C38" s="202" t="s">
        <v>5606</v>
      </c>
      <c r="D38" s="203" t="s">
        <v>5607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 x14ac:dyDescent="0.2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 x14ac:dyDescent="0.2">
      <c r="B40" s="193" t="s">
        <v>1765</v>
      </c>
      <c r="C40" s="193" t="s">
        <v>1766</v>
      </c>
      <c r="D40" s="205"/>
      <c r="E40" s="193"/>
      <c r="F40" s="193" t="s">
        <v>1767</v>
      </c>
      <c r="G40" s="206" t="s">
        <v>1768</v>
      </c>
      <c r="H40" s="196"/>
      <c r="I40" s="193"/>
      <c r="J40" s="193" t="s">
        <v>1767</v>
      </c>
      <c r="K40" s="193" t="s">
        <v>1769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 x14ac:dyDescent="0.2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 x14ac:dyDescent="0.2">
      <c r="A2" s="122"/>
      <c r="B2" s="123" t="s">
        <v>5608</v>
      </c>
      <c r="C2" s="122"/>
      <c r="D2" s="122"/>
      <c r="E2" s="122"/>
      <c r="F2" s="122"/>
      <c r="G2" s="11"/>
      <c r="H2" s="604" t="s">
        <v>368</v>
      </c>
      <c r="I2" s="11"/>
    </row>
    <row r="3" spans="1:12" ht="19.5" customHeight="1" x14ac:dyDescent="0.2">
      <c r="A3" s="383"/>
      <c r="B3" s="1498" t="s">
        <v>5609</v>
      </c>
      <c r="C3" s="1498"/>
      <c r="D3" s="1498"/>
      <c r="E3" s="1498"/>
      <c r="F3" s="1498"/>
      <c r="G3" s="1498"/>
      <c r="H3" s="2"/>
      <c r="I3" s="2"/>
      <c r="J3" s="3"/>
      <c r="K3" s="3"/>
    </row>
    <row r="4" spans="1:12" ht="19.5" customHeight="1" x14ac:dyDescent="0.2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 x14ac:dyDescent="0.2">
      <c r="B5" s="397" t="s">
        <v>1838</v>
      </c>
      <c r="C5" s="1" t="s">
        <v>1730</v>
      </c>
      <c r="D5" s="402" t="s">
        <v>1839</v>
      </c>
      <c r="E5" s="367" t="s">
        <v>269</v>
      </c>
      <c r="F5" s="331"/>
      <c r="G5" s="331"/>
      <c r="H5" s="331"/>
      <c r="I5" s="367" t="s">
        <v>267</v>
      </c>
      <c r="J5" s="331"/>
      <c r="K5" s="331"/>
      <c r="L5" s="331"/>
    </row>
    <row r="6" spans="1:12" ht="24" customHeight="1" x14ac:dyDescent="0.2">
      <c r="A6" s="253"/>
      <c r="B6" s="4" t="s">
        <v>375</v>
      </c>
      <c r="C6" s="4" t="s">
        <v>376</v>
      </c>
      <c r="D6" s="395"/>
      <c r="E6" s="395" t="s">
        <v>239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 x14ac:dyDescent="0.2">
      <c r="A7" s="253" t="s">
        <v>5610</v>
      </c>
      <c r="B7" s="384" t="s">
        <v>5611</v>
      </c>
      <c r="C7" s="360" t="s">
        <v>5612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 x14ac:dyDescent="0.2">
      <c r="A8" s="253" t="s">
        <v>5610</v>
      </c>
      <c r="B8" s="384" t="s">
        <v>5611</v>
      </c>
      <c r="C8" s="360" t="s">
        <v>5613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 x14ac:dyDescent="0.2">
      <c r="A9" s="253" t="s">
        <v>5610</v>
      </c>
      <c r="B9" s="366" t="s">
        <v>5611</v>
      </c>
      <c r="C9" s="6" t="s">
        <v>5613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 x14ac:dyDescent="0.2">
      <c r="A10" s="253" t="s">
        <v>5610</v>
      </c>
      <c r="B10" s="366" t="s">
        <v>5611</v>
      </c>
      <c r="C10" s="6" t="s">
        <v>5613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 x14ac:dyDescent="0.2">
      <c r="A11" s="253" t="s">
        <v>5610</v>
      </c>
      <c r="B11" s="366" t="s">
        <v>5611</v>
      </c>
      <c r="C11" s="6" t="s">
        <v>5613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 x14ac:dyDescent="0.2">
      <c r="A12" s="253" t="s">
        <v>5610</v>
      </c>
      <c r="B12" s="366" t="s">
        <v>5611</v>
      </c>
      <c r="C12" s="6" t="s">
        <v>5613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 x14ac:dyDescent="0.2">
      <c r="A13" s="5"/>
      <c r="B13" s="10" t="s">
        <v>589</v>
      </c>
      <c r="C13" s="9"/>
      <c r="H13" s="2"/>
      <c r="I13" s="2"/>
    </row>
    <row r="14" spans="1:12" s="14" customFormat="1" ht="15.75" x14ac:dyDescent="0.2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 x14ac:dyDescent="0.2">
      <c r="A15" s="5"/>
      <c r="B15" s="192" t="s">
        <v>590</v>
      </c>
      <c r="C15" s="193"/>
      <c r="D15" s="193"/>
      <c r="E15" s="194"/>
      <c r="F15" s="195" t="s">
        <v>1748</v>
      </c>
      <c r="G15" s="195"/>
      <c r="H15" s="193"/>
      <c r="I15" s="193"/>
      <c r="J15" s="195" t="s">
        <v>592</v>
      </c>
      <c r="K15" s="195"/>
      <c r="L15" s="195"/>
    </row>
    <row r="16" spans="1:12" s="12" customFormat="1" ht="15.75" customHeight="1" x14ac:dyDescent="0.2">
      <c r="A16" s="5"/>
      <c r="B16" s="197" t="s">
        <v>593</v>
      </c>
      <c r="C16" s="193"/>
      <c r="D16" s="198" t="s">
        <v>594</v>
      </c>
      <c r="E16" s="199"/>
      <c r="F16" s="197" t="s">
        <v>595</v>
      </c>
      <c r="G16" s="193"/>
      <c r="H16" s="198" t="s">
        <v>596</v>
      </c>
      <c r="I16" s="193"/>
      <c r="J16" s="197" t="s">
        <v>597</v>
      </c>
      <c r="K16" s="193"/>
      <c r="L16" s="198" t="s">
        <v>598</v>
      </c>
    </row>
    <row r="17" spans="2:12" s="12" customFormat="1" ht="15.75" customHeight="1" x14ac:dyDescent="0.2">
      <c r="B17" s="414" t="s">
        <v>599</v>
      </c>
      <c r="C17" s="202"/>
      <c r="D17" s="570" t="s">
        <v>600</v>
      </c>
      <c r="E17" s="197"/>
      <c r="F17" s="707" t="s">
        <v>601</v>
      </c>
      <c r="G17" s="707" t="s">
        <v>602</v>
      </c>
      <c r="H17" s="252" t="s">
        <v>603</v>
      </c>
      <c r="I17" s="193"/>
      <c r="J17" s="201" t="s">
        <v>604</v>
      </c>
      <c r="K17" s="202" t="s">
        <v>1749</v>
      </c>
      <c r="L17" s="203" t="s">
        <v>605</v>
      </c>
    </row>
    <row r="18" spans="2:12" s="14" customFormat="1" ht="15.75" customHeight="1" x14ac:dyDescent="0.2">
      <c r="B18" s="414" t="s">
        <v>613</v>
      </c>
      <c r="C18" s="202"/>
      <c r="D18" s="570" t="s">
        <v>614</v>
      </c>
      <c r="E18" s="197"/>
      <c r="F18" s="707" t="s">
        <v>608</v>
      </c>
      <c r="G18" s="707" t="s">
        <v>609</v>
      </c>
      <c r="H18" s="252" t="s">
        <v>610</v>
      </c>
      <c r="I18" s="193"/>
      <c r="J18" s="201" t="s">
        <v>611</v>
      </c>
      <c r="K18" s="202" t="s">
        <v>1750</v>
      </c>
      <c r="L18" s="203" t="s">
        <v>612</v>
      </c>
    </row>
    <row r="19" spans="2:12" s="14" customFormat="1" ht="15.75" customHeight="1" x14ac:dyDescent="0.2">
      <c r="B19" s="201" t="s">
        <v>3855</v>
      </c>
      <c r="C19" s="202"/>
      <c r="D19" s="203" t="s">
        <v>1912</v>
      </c>
      <c r="E19" s="197"/>
      <c r="F19" s="707" t="s">
        <v>615</v>
      </c>
      <c r="G19" s="707" t="s">
        <v>616</v>
      </c>
      <c r="H19" s="252" t="s">
        <v>617</v>
      </c>
      <c r="I19" s="193"/>
      <c r="J19" s="201" t="s">
        <v>1753</v>
      </c>
      <c r="K19" s="202" t="s">
        <v>1754</v>
      </c>
      <c r="L19" s="203" t="s">
        <v>1755</v>
      </c>
    </row>
    <row r="20" spans="2:12" s="14" customFormat="1" ht="15.75" customHeight="1" x14ac:dyDescent="0.2">
      <c r="B20" s="201" t="s">
        <v>606</v>
      </c>
      <c r="C20" s="202"/>
      <c r="D20" s="203" t="s">
        <v>607</v>
      </c>
      <c r="E20" s="197"/>
      <c r="F20" s="707" t="s">
        <v>622</v>
      </c>
      <c r="G20" s="707" t="s">
        <v>623</v>
      </c>
      <c r="H20" s="252" t="s">
        <v>624</v>
      </c>
      <c r="I20" s="193"/>
      <c r="J20" s="201" t="s">
        <v>625</v>
      </c>
      <c r="K20" s="202" t="s">
        <v>1756</v>
      </c>
      <c r="L20" s="203" t="s">
        <v>626</v>
      </c>
    </row>
    <row r="21" spans="2:12" s="14" customFormat="1" ht="15.75" customHeight="1" x14ac:dyDescent="0.2">
      <c r="B21" s="414" t="s">
        <v>894</v>
      </c>
      <c r="C21" s="202"/>
      <c r="D21" s="570" t="s">
        <v>621</v>
      </c>
      <c r="E21" s="197"/>
      <c r="F21" s="707" t="s">
        <v>3856</v>
      </c>
      <c r="G21" s="707" t="s">
        <v>630</v>
      </c>
      <c r="H21" s="252" t="s">
        <v>3857</v>
      </c>
      <c r="I21" s="193"/>
      <c r="J21" s="201" t="s">
        <v>632</v>
      </c>
      <c r="K21" s="202" t="s">
        <v>1757</v>
      </c>
      <c r="L21" s="203" t="s">
        <v>633</v>
      </c>
    </row>
    <row r="22" spans="2:12" s="14" customFormat="1" ht="15.75" customHeight="1" x14ac:dyDescent="0.2">
      <c r="B22" s="414" t="s">
        <v>1758</v>
      </c>
      <c r="C22" s="202"/>
      <c r="D22" s="570" t="s">
        <v>1759</v>
      </c>
      <c r="E22" s="197"/>
      <c r="F22" s="707" t="s">
        <v>3858</v>
      </c>
      <c r="G22" s="707" t="s">
        <v>637</v>
      </c>
      <c r="H22" s="252" t="s">
        <v>3859</v>
      </c>
      <c r="I22" s="193"/>
      <c r="J22" s="201" t="s">
        <v>1760</v>
      </c>
      <c r="K22" s="202" t="s">
        <v>1761</v>
      </c>
      <c r="L22" s="203" t="s">
        <v>1762</v>
      </c>
    </row>
    <row r="23" spans="2:12" s="14" customFormat="1" ht="15.75" customHeight="1" x14ac:dyDescent="0.2">
      <c r="B23" s="414" t="s">
        <v>1763</v>
      </c>
      <c r="C23" s="202"/>
      <c r="D23" s="570" t="s">
        <v>1764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 x14ac:dyDescent="0.2">
      <c r="B24" s="414" t="s">
        <v>627</v>
      </c>
      <c r="C24" s="202"/>
      <c r="D24" s="570" t="s">
        <v>628</v>
      </c>
      <c r="E24" s="197"/>
      <c r="F24" s="201"/>
      <c r="G24" s="197"/>
      <c r="H24" s="203"/>
      <c r="I24" s="193"/>
      <c r="J24" s="197"/>
      <c r="K24" s="193"/>
      <c r="L24" s="198"/>
    </row>
    <row r="25" spans="2:12" x14ac:dyDescent="0.2">
      <c r="B25" s="196"/>
      <c r="C25" s="196"/>
      <c r="D25" s="204"/>
      <c r="E25" s="204"/>
      <c r="F25" s="201"/>
      <c r="G25" s="197"/>
      <c r="H25" s="203"/>
      <c r="I25" s="193"/>
    </row>
    <row r="26" spans="2:12" x14ac:dyDescent="0.2">
      <c r="B26" s="193" t="s">
        <v>1765</v>
      </c>
      <c r="C26" s="193" t="s">
        <v>1766</v>
      </c>
      <c r="D26" s="205"/>
      <c r="E26" s="193"/>
      <c r="F26" s="193" t="s">
        <v>1767</v>
      </c>
      <c r="G26" s="206" t="s">
        <v>1768</v>
      </c>
      <c r="H26" s="196"/>
      <c r="I26" s="193"/>
      <c r="J26" s="193" t="s">
        <v>1767</v>
      </c>
      <c r="K26" s="193" t="s">
        <v>1769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70"/>
  <sheetViews>
    <sheetView showGridLines="0" zoomScaleNormal="100" zoomScaleSheetLayoutView="85" workbookViewId="0">
      <selection activeCell="G2" sqref="G2"/>
    </sheetView>
  </sheetViews>
  <sheetFormatPr defaultColWidth="9.140625" defaultRowHeight="18" customHeight="1" x14ac:dyDescent="0.2"/>
  <cols>
    <col min="1" max="1" width="23.140625" style="857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 x14ac:dyDescent="0.2">
      <c r="A1" s="857"/>
      <c r="B1" s="753"/>
      <c r="C1" s="753"/>
      <c r="D1" s="753"/>
      <c r="E1" s="753"/>
    </row>
    <row r="2" spans="1:13" s="122" customFormat="1" ht="18" customHeight="1" x14ac:dyDescent="0.2">
      <c r="A2" s="857"/>
      <c r="B2" s="1528" t="s">
        <v>116</v>
      </c>
      <c r="C2" s="1528"/>
      <c r="D2" s="1528"/>
      <c r="E2" s="1528"/>
      <c r="G2" s="947" t="s">
        <v>368</v>
      </c>
    </row>
    <row r="3" spans="1:13" s="122" customFormat="1" ht="18" customHeight="1" x14ac:dyDescent="0.2">
      <c r="A3" s="857"/>
      <c r="B3" s="1"/>
      <c r="C3" s="753"/>
      <c r="D3" s="753"/>
      <c r="E3" s="753"/>
      <c r="G3" s="169"/>
    </row>
    <row r="4" spans="1:13" s="122" customFormat="1" ht="30" customHeight="1" x14ac:dyDescent="0.2">
      <c r="A4" s="857"/>
      <c r="B4" s="1522" t="s">
        <v>119</v>
      </c>
      <c r="C4" s="1523"/>
      <c r="D4" s="1523"/>
      <c r="E4" s="1524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 x14ac:dyDescent="0.2">
      <c r="A5" s="860"/>
      <c r="C5" s="615"/>
      <c r="D5" s="1519" t="s">
        <v>373</v>
      </c>
      <c r="E5" s="933" t="s">
        <v>180</v>
      </c>
      <c r="F5" s="615"/>
      <c r="G5" s="874" t="s">
        <v>646</v>
      </c>
      <c r="H5" s="752"/>
      <c r="I5" s="145"/>
      <c r="J5" s="145"/>
      <c r="K5" s="145"/>
      <c r="L5" s="145"/>
      <c r="M5" s="145"/>
    </row>
    <row r="6" spans="1:13" s="147" customFormat="1" ht="18" hidden="1" customHeight="1" x14ac:dyDescent="0.2">
      <c r="A6" s="860"/>
      <c r="B6" s="931" t="s">
        <v>375</v>
      </c>
      <c r="C6" s="931" t="s">
        <v>376</v>
      </c>
      <c r="D6" s="1520"/>
      <c r="E6" s="935" t="s">
        <v>256</v>
      </c>
      <c r="F6" s="768"/>
      <c r="G6" s="1034" t="s">
        <v>377</v>
      </c>
      <c r="H6" s="1034" t="s">
        <v>378</v>
      </c>
      <c r="I6" s="145"/>
      <c r="J6" s="145"/>
      <c r="K6" s="145"/>
      <c r="L6" s="145"/>
      <c r="M6" s="145"/>
    </row>
    <row r="7" spans="1:13" s="147" customFormat="1" ht="18.75" hidden="1" customHeight="1" x14ac:dyDescent="0.2">
      <c r="A7" s="861" t="s">
        <v>647</v>
      </c>
      <c r="B7" s="616" t="s">
        <v>648</v>
      </c>
      <c r="C7" s="758" t="s">
        <v>649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 x14ac:dyDescent="0.2">
      <c r="A8" s="857" t="s">
        <v>650</v>
      </c>
      <c r="B8" s="759" t="s">
        <v>433</v>
      </c>
      <c r="C8" s="758" t="s">
        <v>651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 x14ac:dyDescent="0.2">
      <c r="A9" s="857"/>
      <c r="B9" s="616" t="s">
        <v>652</v>
      </c>
      <c r="C9" s="758" t="s">
        <v>653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 x14ac:dyDescent="0.2">
      <c r="A10" s="857" t="s">
        <v>654</v>
      </c>
      <c r="B10" s="616" t="s">
        <v>648</v>
      </c>
      <c r="C10" s="758" t="s">
        <v>655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 x14ac:dyDescent="0.2">
      <c r="A11" s="857" t="s">
        <v>650</v>
      </c>
      <c r="B11" s="616" t="s">
        <v>656</v>
      </c>
      <c r="C11" s="758" t="s">
        <v>657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 x14ac:dyDescent="0.2">
      <c r="A12" s="857"/>
      <c r="B12" s="616" t="s">
        <v>652</v>
      </c>
      <c r="C12" s="758" t="s">
        <v>658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 x14ac:dyDescent="0.2">
      <c r="A13" s="857" t="s">
        <v>659</v>
      </c>
      <c r="B13" s="616" t="s">
        <v>648</v>
      </c>
      <c r="C13" s="758" t="s">
        <v>660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 x14ac:dyDescent="0.2">
      <c r="A14" s="857" t="s">
        <v>661</v>
      </c>
      <c r="B14" s="616" t="s">
        <v>662</v>
      </c>
      <c r="C14" s="758" t="s">
        <v>663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 x14ac:dyDescent="0.2">
      <c r="A15" s="857"/>
      <c r="B15" s="616" t="s">
        <v>652</v>
      </c>
      <c r="C15" s="758" t="s">
        <v>664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 x14ac:dyDescent="0.2">
      <c r="A16" s="857"/>
      <c r="B16" s="616" t="s">
        <v>648</v>
      </c>
      <c r="C16" s="758" t="s">
        <v>665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 x14ac:dyDescent="0.2">
      <c r="A17" s="857" t="s">
        <v>666</v>
      </c>
      <c r="B17" s="759" t="s">
        <v>667</v>
      </c>
      <c r="C17" s="732" t="s">
        <v>668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 x14ac:dyDescent="0.2">
      <c r="A18" s="857" t="s">
        <v>669</v>
      </c>
      <c r="B18" s="616" t="s">
        <v>652</v>
      </c>
      <c r="C18" s="618" t="s">
        <v>670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 x14ac:dyDescent="0.2">
      <c r="A19" s="857"/>
      <c r="B19" s="616" t="s">
        <v>652</v>
      </c>
      <c r="C19" s="618" t="s">
        <v>671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 x14ac:dyDescent="0.2">
      <c r="A20" s="857" t="s">
        <v>672</v>
      </c>
      <c r="B20" s="759" t="s">
        <v>667</v>
      </c>
      <c r="C20" s="732" t="s">
        <v>673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 x14ac:dyDescent="0.2">
      <c r="A21" s="857" t="s">
        <v>674</v>
      </c>
      <c r="B21" s="616" t="s">
        <v>652</v>
      </c>
      <c r="C21" s="758" t="s">
        <v>675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 x14ac:dyDescent="0.2">
      <c r="A22" s="857"/>
      <c r="B22" s="759" t="s">
        <v>667</v>
      </c>
      <c r="C22" s="732" t="s">
        <v>676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 x14ac:dyDescent="0.2">
      <c r="A23" s="857" t="s">
        <v>677</v>
      </c>
      <c r="B23" s="616" t="s">
        <v>652</v>
      </c>
      <c r="C23" s="618" t="s">
        <v>678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 x14ac:dyDescent="0.2">
      <c r="A24" s="857"/>
      <c r="B24" s="759" t="s">
        <v>667</v>
      </c>
      <c r="C24" s="732" t="s">
        <v>679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 x14ac:dyDescent="0.2">
      <c r="A25" s="857"/>
      <c r="B25" s="616" t="s">
        <v>652</v>
      </c>
      <c r="C25" s="618" t="s">
        <v>680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 x14ac:dyDescent="0.2">
      <c r="A26" s="857"/>
      <c r="B26" s="759" t="s">
        <v>667</v>
      </c>
      <c r="C26" s="732" t="s">
        <v>681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 x14ac:dyDescent="0.2">
      <c r="A27" s="857"/>
      <c r="B27" s="616" t="s">
        <v>652</v>
      </c>
      <c r="C27" s="618" t="s">
        <v>682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 x14ac:dyDescent="0.2">
      <c r="A28" s="857"/>
      <c r="B28" s="759" t="s">
        <v>667</v>
      </c>
      <c r="C28" s="732" t="s">
        <v>683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 x14ac:dyDescent="0.2">
      <c r="A29" s="857" t="s">
        <v>684</v>
      </c>
      <c r="B29" s="761" t="s">
        <v>433</v>
      </c>
      <c r="C29" s="618" t="s">
        <v>685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 x14ac:dyDescent="0.2">
      <c r="A30" s="857" t="s">
        <v>686</v>
      </c>
      <c r="B30" s="759" t="s">
        <v>652</v>
      </c>
      <c r="C30" s="742" t="s">
        <v>687</v>
      </c>
      <c r="D30" s="618">
        <v>45357</v>
      </c>
      <c r="E30" s="758">
        <f>D30+5</f>
        <v>45362</v>
      </c>
      <c r="F30" s="768"/>
      <c r="G30" s="913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 x14ac:dyDescent="0.2">
      <c r="A31" s="857" t="s">
        <v>688</v>
      </c>
      <c r="B31" s="762" t="s">
        <v>667</v>
      </c>
      <c r="C31" s="743" t="s">
        <v>689</v>
      </c>
      <c r="D31" s="618">
        <v>45363</v>
      </c>
      <c r="E31" s="758">
        <f>D31+5</f>
        <v>45368</v>
      </c>
      <c r="F31" s="768"/>
      <c r="G31" s="913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 x14ac:dyDescent="0.2">
      <c r="A32" s="857" t="s">
        <v>690</v>
      </c>
      <c r="B32" s="759" t="s">
        <v>652</v>
      </c>
      <c r="C32" s="742" t="s">
        <v>691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 x14ac:dyDescent="0.2">
      <c r="A33" s="875" t="s">
        <v>692</v>
      </c>
      <c r="B33" s="911" t="s">
        <v>667</v>
      </c>
      <c r="C33" s="912" t="s">
        <v>693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 x14ac:dyDescent="0.2">
      <c r="A34" s="875" t="s">
        <v>694</v>
      </c>
      <c r="B34" s="966" t="s">
        <v>652</v>
      </c>
      <c r="C34" s="946" t="s">
        <v>695</v>
      </c>
      <c r="D34" s="946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 x14ac:dyDescent="0.2">
      <c r="A35" s="875" t="s">
        <v>694</v>
      </c>
      <c r="B35" s="966" t="s">
        <v>696</v>
      </c>
      <c r="C35" s="946" t="s">
        <v>673</v>
      </c>
      <c r="D35" s="946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 x14ac:dyDescent="0.2">
      <c r="A36" s="875"/>
      <c r="B36" s="966" t="s">
        <v>652</v>
      </c>
      <c r="C36" s="946" t="s">
        <v>697</v>
      </c>
      <c r="D36" s="946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 x14ac:dyDescent="0.2">
      <c r="A37" s="875" t="s">
        <v>698</v>
      </c>
      <c r="B37" s="966" t="s">
        <v>696</v>
      </c>
      <c r="C37" s="946" t="s">
        <v>676</v>
      </c>
      <c r="D37" s="946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 x14ac:dyDescent="0.2">
      <c r="A38" s="875" t="s">
        <v>652</v>
      </c>
      <c r="B38" s="966" t="s">
        <v>699</v>
      </c>
      <c r="C38" s="946" t="s">
        <v>700</v>
      </c>
      <c r="D38" s="946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 x14ac:dyDescent="0.2">
      <c r="A39" s="875" t="s">
        <v>701</v>
      </c>
      <c r="B39" s="966" t="s">
        <v>696</v>
      </c>
      <c r="C39" s="946" t="s">
        <v>679</v>
      </c>
      <c r="D39" s="946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 x14ac:dyDescent="0.2">
      <c r="A40" s="875" t="s">
        <v>652</v>
      </c>
      <c r="B40" s="928" t="s">
        <v>433</v>
      </c>
      <c r="C40" s="946" t="s">
        <v>702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 x14ac:dyDescent="0.2">
      <c r="A41" s="875" t="s">
        <v>696</v>
      </c>
      <c r="B41" s="966" t="s">
        <v>699</v>
      </c>
      <c r="C41" s="946" t="s">
        <v>703</v>
      </c>
      <c r="D41" s="946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 x14ac:dyDescent="0.2">
      <c r="A42" s="875" t="s">
        <v>704</v>
      </c>
      <c r="B42" s="966" t="s">
        <v>696</v>
      </c>
      <c r="C42" s="946" t="s">
        <v>681</v>
      </c>
      <c r="D42" s="946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 x14ac:dyDescent="0.2">
      <c r="A43" s="875" t="s">
        <v>696</v>
      </c>
      <c r="B43" s="966" t="s">
        <v>699</v>
      </c>
      <c r="C43" s="946" t="s">
        <v>705</v>
      </c>
      <c r="D43" s="946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 x14ac:dyDescent="0.2">
      <c r="A44" s="875" t="s">
        <v>706</v>
      </c>
      <c r="B44" s="966" t="s">
        <v>667</v>
      </c>
      <c r="C44" s="946" t="s">
        <v>707</v>
      </c>
      <c r="D44" s="946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 x14ac:dyDescent="0.2">
      <c r="A45" s="875" t="s">
        <v>696</v>
      </c>
      <c r="B45" s="928" t="s">
        <v>433</v>
      </c>
      <c r="C45" s="946" t="s">
        <v>708</v>
      </c>
      <c r="D45" s="946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 x14ac:dyDescent="0.2">
      <c r="A46" s="875" t="s">
        <v>709</v>
      </c>
      <c r="B46" s="928" t="s">
        <v>433</v>
      </c>
      <c r="C46" s="946" t="s">
        <v>710</v>
      </c>
      <c r="D46" s="946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 x14ac:dyDescent="0.2">
      <c r="A47" s="875" t="s">
        <v>711</v>
      </c>
      <c r="B47" s="928" t="s">
        <v>433</v>
      </c>
      <c r="C47" s="946" t="s">
        <v>712</v>
      </c>
      <c r="D47" s="946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 x14ac:dyDescent="0.2">
      <c r="A48" s="875" t="s">
        <v>713</v>
      </c>
      <c r="B48" s="928" t="s">
        <v>714</v>
      </c>
      <c r="C48" s="946" t="s">
        <v>715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 x14ac:dyDescent="0.2">
      <c r="A49" s="875" t="s">
        <v>699</v>
      </c>
      <c r="B49" s="928" t="s">
        <v>433</v>
      </c>
      <c r="C49" s="946" t="s">
        <v>716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 x14ac:dyDescent="0.2">
      <c r="A50" s="875"/>
      <c r="B50" s="1052" t="s">
        <v>652</v>
      </c>
      <c r="C50" s="946" t="s">
        <v>717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 x14ac:dyDescent="0.2">
      <c r="A51" s="875" t="s">
        <v>699</v>
      </c>
      <c r="B51" s="1052" t="s">
        <v>718</v>
      </c>
      <c r="C51" s="946" t="s">
        <v>719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 x14ac:dyDescent="0.2">
      <c r="A52" s="875"/>
      <c r="B52" s="1052" t="s">
        <v>662</v>
      </c>
      <c r="C52" s="946" t="s">
        <v>720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 x14ac:dyDescent="0.2">
      <c r="A53" s="875" t="s">
        <v>711</v>
      </c>
      <c r="B53" s="928" t="s">
        <v>433</v>
      </c>
      <c r="C53" s="946" t="s">
        <v>721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 x14ac:dyDescent="0.2">
      <c r="A54" s="875"/>
      <c r="B54" s="928" t="s">
        <v>714</v>
      </c>
      <c r="C54" s="946" t="s">
        <v>722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 x14ac:dyDescent="0.2">
      <c r="A55" s="875"/>
      <c r="B55" s="966" t="s">
        <v>652</v>
      </c>
      <c r="C55" s="946" t="s">
        <v>720</v>
      </c>
      <c r="D55" s="946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 x14ac:dyDescent="0.2">
      <c r="A56" s="875"/>
      <c r="B56" s="966"/>
      <c r="C56" s="946"/>
      <c r="D56" s="946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 x14ac:dyDescent="0.2">
      <c r="A57" s="875"/>
      <c r="B57" s="1054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 x14ac:dyDescent="0.2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 x14ac:dyDescent="0.2">
      <c r="A59" s="805"/>
      <c r="B59" s="1517" t="s">
        <v>119</v>
      </c>
      <c r="C59" s="1529"/>
      <c r="D59" s="1519" t="s">
        <v>373</v>
      </c>
      <c r="E59" s="932" t="s">
        <v>300</v>
      </c>
      <c r="F59" s="941" t="s">
        <v>272</v>
      </c>
      <c r="G59" s="932" t="s">
        <v>235</v>
      </c>
      <c r="H59" s="932" t="s">
        <v>221</v>
      </c>
      <c r="I59" s="932" t="s">
        <v>180</v>
      </c>
      <c r="J59" s="769"/>
      <c r="K59" s="769"/>
      <c r="L59" s="874"/>
    </row>
    <row r="60" spans="1:13" s="193" customFormat="1" ht="21" hidden="1" customHeight="1" x14ac:dyDescent="0.2">
      <c r="A60" s="805"/>
      <c r="B60" s="935" t="s">
        <v>375</v>
      </c>
      <c r="C60" s="935" t="s">
        <v>376</v>
      </c>
      <c r="D60" s="1520"/>
      <c r="E60" s="931" t="s">
        <v>302</v>
      </c>
      <c r="F60" s="967" t="s">
        <v>177</v>
      </c>
      <c r="G60" s="967" t="s">
        <v>290</v>
      </c>
      <c r="H60" s="967" t="s">
        <v>723</v>
      </c>
      <c r="I60" s="967" t="s">
        <v>222</v>
      </c>
      <c r="J60" s="769"/>
      <c r="K60" s="769"/>
      <c r="L60" s="1034" t="s">
        <v>377</v>
      </c>
      <c r="M60" s="1034" t="s">
        <v>378</v>
      </c>
    </row>
    <row r="61" spans="1:13" s="193" customFormat="1" ht="21" hidden="1" customHeight="1" x14ac:dyDescent="0.2">
      <c r="A61" s="805"/>
      <c r="B61" s="802" t="s">
        <v>724</v>
      </c>
      <c r="C61" s="802" t="s">
        <v>725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 x14ac:dyDescent="0.2">
      <c r="A62" s="805"/>
      <c r="B62" s="802" t="s">
        <v>726</v>
      </c>
      <c r="C62" s="802" t="s">
        <v>727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 x14ac:dyDescent="0.2">
      <c r="A63" s="805"/>
      <c r="B63" s="802" t="s">
        <v>728</v>
      </c>
      <c r="C63" s="802" t="s">
        <v>729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 x14ac:dyDescent="0.2">
      <c r="A64" s="805" t="s">
        <v>730</v>
      </c>
      <c r="B64" s="618" t="s">
        <v>731</v>
      </c>
      <c r="C64" s="802" t="s">
        <v>732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 x14ac:dyDescent="0.2">
      <c r="A65" s="805"/>
      <c r="B65" s="802" t="s">
        <v>733</v>
      </c>
      <c r="C65" s="802" t="s">
        <v>734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 x14ac:dyDescent="0.2">
      <c r="A66" s="805"/>
      <c r="B66" s="802" t="s">
        <v>735</v>
      </c>
      <c r="C66" s="802" t="s">
        <v>736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 x14ac:dyDescent="0.2">
      <c r="A67" s="805" t="s">
        <v>737</v>
      </c>
      <c r="B67" s="802" t="s">
        <v>738</v>
      </c>
      <c r="C67" s="802" t="s">
        <v>739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 x14ac:dyDescent="0.2">
      <c r="A68" s="805"/>
      <c r="B68" s="802" t="s">
        <v>724</v>
      </c>
      <c r="C68" s="802" t="s">
        <v>740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 x14ac:dyDescent="0.2">
      <c r="A69" s="805"/>
      <c r="B69" s="802" t="s">
        <v>726</v>
      </c>
      <c r="C69" s="802" t="s">
        <v>741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 x14ac:dyDescent="0.2">
      <c r="A70" s="805"/>
      <c r="B70" s="802" t="s">
        <v>728</v>
      </c>
      <c r="C70" s="802" t="s">
        <v>742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 x14ac:dyDescent="0.2">
      <c r="A71" s="805"/>
      <c r="B71" s="802" t="s">
        <v>731</v>
      </c>
      <c r="C71" s="802" t="s">
        <v>743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 x14ac:dyDescent="0.2">
      <c r="A72" s="805"/>
      <c r="B72" s="802" t="s">
        <v>733</v>
      </c>
      <c r="C72" s="802" t="s">
        <v>744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 x14ac:dyDescent="0.2">
      <c r="A73" s="805" t="s">
        <v>745</v>
      </c>
      <c r="B73" s="804" t="s">
        <v>724</v>
      </c>
      <c r="C73" s="802" t="s">
        <v>746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 x14ac:dyDescent="0.2">
      <c r="A74" s="805" t="s">
        <v>747</v>
      </c>
      <c r="B74" s="804" t="s">
        <v>735</v>
      </c>
      <c r="C74" s="802" t="s">
        <v>748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 x14ac:dyDescent="0.2">
      <c r="A75" s="805" t="s">
        <v>749</v>
      </c>
      <c r="B75" s="804" t="s">
        <v>738</v>
      </c>
      <c r="C75" s="802" t="s">
        <v>750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 x14ac:dyDescent="0.2">
      <c r="A76" s="805"/>
      <c r="B76" s="802" t="s">
        <v>726</v>
      </c>
      <c r="C76" s="802" t="s">
        <v>751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 x14ac:dyDescent="0.2">
      <c r="A77" s="805"/>
      <c r="B77" s="896" t="s">
        <v>728</v>
      </c>
      <c r="C77" s="896" t="s">
        <v>752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 x14ac:dyDescent="0.2">
      <c r="A78" s="805"/>
      <c r="B78" s="896" t="s">
        <v>731</v>
      </c>
      <c r="C78" s="896" t="s">
        <v>753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 x14ac:dyDescent="0.2">
      <c r="A79" s="805"/>
      <c r="B79" s="896" t="s">
        <v>733</v>
      </c>
      <c r="C79" s="896" t="s">
        <v>754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 x14ac:dyDescent="0.2">
      <c r="A80" s="805" t="s">
        <v>745</v>
      </c>
      <c r="B80" s="968" t="s">
        <v>724</v>
      </c>
      <c r="C80" s="946" t="s">
        <v>755</v>
      </c>
      <c r="D80" s="946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 x14ac:dyDescent="0.2">
      <c r="A81" s="805" t="s">
        <v>735</v>
      </c>
      <c r="B81" s="1016" t="s">
        <v>409</v>
      </c>
      <c r="C81" s="946" t="s">
        <v>756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 x14ac:dyDescent="0.2">
      <c r="A82" s="805" t="s">
        <v>738</v>
      </c>
      <c r="B82" s="968" t="s">
        <v>735</v>
      </c>
      <c r="C82" s="946" t="s">
        <v>757</v>
      </c>
      <c r="D82" s="946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 x14ac:dyDescent="0.2">
      <c r="A83" s="805" t="s">
        <v>758</v>
      </c>
      <c r="B83" s="946" t="s">
        <v>726</v>
      </c>
      <c r="C83" s="946" t="s">
        <v>759</v>
      </c>
      <c r="D83" s="946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 x14ac:dyDescent="0.2">
      <c r="A84" s="805" t="s">
        <v>728</v>
      </c>
      <c r="B84" s="946" t="s">
        <v>731</v>
      </c>
      <c r="C84" s="946" t="s">
        <v>760</v>
      </c>
      <c r="D84" s="946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 x14ac:dyDescent="0.2">
      <c r="A85" s="805" t="s">
        <v>731</v>
      </c>
      <c r="B85" s="946" t="s">
        <v>728</v>
      </c>
      <c r="C85" s="946" t="s">
        <v>761</v>
      </c>
      <c r="D85" s="946">
        <f t="shared" ref="D85" si="39">D84+7</f>
        <v>45430</v>
      </c>
      <c r="E85" s="873" t="s">
        <v>409</v>
      </c>
      <c r="F85" s="873" t="s">
        <v>409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 x14ac:dyDescent="0.2">
      <c r="A86" s="805"/>
      <c r="B86" s="946" t="s">
        <v>733</v>
      </c>
      <c r="C86" s="946" t="s">
        <v>762</v>
      </c>
      <c r="D86" s="946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 x14ac:dyDescent="0.2">
      <c r="A87" s="805" t="s">
        <v>724</v>
      </c>
      <c r="B87" s="946" t="s">
        <v>763</v>
      </c>
      <c r="C87" s="946" t="s">
        <v>764</v>
      </c>
      <c r="D87" s="946">
        <v>45454</v>
      </c>
      <c r="E87" s="802">
        <f t="shared" si="40"/>
        <v>45456</v>
      </c>
      <c r="F87" s="873" t="s">
        <v>409</v>
      </c>
      <c r="G87" s="802">
        <f t="shared" si="36"/>
        <v>45464</v>
      </c>
      <c r="H87" s="802">
        <f t="shared" si="37"/>
        <v>45470</v>
      </c>
      <c r="I87" s="873" t="s">
        <v>409</v>
      </c>
      <c r="L87" s="758">
        <f t="shared" si="33"/>
        <v>45445</v>
      </c>
      <c r="M87" s="752"/>
    </row>
    <row r="88" spans="1:13" s="193" customFormat="1" ht="20.100000000000001" hidden="1" customHeight="1" x14ac:dyDescent="0.2">
      <c r="A88" s="805" t="s">
        <v>765</v>
      </c>
      <c r="B88" s="946" t="s">
        <v>726</v>
      </c>
      <c r="C88" s="946" t="s">
        <v>766</v>
      </c>
      <c r="D88" s="946">
        <v>45457</v>
      </c>
      <c r="E88" s="873" t="s">
        <v>409</v>
      </c>
      <c r="F88" s="873" t="s">
        <v>409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 x14ac:dyDescent="0.2">
      <c r="A89" s="805" t="s">
        <v>767</v>
      </c>
      <c r="B89" s="946" t="s">
        <v>738</v>
      </c>
      <c r="C89" s="946" t="s">
        <v>768</v>
      </c>
      <c r="D89" s="946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 x14ac:dyDescent="0.2">
      <c r="A90" s="805" t="s">
        <v>769</v>
      </c>
      <c r="B90" s="1015" t="s">
        <v>584</v>
      </c>
      <c r="C90" s="946" t="s">
        <v>770</v>
      </c>
      <c r="D90" s="946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 x14ac:dyDescent="0.2">
      <c r="A91" s="805"/>
      <c r="B91" s="946" t="s">
        <v>771</v>
      </c>
      <c r="C91" s="946" t="s">
        <v>772</v>
      </c>
      <c r="D91" s="946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 x14ac:dyDescent="0.2">
      <c r="A92" s="805" t="s">
        <v>773</v>
      </c>
      <c r="B92" s="1015" t="s">
        <v>433</v>
      </c>
      <c r="C92" s="946" t="s">
        <v>774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 x14ac:dyDescent="0.2">
      <c r="A93" s="805"/>
      <c r="B93" s="1015" t="s">
        <v>433</v>
      </c>
      <c r="C93" s="946" t="s">
        <v>775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 x14ac:dyDescent="0.2">
      <c r="A94" s="805" t="s">
        <v>652</v>
      </c>
      <c r="B94" s="946" t="s">
        <v>699</v>
      </c>
      <c r="C94" s="946" t="s">
        <v>776</v>
      </c>
      <c r="D94" s="873" t="s">
        <v>409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 x14ac:dyDescent="0.2">
      <c r="A95" s="805" t="s">
        <v>771</v>
      </c>
      <c r="B95" s="1015" t="s">
        <v>433</v>
      </c>
      <c r="C95" s="946" t="s">
        <v>777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 x14ac:dyDescent="0.2">
      <c r="A96" s="805" t="s">
        <v>778</v>
      </c>
      <c r="B96" s="1015" t="s">
        <v>433</v>
      </c>
      <c r="C96" s="946" t="s">
        <v>779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 x14ac:dyDescent="0.2">
      <c r="A97" s="805" t="s">
        <v>780</v>
      </c>
      <c r="B97" s="946" t="s">
        <v>781</v>
      </c>
      <c r="C97" s="946" t="s">
        <v>782</v>
      </c>
      <c r="D97" s="946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 x14ac:dyDescent="0.2">
      <c r="A98" s="805" t="s">
        <v>379</v>
      </c>
      <c r="B98" s="946" t="s">
        <v>771</v>
      </c>
      <c r="C98" s="946" t="s">
        <v>783</v>
      </c>
      <c r="D98" s="873" t="s">
        <v>409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 x14ac:dyDescent="0.2">
      <c r="A99" s="805" t="s">
        <v>784</v>
      </c>
      <c r="B99" s="1015" t="s">
        <v>433</v>
      </c>
      <c r="C99" s="946" t="s">
        <v>785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 x14ac:dyDescent="0.2">
      <c r="A100" s="805"/>
      <c r="B100" s="946" t="s">
        <v>699</v>
      </c>
      <c r="C100" s="946" t="s">
        <v>786</v>
      </c>
      <c r="D100" s="946">
        <v>45593</v>
      </c>
      <c r="E100" s="873" t="s">
        <v>409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 x14ac:dyDescent="0.2">
      <c r="A101" s="805"/>
      <c r="B101" s="946" t="s">
        <v>787</v>
      </c>
      <c r="C101" s="946" t="s">
        <v>788</v>
      </c>
      <c r="D101" s="873" t="s">
        <v>409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 x14ac:dyDescent="0.2">
      <c r="A102" s="805"/>
      <c r="B102" s="1015" t="s">
        <v>433</v>
      </c>
      <c r="C102" s="946" t="s">
        <v>789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 x14ac:dyDescent="0.2">
      <c r="A103" s="805" t="s">
        <v>771</v>
      </c>
      <c r="B103" s="946" t="s">
        <v>781</v>
      </c>
      <c r="C103" s="946" t="s">
        <v>790</v>
      </c>
      <c r="D103" s="946">
        <v>45598</v>
      </c>
      <c r="E103" s="873" t="s">
        <v>409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 x14ac:dyDescent="0.2">
      <c r="A104" s="805" t="s">
        <v>791</v>
      </c>
      <c r="B104" s="946" t="s">
        <v>792</v>
      </c>
      <c r="C104" s="946" t="s">
        <v>793</v>
      </c>
      <c r="D104" s="946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 x14ac:dyDescent="0.2">
      <c r="A105" s="805"/>
      <c r="B105" s="1015" t="s">
        <v>433</v>
      </c>
      <c r="C105" s="946" t="s">
        <v>794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 x14ac:dyDescent="0.2">
      <c r="A106" s="805"/>
      <c r="B106" s="946" t="s">
        <v>787</v>
      </c>
      <c r="C106" s="946" t="s">
        <v>795</v>
      </c>
      <c r="D106" s="946">
        <v>45624</v>
      </c>
      <c r="E106" s="873" t="s">
        <v>409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 x14ac:dyDescent="0.2">
      <c r="A107" s="805"/>
      <c r="B107" s="946" t="s">
        <v>699</v>
      </c>
      <c r="C107" s="946" t="s">
        <v>796</v>
      </c>
      <c r="D107" s="946">
        <v>45635</v>
      </c>
      <c r="E107" s="873" t="s">
        <v>409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 x14ac:dyDescent="0.2">
      <c r="A108" s="805" t="s">
        <v>797</v>
      </c>
      <c r="B108" s="946" t="s">
        <v>781</v>
      </c>
      <c r="C108" s="946" t="s">
        <v>798</v>
      </c>
      <c r="D108" s="946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 x14ac:dyDescent="0.2">
      <c r="A109" s="805" t="s">
        <v>799</v>
      </c>
      <c r="B109" s="992" t="s">
        <v>662</v>
      </c>
      <c r="C109" s="946" t="s">
        <v>800</v>
      </c>
      <c r="D109" s="873" t="s">
        <v>409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 x14ac:dyDescent="0.2">
      <c r="A110" s="805" t="s">
        <v>792</v>
      </c>
      <c r="B110" s="946" t="s">
        <v>797</v>
      </c>
      <c r="C110" s="946" t="s">
        <v>801</v>
      </c>
      <c r="D110" s="873" t="s">
        <v>409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 x14ac:dyDescent="0.2">
      <c r="A111" s="805"/>
      <c r="B111" s="946" t="s">
        <v>787</v>
      </c>
      <c r="C111" s="946" t="s">
        <v>802</v>
      </c>
      <c r="D111" s="873" t="s">
        <v>409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 x14ac:dyDescent="0.2">
      <c r="A112" s="805" t="s">
        <v>699</v>
      </c>
      <c r="B112" s="946" t="s">
        <v>803</v>
      </c>
      <c r="C112" s="946" t="s">
        <v>804</v>
      </c>
      <c r="D112" s="946">
        <v>45662</v>
      </c>
      <c r="E112" s="873" t="s">
        <v>409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 x14ac:dyDescent="0.2">
      <c r="A113" s="805"/>
      <c r="B113" s="946" t="s">
        <v>781</v>
      </c>
      <c r="C113" s="946" t="s">
        <v>805</v>
      </c>
      <c r="D113" s="946">
        <v>45670</v>
      </c>
      <c r="E113" s="873" t="s">
        <v>409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 x14ac:dyDescent="0.2">
      <c r="A114" s="805" t="s">
        <v>662</v>
      </c>
      <c r="B114" s="946" t="s">
        <v>699</v>
      </c>
      <c r="C114" s="946" t="s">
        <v>806</v>
      </c>
      <c r="D114" s="946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 x14ac:dyDescent="0.2">
      <c r="A115" s="805" t="s">
        <v>797</v>
      </c>
      <c r="B115" s="1015" t="s">
        <v>433</v>
      </c>
      <c r="C115" s="946" t="s">
        <v>807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 x14ac:dyDescent="0.2">
      <c r="A116" s="805"/>
      <c r="B116" s="946" t="s">
        <v>787</v>
      </c>
      <c r="C116" s="946" t="s">
        <v>808</v>
      </c>
      <c r="D116" s="946">
        <v>45690</v>
      </c>
      <c r="E116" s="873" t="s">
        <v>409</v>
      </c>
      <c r="F116" s="873" t="s">
        <v>409</v>
      </c>
      <c r="G116" s="802">
        <f t="shared" si="77"/>
        <v>45705</v>
      </c>
      <c r="H116" s="802">
        <f t="shared" si="78"/>
        <v>45707</v>
      </c>
      <c r="I116" s="873" t="s">
        <v>409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 x14ac:dyDescent="0.2">
      <c r="A117" s="805" t="s">
        <v>803</v>
      </c>
      <c r="B117" s="946" t="s">
        <v>809</v>
      </c>
      <c r="C117" s="946" t="s">
        <v>810</v>
      </c>
      <c r="D117" s="946">
        <v>45700</v>
      </c>
      <c r="E117" s="873" t="s">
        <v>409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 x14ac:dyDescent="0.2">
      <c r="A118" s="805"/>
      <c r="B118" s="946" t="s">
        <v>781</v>
      </c>
      <c r="C118" s="946" t="s">
        <v>811</v>
      </c>
      <c r="D118" s="946">
        <v>45703</v>
      </c>
      <c r="E118" s="873" t="s">
        <v>409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 x14ac:dyDescent="0.2">
      <c r="A119" s="805" t="s">
        <v>792</v>
      </c>
      <c r="B119" s="946" t="s">
        <v>797</v>
      </c>
      <c r="C119" s="946" t="s">
        <v>812</v>
      </c>
      <c r="D119" s="946">
        <v>45722</v>
      </c>
      <c r="E119" s="873" t="s">
        <v>409</v>
      </c>
      <c r="F119" s="873" t="s">
        <v>409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 x14ac:dyDescent="0.2">
      <c r="A120" s="805" t="s">
        <v>699</v>
      </c>
      <c r="B120" s="1015" t="s">
        <v>433</v>
      </c>
      <c r="C120" s="946" t="s">
        <v>813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 x14ac:dyDescent="0.2">
      <c r="A121" s="805"/>
      <c r="B121" s="946" t="s">
        <v>787</v>
      </c>
      <c r="C121" s="946" t="s">
        <v>814</v>
      </c>
      <c r="D121" s="946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 x14ac:dyDescent="0.2">
      <c r="A122" s="855"/>
      <c r="B122" s="147" t="s">
        <v>589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 x14ac:dyDescent="0.2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 x14ac:dyDescent="0.2">
      <c r="A124" s="805"/>
      <c r="B124" s="1504" t="s">
        <v>119</v>
      </c>
      <c r="C124" s="1505"/>
      <c r="D124" s="1496" t="s">
        <v>373</v>
      </c>
      <c r="E124" s="1171" t="s">
        <v>272</v>
      </c>
      <c r="F124" s="1157" t="s">
        <v>235</v>
      </c>
      <c r="G124" s="1157" t="s">
        <v>221</v>
      </c>
      <c r="H124" s="1157" t="s">
        <v>180</v>
      </c>
      <c r="I124" s="1189"/>
      <c r="J124" s="1190"/>
      <c r="K124" s="1190"/>
      <c r="L124" s="1191"/>
    </row>
    <row r="125" spans="1:13" s="193" customFormat="1" ht="21" customHeight="1" x14ac:dyDescent="0.2">
      <c r="A125" s="805"/>
      <c r="B125" s="1158" t="s">
        <v>375</v>
      </c>
      <c r="C125" s="1158" t="s">
        <v>376</v>
      </c>
      <c r="D125" s="1497"/>
      <c r="E125" s="1192" t="s">
        <v>177</v>
      </c>
      <c r="F125" s="1192" t="s">
        <v>178</v>
      </c>
      <c r="G125" s="1192" t="s">
        <v>285</v>
      </c>
      <c r="H125" s="1192" t="s">
        <v>182</v>
      </c>
      <c r="I125" s="1189"/>
      <c r="J125" s="1193" t="s">
        <v>513</v>
      </c>
      <c r="K125" s="1193" t="s">
        <v>377</v>
      </c>
      <c r="L125" s="1193" t="s">
        <v>378</v>
      </c>
    </row>
    <row r="126" spans="1:13" s="193" customFormat="1" ht="21" hidden="1" customHeight="1" x14ac:dyDescent="0.2">
      <c r="A126" s="805"/>
      <c r="B126" s="1194" t="s">
        <v>724</v>
      </c>
      <c r="C126" s="1194" t="s">
        <v>725</v>
      </c>
      <c r="D126" s="1160">
        <v>45262</v>
      </c>
      <c r="E126" s="1194">
        <f t="shared" ref="E126:E149" si="93">D126+5</f>
        <v>45267</v>
      </c>
      <c r="F126" s="1194">
        <f t="shared" ref="F126:F154" si="94">D126+10</f>
        <v>45272</v>
      </c>
      <c r="G126" s="1194">
        <f t="shared" ref="G126:G154" si="95">D126+16</f>
        <v>45278</v>
      </c>
      <c r="H126" s="1194">
        <f t="shared" ref="H126:H151" si="96">D126+21</f>
        <v>45283</v>
      </c>
      <c r="I126" s="1189">
        <v>45263</v>
      </c>
      <c r="J126" s="1195"/>
      <c r="K126" s="1195"/>
      <c r="L126" s="1196"/>
    </row>
    <row r="127" spans="1:13" s="193" customFormat="1" ht="21" hidden="1" customHeight="1" x14ac:dyDescent="0.2">
      <c r="A127" s="805"/>
      <c r="B127" s="1194" t="s">
        <v>726</v>
      </c>
      <c r="C127" s="1194" t="s">
        <v>727</v>
      </c>
      <c r="D127" s="1160">
        <v>45269</v>
      </c>
      <c r="E127" s="1194">
        <f t="shared" si="93"/>
        <v>45274</v>
      </c>
      <c r="F127" s="1194">
        <f t="shared" si="94"/>
        <v>45279</v>
      </c>
      <c r="G127" s="1194">
        <f t="shared" si="95"/>
        <v>45285</v>
      </c>
      <c r="H127" s="1194">
        <f t="shared" si="96"/>
        <v>45290</v>
      </c>
      <c r="I127" s="1189">
        <v>45270</v>
      </c>
      <c r="J127" s="1195"/>
      <c r="K127" s="1195"/>
      <c r="L127" s="1196"/>
    </row>
    <row r="128" spans="1:13" s="193" customFormat="1" ht="21" hidden="1" customHeight="1" x14ac:dyDescent="0.2">
      <c r="A128" s="805"/>
      <c r="B128" s="1194" t="s">
        <v>728</v>
      </c>
      <c r="C128" s="1194" t="s">
        <v>729</v>
      </c>
      <c r="D128" s="1160">
        <v>45277</v>
      </c>
      <c r="E128" s="1194">
        <f t="shared" si="93"/>
        <v>45282</v>
      </c>
      <c r="F128" s="1194">
        <f t="shared" si="94"/>
        <v>45287</v>
      </c>
      <c r="G128" s="1194">
        <f t="shared" si="95"/>
        <v>45293</v>
      </c>
      <c r="H128" s="1194">
        <f t="shared" si="96"/>
        <v>45298</v>
      </c>
      <c r="I128" s="1189">
        <v>45277</v>
      </c>
      <c r="J128" s="1195"/>
      <c r="K128" s="1195"/>
      <c r="L128" s="1196"/>
    </row>
    <row r="129" spans="1:12" s="193" customFormat="1" ht="21" hidden="1" customHeight="1" x14ac:dyDescent="0.2">
      <c r="A129" s="805" t="s">
        <v>730</v>
      </c>
      <c r="B129" s="1160" t="s">
        <v>731</v>
      </c>
      <c r="C129" s="1194" t="s">
        <v>732</v>
      </c>
      <c r="D129" s="1160">
        <v>45285</v>
      </c>
      <c r="E129" s="1194">
        <f t="shared" si="93"/>
        <v>45290</v>
      </c>
      <c r="F129" s="1194">
        <f t="shared" si="94"/>
        <v>45295</v>
      </c>
      <c r="G129" s="1194">
        <f t="shared" si="95"/>
        <v>45301</v>
      </c>
      <c r="H129" s="1194">
        <f t="shared" si="96"/>
        <v>45306</v>
      </c>
      <c r="I129" s="1189">
        <v>45284</v>
      </c>
      <c r="J129" s="1195"/>
      <c r="K129" s="1195"/>
      <c r="L129" s="1196"/>
    </row>
    <row r="130" spans="1:12" s="193" customFormat="1" ht="21" hidden="1" customHeight="1" x14ac:dyDescent="0.2">
      <c r="A130" s="805"/>
      <c r="B130" s="1194" t="s">
        <v>733</v>
      </c>
      <c r="C130" s="1194" t="s">
        <v>734</v>
      </c>
      <c r="D130" s="1160">
        <v>45294</v>
      </c>
      <c r="E130" s="1197">
        <f t="shared" si="93"/>
        <v>45299</v>
      </c>
      <c r="F130" s="1194">
        <f t="shared" si="94"/>
        <v>45304</v>
      </c>
      <c r="G130" s="1194">
        <f t="shared" si="95"/>
        <v>45310</v>
      </c>
      <c r="H130" s="1194">
        <f t="shared" si="96"/>
        <v>45315</v>
      </c>
      <c r="I130" s="1189">
        <v>45291</v>
      </c>
      <c r="J130" s="1195"/>
      <c r="K130" s="1195"/>
      <c r="L130" s="1196"/>
    </row>
    <row r="131" spans="1:12" s="193" customFormat="1" ht="21" hidden="1" customHeight="1" x14ac:dyDescent="0.2">
      <c r="A131" s="805"/>
      <c r="B131" s="1194" t="s">
        <v>735</v>
      </c>
      <c r="C131" s="1194" t="s">
        <v>736</v>
      </c>
      <c r="D131" s="1160">
        <v>44932</v>
      </c>
      <c r="E131" s="1194">
        <f t="shared" si="93"/>
        <v>44937</v>
      </c>
      <c r="F131" s="1194">
        <f t="shared" si="94"/>
        <v>44942</v>
      </c>
      <c r="G131" s="1194">
        <f t="shared" si="95"/>
        <v>44948</v>
      </c>
      <c r="H131" s="1194">
        <f t="shared" si="96"/>
        <v>44953</v>
      </c>
      <c r="I131" s="1189">
        <v>45298</v>
      </c>
      <c r="J131" s="1195"/>
      <c r="K131" s="1195"/>
      <c r="L131" s="1196"/>
    </row>
    <row r="132" spans="1:12" s="193" customFormat="1" ht="21" hidden="1" customHeight="1" x14ac:dyDescent="0.2">
      <c r="A132" s="805" t="s">
        <v>737</v>
      </c>
      <c r="B132" s="1194" t="s">
        <v>738</v>
      </c>
      <c r="C132" s="1194" t="s">
        <v>739</v>
      </c>
      <c r="D132" s="1160">
        <f t="shared" ref="D132:D134" si="97">D131+7</f>
        <v>44939</v>
      </c>
      <c r="E132" s="1194">
        <f t="shared" si="93"/>
        <v>44944</v>
      </c>
      <c r="F132" s="1194">
        <f t="shared" si="94"/>
        <v>44949</v>
      </c>
      <c r="G132" s="1194">
        <f t="shared" si="95"/>
        <v>44955</v>
      </c>
      <c r="H132" s="1194">
        <f t="shared" si="96"/>
        <v>44960</v>
      </c>
      <c r="I132" s="1189">
        <v>45305</v>
      </c>
      <c r="J132" s="1195"/>
      <c r="K132" s="1195"/>
      <c r="L132" s="1196"/>
    </row>
    <row r="133" spans="1:12" s="193" customFormat="1" ht="21" hidden="1" customHeight="1" x14ac:dyDescent="0.2">
      <c r="A133" s="805"/>
      <c r="B133" s="1194" t="s">
        <v>724</v>
      </c>
      <c r="C133" s="1194" t="s">
        <v>740</v>
      </c>
      <c r="D133" s="1160">
        <f t="shared" si="97"/>
        <v>44946</v>
      </c>
      <c r="E133" s="1197">
        <f t="shared" si="93"/>
        <v>44951</v>
      </c>
      <c r="F133" s="1194">
        <f t="shared" si="94"/>
        <v>44956</v>
      </c>
      <c r="G133" s="1194">
        <f t="shared" si="95"/>
        <v>44962</v>
      </c>
      <c r="H133" s="1197">
        <f t="shared" si="96"/>
        <v>44967</v>
      </c>
      <c r="I133" s="1189">
        <v>45312</v>
      </c>
      <c r="J133" s="1195"/>
      <c r="K133" s="1195"/>
      <c r="L133" s="1196"/>
    </row>
    <row r="134" spans="1:12" s="193" customFormat="1" ht="21" hidden="1" customHeight="1" x14ac:dyDescent="0.2">
      <c r="A134" s="805"/>
      <c r="B134" s="1194" t="s">
        <v>726</v>
      </c>
      <c r="C134" s="1194" t="s">
        <v>741</v>
      </c>
      <c r="D134" s="1160">
        <f t="shared" si="97"/>
        <v>44953</v>
      </c>
      <c r="E134" s="1197">
        <f t="shared" si="93"/>
        <v>44958</v>
      </c>
      <c r="F134" s="1194">
        <f t="shared" si="94"/>
        <v>44963</v>
      </c>
      <c r="G134" s="1194">
        <f t="shared" si="95"/>
        <v>44969</v>
      </c>
      <c r="H134" s="1197">
        <f t="shared" si="96"/>
        <v>44974</v>
      </c>
      <c r="I134" s="1189">
        <v>45319</v>
      </c>
      <c r="J134" s="1195"/>
      <c r="K134" s="1195"/>
      <c r="L134" s="1196"/>
    </row>
    <row r="135" spans="1:12" s="193" customFormat="1" ht="18" hidden="1" customHeight="1" x14ac:dyDescent="0.2">
      <c r="A135" s="805"/>
      <c r="B135" s="1194" t="s">
        <v>728</v>
      </c>
      <c r="C135" s="1194" t="s">
        <v>742</v>
      </c>
      <c r="D135" s="1160">
        <v>45330</v>
      </c>
      <c r="E135" s="1194">
        <f t="shared" si="93"/>
        <v>45335</v>
      </c>
      <c r="F135" s="1194">
        <f t="shared" si="94"/>
        <v>45340</v>
      </c>
      <c r="G135" s="1194">
        <f t="shared" si="95"/>
        <v>45346</v>
      </c>
      <c r="H135" s="1194">
        <f t="shared" si="96"/>
        <v>45351</v>
      </c>
      <c r="I135" s="1189">
        <v>45326</v>
      </c>
      <c r="J135" s="1195"/>
      <c r="K135" s="1195"/>
      <c r="L135" s="1196"/>
    </row>
    <row r="136" spans="1:12" s="193" customFormat="1" ht="18" hidden="1" customHeight="1" x14ac:dyDescent="0.2">
      <c r="A136" s="805"/>
      <c r="B136" s="1194" t="s">
        <v>731</v>
      </c>
      <c r="C136" s="1194" t="s">
        <v>743</v>
      </c>
      <c r="D136" s="1160">
        <v>45333</v>
      </c>
      <c r="E136" s="1194">
        <f t="shared" si="93"/>
        <v>45338</v>
      </c>
      <c r="F136" s="1194">
        <f t="shared" si="94"/>
        <v>45343</v>
      </c>
      <c r="G136" s="1194">
        <f t="shared" si="95"/>
        <v>45349</v>
      </c>
      <c r="H136" s="1194">
        <f t="shared" si="96"/>
        <v>45354</v>
      </c>
      <c r="I136" s="1191"/>
      <c r="J136" s="1198">
        <v>45333</v>
      </c>
      <c r="K136" s="1198">
        <v>45333</v>
      </c>
      <c r="L136" s="1196"/>
    </row>
    <row r="137" spans="1:12" s="193" customFormat="1" ht="18" hidden="1" customHeight="1" x14ac:dyDescent="0.2">
      <c r="A137" s="805"/>
      <c r="B137" s="1194" t="s">
        <v>733</v>
      </c>
      <c r="C137" s="1194" t="s">
        <v>744</v>
      </c>
      <c r="D137" s="1160">
        <v>45340</v>
      </c>
      <c r="E137" s="1194">
        <f t="shared" si="93"/>
        <v>45345</v>
      </c>
      <c r="F137" s="1194">
        <f t="shared" si="94"/>
        <v>45350</v>
      </c>
      <c r="G137" s="1194">
        <f t="shared" si="95"/>
        <v>45356</v>
      </c>
      <c r="H137" s="1194">
        <f t="shared" si="96"/>
        <v>45361</v>
      </c>
      <c r="I137" s="1191"/>
      <c r="J137" s="1198">
        <v>45340</v>
      </c>
      <c r="K137" s="1198">
        <v>45340</v>
      </c>
      <c r="L137" s="1196"/>
    </row>
    <row r="138" spans="1:12" s="193" customFormat="1" ht="18" hidden="1" customHeight="1" x14ac:dyDescent="0.2">
      <c r="A138" s="805" t="s">
        <v>745</v>
      </c>
      <c r="B138" s="1199" t="s">
        <v>724</v>
      </c>
      <c r="C138" s="1194" t="s">
        <v>746</v>
      </c>
      <c r="D138" s="1160">
        <v>45347</v>
      </c>
      <c r="E138" s="1194">
        <f t="shared" si="93"/>
        <v>45352</v>
      </c>
      <c r="F138" s="1194">
        <f t="shared" si="94"/>
        <v>45357</v>
      </c>
      <c r="G138" s="1194">
        <f t="shared" si="95"/>
        <v>45363</v>
      </c>
      <c r="H138" s="1194">
        <f t="shared" si="96"/>
        <v>45368</v>
      </c>
      <c r="I138" s="1191"/>
      <c r="J138" s="1198">
        <v>45347</v>
      </c>
      <c r="K138" s="1198">
        <v>45347</v>
      </c>
      <c r="L138" s="1196">
        <v>45282</v>
      </c>
    </row>
    <row r="139" spans="1:12" s="193" customFormat="1" ht="18" hidden="1" customHeight="1" x14ac:dyDescent="0.2">
      <c r="A139" s="805" t="s">
        <v>747</v>
      </c>
      <c r="B139" s="1199" t="s">
        <v>735</v>
      </c>
      <c r="C139" s="1194" t="s">
        <v>748</v>
      </c>
      <c r="D139" s="1160">
        <v>45358</v>
      </c>
      <c r="E139" s="1194">
        <f t="shared" si="93"/>
        <v>45363</v>
      </c>
      <c r="F139" s="1194">
        <f t="shared" si="94"/>
        <v>45368</v>
      </c>
      <c r="G139" s="1194">
        <f t="shared" si="95"/>
        <v>45374</v>
      </c>
      <c r="H139" s="1194">
        <f t="shared" si="96"/>
        <v>45379</v>
      </c>
      <c r="I139" s="1191"/>
      <c r="J139" s="1198">
        <v>45354</v>
      </c>
      <c r="K139" s="1198">
        <v>45354</v>
      </c>
      <c r="L139" s="1196"/>
    </row>
    <row r="140" spans="1:12" s="193" customFormat="1" ht="18" hidden="1" customHeight="1" x14ac:dyDescent="0.2">
      <c r="A140" s="805" t="s">
        <v>749</v>
      </c>
      <c r="B140" s="1199" t="s">
        <v>738</v>
      </c>
      <c r="C140" s="1194" t="s">
        <v>750</v>
      </c>
      <c r="D140" s="1160">
        <v>45360</v>
      </c>
      <c r="E140" s="1194">
        <f t="shared" si="93"/>
        <v>45365</v>
      </c>
      <c r="F140" s="1194">
        <f t="shared" si="94"/>
        <v>45370</v>
      </c>
      <c r="G140" s="1194">
        <f t="shared" si="95"/>
        <v>45376</v>
      </c>
      <c r="H140" s="1194">
        <f t="shared" si="96"/>
        <v>45381</v>
      </c>
      <c r="I140" s="1191"/>
      <c r="J140" s="1198">
        <f t="shared" ref="J140:K203" si="98">J139+7</f>
        <v>45361</v>
      </c>
      <c r="K140" s="1198">
        <f t="shared" si="98"/>
        <v>45361</v>
      </c>
      <c r="L140" s="1196"/>
    </row>
    <row r="141" spans="1:12" s="193" customFormat="1" ht="18" hidden="1" customHeight="1" x14ac:dyDescent="0.2">
      <c r="A141" s="805"/>
      <c r="B141" s="1194" t="s">
        <v>726</v>
      </c>
      <c r="C141" s="1194" t="s">
        <v>751</v>
      </c>
      <c r="D141" s="1160">
        <v>45369</v>
      </c>
      <c r="E141" s="1194">
        <f t="shared" si="93"/>
        <v>45374</v>
      </c>
      <c r="F141" s="1194">
        <f t="shared" si="94"/>
        <v>45379</v>
      </c>
      <c r="G141" s="1194">
        <f t="shared" si="95"/>
        <v>45385</v>
      </c>
      <c r="H141" s="1194">
        <f t="shared" si="96"/>
        <v>45390</v>
      </c>
      <c r="I141" s="1191"/>
      <c r="J141" s="1198">
        <f t="shared" si="98"/>
        <v>45368</v>
      </c>
      <c r="K141" s="1198">
        <f t="shared" si="98"/>
        <v>45368</v>
      </c>
      <c r="L141" s="1196"/>
    </row>
    <row r="142" spans="1:12" s="193" customFormat="1" ht="18" hidden="1" customHeight="1" x14ac:dyDescent="0.2">
      <c r="A142" s="805"/>
      <c r="B142" s="1200" t="s">
        <v>728</v>
      </c>
      <c r="C142" s="1200" t="s">
        <v>752</v>
      </c>
      <c r="D142" s="1161">
        <v>45381</v>
      </c>
      <c r="E142" s="1194">
        <f t="shared" si="93"/>
        <v>45386</v>
      </c>
      <c r="F142" s="1194">
        <f t="shared" si="94"/>
        <v>45391</v>
      </c>
      <c r="G142" s="1194">
        <f t="shared" si="95"/>
        <v>45397</v>
      </c>
      <c r="H142" s="1194">
        <f t="shared" si="96"/>
        <v>45402</v>
      </c>
      <c r="I142" s="1191"/>
      <c r="J142" s="1161">
        <v>45376</v>
      </c>
      <c r="K142" s="1161">
        <v>45376</v>
      </c>
      <c r="L142" s="1196"/>
    </row>
    <row r="143" spans="1:12" s="193" customFormat="1" ht="18" hidden="1" customHeight="1" x14ac:dyDescent="0.2">
      <c r="A143" s="805"/>
      <c r="B143" s="1200" t="s">
        <v>731</v>
      </c>
      <c r="C143" s="1200" t="s">
        <v>753</v>
      </c>
      <c r="D143" s="1161">
        <v>45385</v>
      </c>
      <c r="E143" s="1194">
        <f t="shared" si="93"/>
        <v>45390</v>
      </c>
      <c r="F143" s="1194">
        <f t="shared" si="94"/>
        <v>45395</v>
      </c>
      <c r="G143" s="1194">
        <f t="shared" si="95"/>
        <v>45401</v>
      </c>
      <c r="H143" s="1194">
        <f t="shared" si="96"/>
        <v>45406</v>
      </c>
      <c r="I143" s="1191"/>
      <c r="J143" s="1161">
        <f t="shared" si="98"/>
        <v>45383</v>
      </c>
      <c r="K143" s="1161">
        <f t="shared" si="98"/>
        <v>45383</v>
      </c>
      <c r="L143" s="1196"/>
    </row>
    <row r="144" spans="1:12" s="193" customFormat="1" ht="18" hidden="1" customHeight="1" x14ac:dyDescent="0.2">
      <c r="A144" s="805"/>
      <c r="B144" s="1200" t="s">
        <v>733</v>
      </c>
      <c r="C144" s="1200" t="s">
        <v>754</v>
      </c>
      <c r="D144" s="1161">
        <v>45388</v>
      </c>
      <c r="E144" s="1194">
        <f t="shared" si="93"/>
        <v>45393</v>
      </c>
      <c r="F144" s="1194">
        <f t="shared" si="94"/>
        <v>45398</v>
      </c>
      <c r="G144" s="1194">
        <f t="shared" si="95"/>
        <v>45404</v>
      </c>
      <c r="H144" s="1194">
        <f t="shared" si="96"/>
        <v>45409</v>
      </c>
      <c r="I144" s="1191"/>
      <c r="J144" s="1161">
        <f t="shared" si="98"/>
        <v>45390</v>
      </c>
      <c r="K144" s="1161">
        <f t="shared" si="98"/>
        <v>45390</v>
      </c>
      <c r="L144" s="1196"/>
    </row>
    <row r="145" spans="1:12" s="193" customFormat="1" ht="18" hidden="1" customHeight="1" x14ac:dyDescent="0.2">
      <c r="A145" s="805" t="s">
        <v>745</v>
      </c>
      <c r="B145" s="1201" t="s">
        <v>724</v>
      </c>
      <c r="C145" s="1164" t="s">
        <v>755</v>
      </c>
      <c r="D145" s="1164">
        <v>45394</v>
      </c>
      <c r="E145" s="1194">
        <f t="shared" si="93"/>
        <v>45399</v>
      </c>
      <c r="F145" s="1194">
        <f t="shared" si="94"/>
        <v>45404</v>
      </c>
      <c r="G145" s="1194">
        <f t="shared" si="95"/>
        <v>45410</v>
      </c>
      <c r="H145" s="1194">
        <f t="shared" si="96"/>
        <v>45415</v>
      </c>
      <c r="I145" s="1191"/>
      <c r="J145" s="1161">
        <f t="shared" si="98"/>
        <v>45397</v>
      </c>
      <c r="K145" s="1161">
        <f t="shared" si="98"/>
        <v>45397</v>
      </c>
      <c r="L145" s="1196"/>
    </row>
    <row r="146" spans="1:12" s="193" customFormat="1" ht="18" hidden="1" customHeight="1" x14ac:dyDescent="0.2">
      <c r="A146" s="805" t="s">
        <v>735</v>
      </c>
      <c r="B146" s="1202" t="s">
        <v>409</v>
      </c>
      <c r="C146" s="1164" t="s">
        <v>756</v>
      </c>
      <c r="D146" s="1166">
        <v>45406</v>
      </c>
      <c r="E146" s="1203">
        <f t="shared" si="93"/>
        <v>45411</v>
      </c>
      <c r="F146" s="1203">
        <f t="shared" si="94"/>
        <v>45416</v>
      </c>
      <c r="G146" s="1203">
        <f t="shared" si="95"/>
        <v>45422</v>
      </c>
      <c r="H146" s="1203">
        <f t="shared" si="96"/>
        <v>45427</v>
      </c>
      <c r="I146" s="1191"/>
      <c r="J146" s="1161">
        <v>45403</v>
      </c>
      <c r="K146" s="1161">
        <v>45403</v>
      </c>
      <c r="L146" s="1196"/>
    </row>
    <row r="147" spans="1:12" s="193" customFormat="1" ht="18" hidden="1" customHeight="1" x14ac:dyDescent="0.2">
      <c r="A147" s="805" t="s">
        <v>738</v>
      </c>
      <c r="B147" s="1201" t="s">
        <v>735</v>
      </c>
      <c r="C147" s="1164" t="s">
        <v>757</v>
      </c>
      <c r="D147" s="1164">
        <v>45419</v>
      </c>
      <c r="E147" s="1194">
        <f t="shared" si="93"/>
        <v>45424</v>
      </c>
      <c r="F147" s="1194">
        <f t="shared" si="94"/>
        <v>45429</v>
      </c>
      <c r="G147" s="1194">
        <f t="shared" si="95"/>
        <v>45435</v>
      </c>
      <c r="H147" s="1194">
        <f t="shared" si="96"/>
        <v>45440</v>
      </c>
      <c r="I147" s="1191"/>
      <c r="J147" s="1161">
        <f t="shared" si="98"/>
        <v>45410</v>
      </c>
      <c r="K147" s="1161">
        <f t="shared" si="98"/>
        <v>45410</v>
      </c>
      <c r="L147" s="1196"/>
    </row>
    <row r="148" spans="1:12" s="193" customFormat="1" ht="20.100000000000001" hidden="1" customHeight="1" x14ac:dyDescent="0.2">
      <c r="A148" s="805" t="s">
        <v>758</v>
      </c>
      <c r="B148" s="1164" t="s">
        <v>726</v>
      </c>
      <c r="C148" s="1164" t="s">
        <v>759</v>
      </c>
      <c r="D148" s="1164">
        <v>45426</v>
      </c>
      <c r="E148" s="1194">
        <f t="shared" si="93"/>
        <v>45431</v>
      </c>
      <c r="F148" s="1194">
        <f t="shared" si="94"/>
        <v>45436</v>
      </c>
      <c r="G148" s="1194">
        <f t="shared" si="95"/>
        <v>45442</v>
      </c>
      <c r="H148" s="1194">
        <f t="shared" si="96"/>
        <v>45447</v>
      </c>
      <c r="I148" s="1191"/>
      <c r="J148" s="1161">
        <f t="shared" si="98"/>
        <v>45417</v>
      </c>
      <c r="K148" s="1161">
        <f t="shared" si="98"/>
        <v>45417</v>
      </c>
      <c r="L148" s="1196"/>
    </row>
    <row r="149" spans="1:12" s="193" customFormat="1" ht="20.100000000000001" hidden="1" customHeight="1" x14ac:dyDescent="0.2">
      <c r="A149" s="805" t="s">
        <v>728</v>
      </c>
      <c r="B149" s="1164" t="s">
        <v>731</v>
      </c>
      <c r="C149" s="1164" t="s">
        <v>760</v>
      </c>
      <c r="D149" s="1164">
        <v>45423</v>
      </c>
      <c r="E149" s="1194">
        <f t="shared" si="93"/>
        <v>45428</v>
      </c>
      <c r="F149" s="1194">
        <f t="shared" si="94"/>
        <v>45433</v>
      </c>
      <c r="G149" s="1194">
        <f t="shared" si="95"/>
        <v>45439</v>
      </c>
      <c r="H149" s="1194">
        <f t="shared" si="96"/>
        <v>45444</v>
      </c>
      <c r="I149" s="1191"/>
      <c r="J149" s="1161">
        <f t="shared" si="98"/>
        <v>45424</v>
      </c>
      <c r="K149" s="1161">
        <f t="shared" si="98"/>
        <v>45424</v>
      </c>
      <c r="L149" s="1196"/>
    </row>
    <row r="150" spans="1:12" s="193" customFormat="1" ht="20.100000000000001" hidden="1" customHeight="1" x14ac:dyDescent="0.2">
      <c r="A150" s="805" t="s">
        <v>731</v>
      </c>
      <c r="B150" s="1164" t="s">
        <v>728</v>
      </c>
      <c r="C150" s="1164" t="s">
        <v>761</v>
      </c>
      <c r="D150" s="1164">
        <f t="shared" ref="D150" si="99">D149+7</f>
        <v>45430</v>
      </c>
      <c r="E150" s="1165" t="s">
        <v>409</v>
      </c>
      <c r="F150" s="1194">
        <f t="shared" si="94"/>
        <v>45440</v>
      </c>
      <c r="G150" s="1194">
        <f t="shared" si="95"/>
        <v>45446</v>
      </c>
      <c r="H150" s="1194">
        <f t="shared" si="96"/>
        <v>45451</v>
      </c>
      <c r="I150" s="1191"/>
      <c r="J150" s="1161">
        <f t="shared" si="98"/>
        <v>45431</v>
      </c>
      <c r="K150" s="1161">
        <f t="shared" si="98"/>
        <v>45431</v>
      </c>
      <c r="L150" s="1196"/>
    </row>
    <row r="151" spans="1:12" s="193" customFormat="1" ht="20.100000000000001" hidden="1" customHeight="1" x14ac:dyDescent="0.2">
      <c r="A151" s="805"/>
      <c r="B151" s="1164" t="s">
        <v>733</v>
      </c>
      <c r="C151" s="1164" t="s">
        <v>762</v>
      </c>
      <c r="D151" s="1164">
        <v>45441</v>
      </c>
      <c r="E151" s="1194">
        <f>D151+5</f>
        <v>45446</v>
      </c>
      <c r="F151" s="1194">
        <f t="shared" si="94"/>
        <v>45451</v>
      </c>
      <c r="G151" s="1194">
        <f t="shared" si="95"/>
        <v>45457</v>
      </c>
      <c r="H151" s="1194">
        <f t="shared" si="96"/>
        <v>45462</v>
      </c>
      <c r="I151" s="1191"/>
      <c r="J151" s="1161">
        <f t="shared" si="98"/>
        <v>45438</v>
      </c>
      <c r="K151" s="1161">
        <f t="shared" si="98"/>
        <v>45438</v>
      </c>
      <c r="L151" s="1196"/>
    </row>
    <row r="152" spans="1:12" s="193" customFormat="1" ht="20.100000000000001" hidden="1" customHeight="1" x14ac:dyDescent="0.2">
      <c r="A152" s="805" t="s">
        <v>724</v>
      </c>
      <c r="B152" s="1164" t="s">
        <v>763</v>
      </c>
      <c r="C152" s="1164" t="s">
        <v>764</v>
      </c>
      <c r="D152" s="1164">
        <v>45454</v>
      </c>
      <c r="E152" s="1165" t="s">
        <v>409</v>
      </c>
      <c r="F152" s="1194">
        <f t="shared" si="94"/>
        <v>45464</v>
      </c>
      <c r="G152" s="1194">
        <f t="shared" si="95"/>
        <v>45470</v>
      </c>
      <c r="H152" s="1165" t="s">
        <v>409</v>
      </c>
      <c r="I152" s="1191"/>
      <c r="J152" s="1161">
        <f t="shared" si="98"/>
        <v>45445</v>
      </c>
      <c r="K152" s="1161">
        <f t="shared" si="98"/>
        <v>45445</v>
      </c>
      <c r="L152" s="1196"/>
    </row>
    <row r="153" spans="1:12" s="193" customFormat="1" ht="20.100000000000001" hidden="1" customHeight="1" x14ac:dyDescent="0.2">
      <c r="A153" s="805" t="s">
        <v>765</v>
      </c>
      <c r="B153" s="1164" t="s">
        <v>726</v>
      </c>
      <c r="C153" s="1164" t="s">
        <v>766</v>
      </c>
      <c r="D153" s="1164">
        <v>45457</v>
      </c>
      <c r="E153" s="1165" t="s">
        <v>409</v>
      </c>
      <c r="F153" s="1194">
        <f t="shared" si="94"/>
        <v>45467</v>
      </c>
      <c r="G153" s="1194">
        <f t="shared" si="95"/>
        <v>45473</v>
      </c>
      <c r="H153" s="1194">
        <f>D153+21</f>
        <v>45478</v>
      </c>
      <c r="I153" s="1191"/>
      <c r="J153" s="1161">
        <f t="shared" si="98"/>
        <v>45452</v>
      </c>
      <c r="K153" s="1161">
        <f t="shared" si="98"/>
        <v>45452</v>
      </c>
      <c r="L153" s="1196"/>
    </row>
    <row r="154" spans="1:12" s="193" customFormat="1" ht="20.100000000000001" hidden="1" customHeight="1" x14ac:dyDescent="0.2">
      <c r="A154" s="805" t="s">
        <v>767</v>
      </c>
      <c r="B154" s="1164" t="s">
        <v>738</v>
      </c>
      <c r="C154" s="1164" t="s">
        <v>768</v>
      </c>
      <c r="D154" s="1164">
        <v>45461</v>
      </c>
      <c r="E154" s="1194">
        <f>D154+5</f>
        <v>45466</v>
      </c>
      <c r="F154" s="1194">
        <f t="shared" si="94"/>
        <v>45471</v>
      </c>
      <c r="G154" s="1194">
        <f t="shared" si="95"/>
        <v>45477</v>
      </c>
      <c r="H154" s="1194">
        <f>D154+21</f>
        <v>45482</v>
      </c>
      <c r="I154" s="1191"/>
      <c r="J154" s="1161">
        <f t="shared" si="98"/>
        <v>45459</v>
      </c>
      <c r="K154" s="1161">
        <f t="shared" si="98"/>
        <v>45459</v>
      </c>
      <c r="L154" s="1196"/>
    </row>
    <row r="155" spans="1:12" s="193" customFormat="1" ht="20.100000000000001" hidden="1" customHeight="1" x14ac:dyDescent="0.2">
      <c r="A155" s="805" t="s">
        <v>769</v>
      </c>
      <c r="B155" s="1168" t="s">
        <v>584</v>
      </c>
      <c r="C155" s="1164" t="s">
        <v>770</v>
      </c>
      <c r="D155" s="1164">
        <v>45507</v>
      </c>
      <c r="E155" s="1194">
        <f t="shared" ref="E155:E173" si="100">D155+13</f>
        <v>45520</v>
      </c>
      <c r="F155" s="1194">
        <f t="shared" ref="F155:F173" si="101">D155+15</f>
        <v>45522</v>
      </c>
      <c r="G155" s="1194">
        <f t="shared" ref="G155:G173" si="102">D155+17</f>
        <v>45524</v>
      </c>
      <c r="H155" s="1194">
        <f t="shared" ref="H155:H173" si="103">D155+28</f>
        <v>45535</v>
      </c>
      <c r="I155" s="1191"/>
      <c r="J155" s="1161">
        <v>45504</v>
      </c>
      <c r="K155" s="1161">
        <v>45504</v>
      </c>
      <c r="L155" s="1204">
        <f>WEEKNUM(J155)</f>
        <v>31</v>
      </c>
    </row>
    <row r="156" spans="1:12" s="193" customFormat="1" ht="20.100000000000001" hidden="1" customHeight="1" x14ac:dyDescent="0.2">
      <c r="A156" s="805"/>
      <c r="B156" s="1164" t="s">
        <v>771</v>
      </c>
      <c r="C156" s="1164" t="s">
        <v>772</v>
      </c>
      <c r="D156" s="1164">
        <v>45521</v>
      </c>
      <c r="E156" s="1194">
        <f t="shared" si="100"/>
        <v>45534</v>
      </c>
      <c r="F156" s="1194">
        <f t="shared" si="101"/>
        <v>45536</v>
      </c>
      <c r="G156" s="1194">
        <f t="shared" si="102"/>
        <v>45538</v>
      </c>
      <c r="H156" s="1194">
        <f t="shared" si="103"/>
        <v>45549</v>
      </c>
      <c r="I156" s="1191"/>
      <c r="J156" s="1161">
        <f t="shared" si="98"/>
        <v>45511</v>
      </c>
      <c r="K156" s="1161">
        <f t="shared" si="98"/>
        <v>45511</v>
      </c>
      <c r="L156" s="1204">
        <f t="shared" ref="L156:L159" si="104">WEEKNUM(J156)</f>
        <v>32</v>
      </c>
    </row>
    <row r="157" spans="1:12" s="193" customFormat="1" ht="20.100000000000001" hidden="1" customHeight="1" x14ac:dyDescent="0.2">
      <c r="A157" s="805" t="s">
        <v>773</v>
      </c>
      <c r="B157" s="1168" t="s">
        <v>433</v>
      </c>
      <c r="C157" s="1164" t="s">
        <v>774</v>
      </c>
      <c r="D157" s="1166">
        <v>45517</v>
      </c>
      <c r="E157" s="1203">
        <f t="shared" si="100"/>
        <v>45530</v>
      </c>
      <c r="F157" s="1203">
        <f t="shared" si="101"/>
        <v>45532</v>
      </c>
      <c r="G157" s="1203">
        <f t="shared" si="102"/>
        <v>45534</v>
      </c>
      <c r="H157" s="1203">
        <f t="shared" si="103"/>
        <v>45545</v>
      </c>
      <c r="I157" s="1191"/>
      <c r="J157" s="1161">
        <f t="shared" si="98"/>
        <v>45518</v>
      </c>
      <c r="K157" s="1161">
        <f t="shared" si="98"/>
        <v>45518</v>
      </c>
      <c r="L157" s="1204">
        <f t="shared" si="104"/>
        <v>33</v>
      </c>
    </row>
    <row r="158" spans="1:12" s="193" customFormat="1" ht="20.100000000000001" hidden="1" customHeight="1" x14ac:dyDescent="0.2">
      <c r="A158" s="805"/>
      <c r="B158" s="1168" t="s">
        <v>433</v>
      </c>
      <c r="C158" s="1164" t="s">
        <v>775</v>
      </c>
      <c r="D158" s="1166">
        <v>45537</v>
      </c>
      <c r="E158" s="1203">
        <f t="shared" si="100"/>
        <v>45550</v>
      </c>
      <c r="F158" s="1203">
        <f t="shared" si="101"/>
        <v>45552</v>
      </c>
      <c r="G158" s="1203">
        <f t="shared" si="102"/>
        <v>45554</v>
      </c>
      <c r="H158" s="1203">
        <f t="shared" si="103"/>
        <v>45565</v>
      </c>
      <c r="I158" s="1191"/>
      <c r="J158" s="1161">
        <f t="shared" si="98"/>
        <v>45525</v>
      </c>
      <c r="K158" s="1161">
        <f t="shared" si="98"/>
        <v>45525</v>
      </c>
      <c r="L158" s="1204">
        <f t="shared" si="104"/>
        <v>34</v>
      </c>
    </row>
    <row r="159" spans="1:12" s="193" customFormat="1" ht="20.100000000000001" hidden="1" customHeight="1" x14ac:dyDescent="0.2">
      <c r="A159" s="805" t="s">
        <v>652</v>
      </c>
      <c r="B159" s="1164" t="s">
        <v>699</v>
      </c>
      <c r="C159" s="1164" t="s">
        <v>776</v>
      </c>
      <c r="D159" s="1165" t="s">
        <v>409</v>
      </c>
      <c r="E159" s="1203" t="e">
        <f t="shared" si="100"/>
        <v>#VALUE!</v>
      </c>
      <c r="F159" s="1203" t="e">
        <f t="shared" si="101"/>
        <v>#VALUE!</v>
      </c>
      <c r="G159" s="1203" t="e">
        <f t="shared" si="102"/>
        <v>#VALUE!</v>
      </c>
      <c r="H159" s="1203" t="e">
        <f t="shared" si="103"/>
        <v>#VALUE!</v>
      </c>
      <c r="I159" s="1191"/>
      <c r="J159" s="1161">
        <f t="shared" si="98"/>
        <v>45532</v>
      </c>
      <c r="K159" s="1161">
        <f t="shared" si="98"/>
        <v>45532</v>
      </c>
      <c r="L159" s="1204">
        <f t="shared" si="104"/>
        <v>35</v>
      </c>
    </row>
    <row r="160" spans="1:12" s="193" customFormat="1" ht="20.100000000000001" hidden="1" customHeight="1" x14ac:dyDescent="0.2">
      <c r="A160" s="805" t="s">
        <v>771</v>
      </c>
      <c r="B160" s="1168" t="s">
        <v>433</v>
      </c>
      <c r="C160" s="1164" t="s">
        <v>777</v>
      </c>
      <c r="D160" s="1166">
        <v>45545</v>
      </c>
      <c r="E160" s="1203">
        <f t="shared" si="100"/>
        <v>45558</v>
      </c>
      <c r="F160" s="1203">
        <f t="shared" si="101"/>
        <v>45560</v>
      </c>
      <c r="G160" s="1203">
        <f t="shared" si="102"/>
        <v>45562</v>
      </c>
      <c r="H160" s="1203">
        <f t="shared" si="103"/>
        <v>45573</v>
      </c>
      <c r="I160" s="1191"/>
      <c r="J160" s="1161">
        <f t="shared" si="98"/>
        <v>45539</v>
      </c>
      <c r="K160" s="1161">
        <f t="shared" si="98"/>
        <v>45539</v>
      </c>
      <c r="L160" s="1204">
        <f>WEEKNUM(J160)</f>
        <v>36</v>
      </c>
    </row>
    <row r="161" spans="1:12" s="193" customFormat="1" ht="20.100000000000001" hidden="1" customHeight="1" x14ac:dyDescent="0.2">
      <c r="A161" s="805" t="s">
        <v>778</v>
      </c>
      <c r="B161" s="1168" t="s">
        <v>433</v>
      </c>
      <c r="C161" s="1164" t="s">
        <v>779</v>
      </c>
      <c r="D161" s="1166">
        <v>45551</v>
      </c>
      <c r="E161" s="1203">
        <f t="shared" si="100"/>
        <v>45564</v>
      </c>
      <c r="F161" s="1203">
        <f t="shared" si="101"/>
        <v>45566</v>
      </c>
      <c r="G161" s="1203">
        <f t="shared" si="102"/>
        <v>45568</v>
      </c>
      <c r="H161" s="1203">
        <f t="shared" si="103"/>
        <v>45579</v>
      </c>
      <c r="I161" s="1191"/>
      <c r="J161" s="1161">
        <f t="shared" si="98"/>
        <v>45546</v>
      </c>
      <c r="K161" s="1161">
        <f t="shared" si="98"/>
        <v>45546</v>
      </c>
      <c r="L161" s="1204">
        <f t="shared" ref="L161:L191" si="105">WEEKNUM(J161)</f>
        <v>37</v>
      </c>
    </row>
    <row r="162" spans="1:12" s="193" customFormat="1" ht="20.100000000000001" hidden="1" customHeight="1" x14ac:dyDescent="0.2">
      <c r="A162" s="805" t="s">
        <v>780</v>
      </c>
      <c r="B162" s="1164" t="s">
        <v>781</v>
      </c>
      <c r="C162" s="1164" t="s">
        <v>782</v>
      </c>
      <c r="D162" s="1164">
        <v>45562</v>
      </c>
      <c r="E162" s="1194">
        <f t="shared" si="100"/>
        <v>45575</v>
      </c>
      <c r="F162" s="1194">
        <f t="shared" si="101"/>
        <v>45577</v>
      </c>
      <c r="G162" s="1194">
        <f t="shared" si="102"/>
        <v>45579</v>
      </c>
      <c r="H162" s="1194">
        <f t="shared" si="103"/>
        <v>45590</v>
      </c>
      <c r="I162" s="1191"/>
      <c r="J162" s="1161">
        <f t="shared" si="98"/>
        <v>45553</v>
      </c>
      <c r="K162" s="1161">
        <f t="shared" si="98"/>
        <v>45553</v>
      </c>
      <c r="L162" s="1204">
        <f t="shared" si="105"/>
        <v>38</v>
      </c>
    </row>
    <row r="163" spans="1:12" s="193" customFormat="1" ht="20.100000000000001" hidden="1" customHeight="1" x14ac:dyDescent="0.2">
      <c r="A163" s="805" t="s">
        <v>379</v>
      </c>
      <c r="B163" s="1164" t="s">
        <v>771</v>
      </c>
      <c r="C163" s="1164" t="s">
        <v>783</v>
      </c>
      <c r="D163" s="1165" t="s">
        <v>409</v>
      </c>
      <c r="E163" s="1203" t="e">
        <f t="shared" si="100"/>
        <v>#VALUE!</v>
      </c>
      <c r="F163" s="1203" t="e">
        <f t="shared" si="101"/>
        <v>#VALUE!</v>
      </c>
      <c r="G163" s="1203" t="e">
        <f t="shared" si="102"/>
        <v>#VALUE!</v>
      </c>
      <c r="H163" s="1203" t="e">
        <f t="shared" si="103"/>
        <v>#VALUE!</v>
      </c>
      <c r="I163" s="1191"/>
      <c r="J163" s="1161">
        <f t="shared" si="98"/>
        <v>45560</v>
      </c>
      <c r="K163" s="1161">
        <f t="shared" si="98"/>
        <v>45560</v>
      </c>
      <c r="L163" s="1204">
        <f t="shared" si="105"/>
        <v>39</v>
      </c>
    </row>
    <row r="164" spans="1:12" s="193" customFormat="1" ht="20.100000000000001" hidden="1" customHeight="1" x14ac:dyDescent="0.2">
      <c r="A164" s="805" t="s">
        <v>784</v>
      </c>
      <c r="B164" s="1168" t="s">
        <v>433</v>
      </c>
      <c r="C164" s="1164" t="s">
        <v>785</v>
      </c>
      <c r="D164" s="1166">
        <v>45566</v>
      </c>
      <c r="E164" s="1203">
        <f t="shared" si="100"/>
        <v>45579</v>
      </c>
      <c r="F164" s="1203">
        <f t="shared" si="101"/>
        <v>45581</v>
      </c>
      <c r="G164" s="1203">
        <f t="shared" si="102"/>
        <v>45583</v>
      </c>
      <c r="H164" s="1203">
        <f t="shared" si="103"/>
        <v>45594</v>
      </c>
      <c r="I164" s="1191"/>
      <c r="J164" s="1161">
        <f t="shared" si="98"/>
        <v>45567</v>
      </c>
      <c r="K164" s="1161">
        <f t="shared" si="98"/>
        <v>45567</v>
      </c>
      <c r="L164" s="1204">
        <f t="shared" si="105"/>
        <v>40</v>
      </c>
    </row>
    <row r="165" spans="1:12" s="193" customFormat="1" ht="20.100000000000001" hidden="1" customHeight="1" x14ac:dyDescent="0.2">
      <c r="A165" s="805"/>
      <c r="B165" s="1164" t="s">
        <v>699</v>
      </c>
      <c r="C165" s="1164" t="s">
        <v>786</v>
      </c>
      <c r="D165" s="1164">
        <v>45593</v>
      </c>
      <c r="E165" s="1194">
        <f t="shared" si="100"/>
        <v>45606</v>
      </c>
      <c r="F165" s="1194">
        <f t="shared" si="101"/>
        <v>45608</v>
      </c>
      <c r="G165" s="1194">
        <f t="shared" si="102"/>
        <v>45610</v>
      </c>
      <c r="H165" s="1194">
        <f t="shared" si="103"/>
        <v>45621</v>
      </c>
      <c r="I165" s="1191"/>
      <c r="J165" s="1161">
        <f t="shared" si="98"/>
        <v>45574</v>
      </c>
      <c r="K165" s="1161">
        <f t="shared" si="98"/>
        <v>45574</v>
      </c>
      <c r="L165" s="1204">
        <f t="shared" si="105"/>
        <v>41</v>
      </c>
    </row>
    <row r="166" spans="1:12" s="193" customFormat="1" ht="20.100000000000001" hidden="1" customHeight="1" x14ac:dyDescent="0.2">
      <c r="A166" s="805"/>
      <c r="B166" s="1164" t="s">
        <v>787</v>
      </c>
      <c r="C166" s="1164" t="s">
        <v>788</v>
      </c>
      <c r="D166" s="1165" t="s">
        <v>409</v>
      </c>
      <c r="E166" s="1203" t="e">
        <f t="shared" si="100"/>
        <v>#VALUE!</v>
      </c>
      <c r="F166" s="1203" t="e">
        <f t="shared" si="101"/>
        <v>#VALUE!</v>
      </c>
      <c r="G166" s="1203" t="e">
        <f t="shared" si="102"/>
        <v>#VALUE!</v>
      </c>
      <c r="H166" s="1203" t="e">
        <f t="shared" si="103"/>
        <v>#VALUE!</v>
      </c>
      <c r="I166" s="1191"/>
      <c r="J166" s="1161">
        <f t="shared" si="98"/>
        <v>45581</v>
      </c>
      <c r="K166" s="1161">
        <f t="shared" si="98"/>
        <v>45581</v>
      </c>
      <c r="L166" s="1204">
        <f t="shared" si="105"/>
        <v>42</v>
      </c>
    </row>
    <row r="167" spans="1:12" s="193" customFormat="1" ht="20.100000000000001" hidden="1" customHeight="1" x14ac:dyDescent="0.2">
      <c r="A167" s="805"/>
      <c r="B167" s="1168" t="s">
        <v>433</v>
      </c>
      <c r="C167" s="1164" t="s">
        <v>789</v>
      </c>
      <c r="D167" s="1166">
        <v>45595</v>
      </c>
      <c r="E167" s="1203">
        <f t="shared" si="100"/>
        <v>45608</v>
      </c>
      <c r="F167" s="1203">
        <f t="shared" si="101"/>
        <v>45610</v>
      </c>
      <c r="G167" s="1203">
        <f t="shared" si="102"/>
        <v>45612</v>
      </c>
      <c r="H167" s="1203">
        <f t="shared" si="103"/>
        <v>45623</v>
      </c>
      <c r="I167" s="1191"/>
      <c r="J167" s="1161">
        <f t="shared" si="98"/>
        <v>45588</v>
      </c>
      <c r="K167" s="1161">
        <f t="shared" si="98"/>
        <v>45588</v>
      </c>
      <c r="L167" s="1204">
        <f t="shared" si="105"/>
        <v>43</v>
      </c>
    </row>
    <row r="168" spans="1:12" s="193" customFormat="1" ht="20.100000000000001" hidden="1" customHeight="1" x14ac:dyDescent="0.2">
      <c r="A168" s="805" t="s">
        <v>771</v>
      </c>
      <c r="B168" s="1164" t="s">
        <v>781</v>
      </c>
      <c r="C168" s="1164" t="s">
        <v>790</v>
      </c>
      <c r="D168" s="1164">
        <v>45598</v>
      </c>
      <c r="E168" s="1194">
        <f t="shared" si="100"/>
        <v>45611</v>
      </c>
      <c r="F168" s="1194">
        <f t="shared" si="101"/>
        <v>45613</v>
      </c>
      <c r="G168" s="1194">
        <f t="shared" si="102"/>
        <v>45615</v>
      </c>
      <c r="H168" s="1194">
        <f t="shared" si="103"/>
        <v>45626</v>
      </c>
      <c r="I168" s="1191"/>
      <c r="J168" s="1161">
        <f t="shared" si="98"/>
        <v>45595</v>
      </c>
      <c r="K168" s="1161">
        <f t="shared" si="98"/>
        <v>45595</v>
      </c>
      <c r="L168" s="1204">
        <f t="shared" si="105"/>
        <v>44</v>
      </c>
    </row>
    <row r="169" spans="1:12" s="193" customFormat="1" ht="20.100000000000001" hidden="1" customHeight="1" x14ac:dyDescent="0.2">
      <c r="A169" s="805" t="s">
        <v>791</v>
      </c>
      <c r="B169" s="1164" t="s">
        <v>792</v>
      </c>
      <c r="C169" s="1164" t="s">
        <v>793</v>
      </c>
      <c r="D169" s="1164">
        <v>45612</v>
      </c>
      <c r="E169" s="1194">
        <f t="shared" si="100"/>
        <v>45625</v>
      </c>
      <c r="F169" s="1194">
        <f t="shared" si="101"/>
        <v>45627</v>
      </c>
      <c r="G169" s="1194">
        <f t="shared" si="102"/>
        <v>45629</v>
      </c>
      <c r="H169" s="1194">
        <f t="shared" si="103"/>
        <v>45640</v>
      </c>
      <c r="I169" s="1191"/>
      <c r="J169" s="1161">
        <f t="shared" si="98"/>
        <v>45602</v>
      </c>
      <c r="K169" s="1161">
        <f t="shared" si="98"/>
        <v>45602</v>
      </c>
      <c r="L169" s="1204">
        <f t="shared" si="105"/>
        <v>45</v>
      </c>
    </row>
    <row r="170" spans="1:12" s="193" customFormat="1" ht="20.100000000000001" hidden="1" customHeight="1" x14ac:dyDescent="0.2">
      <c r="A170" s="805"/>
      <c r="B170" s="1168" t="s">
        <v>433</v>
      </c>
      <c r="C170" s="1164" t="s">
        <v>794</v>
      </c>
      <c r="D170" s="1166">
        <v>45608</v>
      </c>
      <c r="E170" s="1203">
        <f t="shared" si="100"/>
        <v>45621</v>
      </c>
      <c r="F170" s="1203">
        <f t="shared" si="101"/>
        <v>45623</v>
      </c>
      <c r="G170" s="1203">
        <f t="shared" si="102"/>
        <v>45625</v>
      </c>
      <c r="H170" s="1203">
        <f t="shared" si="103"/>
        <v>45636</v>
      </c>
      <c r="I170" s="1191"/>
      <c r="J170" s="1161">
        <f t="shared" si="98"/>
        <v>45609</v>
      </c>
      <c r="K170" s="1161">
        <f t="shared" si="98"/>
        <v>45609</v>
      </c>
      <c r="L170" s="1204">
        <f t="shared" si="105"/>
        <v>46</v>
      </c>
    </row>
    <row r="171" spans="1:12" s="193" customFormat="1" ht="20.100000000000001" hidden="1" customHeight="1" x14ac:dyDescent="0.2">
      <c r="A171" s="805"/>
      <c r="B171" s="1164" t="s">
        <v>787</v>
      </c>
      <c r="C171" s="1164" t="s">
        <v>795</v>
      </c>
      <c r="D171" s="1164">
        <v>45624</v>
      </c>
      <c r="E171" s="1194">
        <f t="shared" si="100"/>
        <v>45637</v>
      </c>
      <c r="F171" s="1194">
        <f t="shared" si="101"/>
        <v>45639</v>
      </c>
      <c r="G171" s="1194">
        <f t="shared" si="102"/>
        <v>45641</v>
      </c>
      <c r="H171" s="1194">
        <f t="shared" si="103"/>
        <v>45652</v>
      </c>
      <c r="I171" s="1191"/>
      <c r="J171" s="1161">
        <f t="shared" si="98"/>
        <v>45616</v>
      </c>
      <c r="K171" s="1161">
        <f t="shared" si="98"/>
        <v>45616</v>
      </c>
      <c r="L171" s="1204">
        <f t="shared" si="105"/>
        <v>47</v>
      </c>
    </row>
    <row r="172" spans="1:12" s="193" customFormat="1" ht="20.100000000000001" hidden="1" customHeight="1" x14ac:dyDescent="0.2">
      <c r="A172" s="805"/>
      <c r="B172" s="1164" t="s">
        <v>699</v>
      </c>
      <c r="C172" s="1164" t="s">
        <v>796</v>
      </c>
      <c r="D172" s="1164">
        <v>45635</v>
      </c>
      <c r="E172" s="1194">
        <f t="shared" si="100"/>
        <v>45648</v>
      </c>
      <c r="F172" s="1194">
        <f t="shared" si="101"/>
        <v>45650</v>
      </c>
      <c r="G172" s="1194">
        <f t="shared" si="102"/>
        <v>45652</v>
      </c>
      <c r="H172" s="1194">
        <f t="shared" si="103"/>
        <v>45663</v>
      </c>
      <c r="I172" s="1191"/>
      <c r="J172" s="1161">
        <f t="shared" si="98"/>
        <v>45623</v>
      </c>
      <c r="K172" s="1161">
        <f t="shared" si="98"/>
        <v>45623</v>
      </c>
      <c r="L172" s="1204">
        <f t="shared" si="105"/>
        <v>48</v>
      </c>
    </row>
    <row r="173" spans="1:12" s="193" customFormat="1" ht="20.100000000000001" hidden="1" customHeight="1" x14ac:dyDescent="0.2">
      <c r="A173" s="805" t="s">
        <v>797</v>
      </c>
      <c r="B173" s="1164" t="s">
        <v>781</v>
      </c>
      <c r="C173" s="1164" t="s">
        <v>798</v>
      </c>
      <c r="D173" s="1164">
        <v>45635</v>
      </c>
      <c r="E173" s="1194">
        <f t="shared" si="100"/>
        <v>45648</v>
      </c>
      <c r="F173" s="1194">
        <f t="shared" si="101"/>
        <v>45650</v>
      </c>
      <c r="G173" s="1194">
        <f t="shared" si="102"/>
        <v>45652</v>
      </c>
      <c r="H173" s="1194">
        <f t="shared" si="103"/>
        <v>45663</v>
      </c>
      <c r="I173" s="1191"/>
      <c r="J173" s="1161">
        <f t="shared" si="98"/>
        <v>45630</v>
      </c>
      <c r="K173" s="1161">
        <f t="shared" si="98"/>
        <v>45630</v>
      </c>
      <c r="L173" s="1204">
        <f t="shared" si="105"/>
        <v>49</v>
      </c>
    </row>
    <row r="174" spans="1:12" s="193" customFormat="1" ht="20.100000000000001" hidden="1" customHeight="1" x14ac:dyDescent="0.2">
      <c r="A174" s="805" t="s">
        <v>799</v>
      </c>
      <c r="B174" s="1178" t="s">
        <v>662</v>
      </c>
      <c r="C174" s="1164" t="s">
        <v>800</v>
      </c>
      <c r="D174" s="1165" t="s">
        <v>409</v>
      </c>
      <c r="E174" s="1203"/>
      <c r="F174" s="1203"/>
      <c r="G174" s="1203"/>
      <c r="H174" s="1203"/>
      <c r="I174" s="1191"/>
      <c r="J174" s="1161">
        <f t="shared" si="98"/>
        <v>45637</v>
      </c>
      <c r="K174" s="1161">
        <f t="shared" si="98"/>
        <v>45637</v>
      </c>
      <c r="L174" s="1204">
        <f t="shared" si="105"/>
        <v>50</v>
      </c>
    </row>
    <row r="175" spans="1:12" s="193" customFormat="1" ht="20.100000000000001" hidden="1" customHeight="1" x14ac:dyDescent="0.2">
      <c r="A175" s="805" t="s">
        <v>792</v>
      </c>
      <c r="B175" s="1164" t="s">
        <v>797</v>
      </c>
      <c r="C175" s="1164" t="s">
        <v>801</v>
      </c>
      <c r="D175" s="1165" t="s">
        <v>409</v>
      </c>
      <c r="E175" s="1203"/>
      <c r="F175" s="1203"/>
      <c r="G175" s="1203"/>
      <c r="H175" s="1203"/>
      <c r="I175" s="1191"/>
      <c r="J175" s="1161">
        <f t="shared" si="98"/>
        <v>45644</v>
      </c>
      <c r="K175" s="1161">
        <f t="shared" si="98"/>
        <v>45644</v>
      </c>
      <c r="L175" s="1204">
        <f t="shared" si="105"/>
        <v>51</v>
      </c>
    </row>
    <row r="176" spans="1:12" s="193" customFormat="1" ht="20.100000000000001" hidden="1" customHeight="1" x14ac:dyDescent="0.2">
      <c r="A176" s="805"/>
      <c r="B176" s="1164" t="s">
        <v>787</v>
      </c>
      <c r="C176" s="1164" t="s">
        <v>802</v>
      </c>
      <c r="D176" s="1165" t="s">
        <v>409</v>
      </c>
      <c r="E176" s="1203"/>
      <c r="F176" s="1203"/>
      <c r="G176" s="1203"/>
      <c r="H176" s="1203"/>
      <c r="I176" s="1191"/>
      <c r="J176" s="1161">
        <f t="shared" si="98"/>
        <v>45651</v>
      </c>
      <c r="K176" s="1161">
        <f t="shared" si="98"/>
        <v>45651</v>
      </c>
      <c r="L176" s="1204">
        <f t="shared" si="105"/>
        <v>52</v>
      </c>
    </row>
    <row r="177" spans="1:12" s="193" customFormat="1" ht="20.100000000000001" hidden="1" customHeight="1" x14ac:dyDescent="0.2">
      <c r="A177" s="805" t="s">
        <v>699</v>
      </c>
      <c r="B177" s="1164" t="s">
        <v>803</v>
      </c>
      <c r="C177" s="1164" t="s">
        <v>804</v>
      </c>
      <c r="D177" s="1164">
        <v>45662</v>
      </c>
      <c r="E177" s="1194">
        <f>D177+13</f>
        <v>45675</v>
      </c>
      <c r="F177" s="1194">
        <f t="shared" ref="F177:F183" si="106">D177+15</f>
        <v>45677</v>
      </c>
      <c r="G177" s="1194">
        <f t="shared" ref="G177:G183" si="107">D177+17</f>
        <v>45679</v>
      </c>
      <c r="H177" s="1194">
        <f>D177+28</f>
        <v>45690</v>
      </c>
      <c r="I177" s="1191"/>
      <c r="J177" s="1161">
        <f t="shared" si="98"/>
        <v>45658</v>
      </c>
      <c r="K177" s="1161">
        <f t="shared" si="98"/>
        <v>45658</v>
      </c>
      <c r="L177" s="1204">
        <f t="shared" si="105"/>
        <v>1</v>
      </c>
    </row>
    <row r="178" spans="1:12" s="193" customFormat="1" ht="20.100000000000001" hidden="1" customHeight="1" x14ac:dyDescent="0.2">
      <c r="A178" s="805"/>
      <c r="B178" s="1164" t="s">
        <v>781</v>
      </c>
      <c r="C178" s="1164" t="s">
        <v>805</v>
      </c>
      <c r="D178" s="1164">
        <v>45670</v>
      </c>
      <c r="E178" s="1194">
        <f>D178+13</f>
        <v>45683</v>
      </c>
      <c r="F178" s="1194">
        <f t="shared" si="106"/>
        <v>45685</v>
      </c>
      <c r="G178" s="1194">
        <f t="shared" si="107"/>
        <v>45687</v>
      </c>
      <c r="H178" s="1194">
        <f>D178+28</f>
        <v>45698</v>
      </c>
      <c r="I178" s="1191"/>
      <c r="J178" s="1161">
        <f t="shared" si="98"/>
        <v>45665</v>
      </c>
      <c r="K178" s="1161">
        <f t="shared" si="98"/>
        <v>45665</v>
      </c>
      <c r="L178" s="1204">
        <f t="shared" si="105"/>
        <v>2</v>
      </c>
    </row>
    <row r="179" spans="1:12" s="193" customFormat="1" ht="20.100000000000001" hidden="1" customHeight="1" x14ac:dyDescent="0.2">
      <c r="A179" s="805" t="s">
        <v>662</v>
      </c>
      <c r="B179" s="1164" t="s">
        <v>699</v>
      </c>
      <c r="C179" s="1164" t="s">
        <v>806</v>
      </c>
      <c r="D179" s="1164">
        <v>45681</v>
      </c>
      <c r="E179" s="1194">
        <f>D179+13</f>
        <v>45694</v>
      </c>
      <c r="F179" s="1194">
        <f t="shared" si="106"/>
        <v>45696</v>
      </c>
      <c r="G179" s="1194">
        <f t="shared" si="107"/>
        <v>45698</v>
      </c>
      <c r="H179" s="1194">
        <f>D179+28</f>
        <v>45709</v>
      </c>
      <c r="I179" s="1191"/>
      <c r="J179" s="1161">
        <f t="shared" si="98"/>
        <v>45672</v>
      </c>
      <c r="K179" s="1161">
        <f t="shared" si="98"/>
        <v>45672</v>
      </c>
      <c r="L179" s="1204">
        <f t="shared" si="105"/>
        <v>3</v>
      </c>
    </row>
    <row r="180" spans="1:12" s="193" customFormat="1" ht="20.100000000000001" hidden="1" customHeight="1" x14ac:dyDescent="0.2">
      <c r="A180" s="805" t="s">
        <v>797</v>
      </c>
      <c r="B180" s="1168" t="s">
        <v>433</v>
      </c>
      <c r="C180" s="1164" t="s">
        <v>807</v>
      </c>
      <c r="D180" s="1166">
        <v>45678</v>
      </c>
      <c r="E180" s="1203">
        <f>D180+13</f>
        <v>45691</v>
      </c>
      <c r="F180" s="1203">
        <f t="shared" si="106"/>
        <v>45693</v>
      </c>
      <c r="G180" s="1203">
        <f t="shared" si="107"/>
        <v>45695</v>
      </c>
      <c r="H180" s="1203">
        <f>D180+28</f>
        <v>45706</v>
      </c>
      <c r="I180" s="1191"/>
      <c r="J180" s="1161">
        <f t="shared" si="98"/>
        <v>45679</v>
      </c>
      <c r="K180" s="1161">
        <f t="shared" si="98"/>
        <v>45679</v>
      </c>
      <c r="L180" s="1204">
        <f t="shared" si="105"/>
        <v>4</v>
      </c>
    </row>
    <row r="181" spans="1:12" s="193" customFormat="1" ht="20.100000000000001" hidden="1" customHeight="1" x14ac:dyDescent="0.2">
      <c r="A181" s="805"/>
      <c r="B181" s="1164" t="s">
        <v>787</v>
      </c>
      <c r="C181" s="1164" t="s">
        <v>808</v>
      </c>
      <c r="D181" s="1164">
        <v>45690</v>
      </c>
      <c r="E181" s="1165" t="s">
        <v>409</v>
      </c>
      <c r="F181" s="1194">
        <f t="shared" si="106"/>
        <v>45705</v>
      </c>
      <c r="G181" s="1194">
        <f t="shared" si="107"/>
        <v>45707</v>
      </c>
      <c r="H181" s="1165" t="s">
        <v>409</v>
      </c>
      <c r="I181" s="1191"/>
      <c r="J181" s="1161">
        <f t="shared" si="98"/>
        <v>45686</v>
      </c>
      <c r="K181" s="1161">
        <f t="shared" si="98"/>
        <v>45686</v>
      </c>
      <c r="L181" s="1204">
        <f t="shared" si="105"/>
        <v>5</v>
      </c>
    </row>
    <row r="182" spans="1:12" s="193" customFormat="1" ht="20.100000000000001" hidden="1" customHeight="1" x14ac:dyDescent="0.2">
      <c r="A182" s="805" t="s">
        <v>803</v>
      </c>
      <c r="B182" s="1164" t="s">
        <v>809</v>
      </c>
      <c r="C182" s="1164" t="s">
        <v>810</v>
      </c>
      <c r="D182" s="1164">
        <v>45700</v>
      </c>
      <c r="E182" s="1194">
        <f>D182+13</f>
        <v>45713</v>
      </c>
      <c r="F182" s="1194">
        <f t="shared" si="106"/>
        <v>45715</v>
      </c>
      <c r="G182" s="1194">
        <f t="shared" si="107"/>
        <v>45717</v>
      </c>
      <c r="H182" s="1194">
        <f>D182+28</f>
        <v>45728</v>
      </c>
      <c r="I182" s="1191"/>
      <c r="J182" s="1161">
        <f t="shared" si="98"/>
        <v>45693</v>
      </c>
      <c r="K182" s="1161">
        <f t="shared" si="98"/>
        <v>45693</v>
      </c>
      <c r="L182" s="1204">
        <f t="shared" si="105"/>
        <v>6</v>
      </c>
    </row>
    <row r="183" spans="1:12" s="193" customFormat="1" ht="20.100000000000001" hidden="1" customHeight="1" x14ac:dyDescent="0.2">
      <c r="A183" s="805"/>
      <c r="B183" s="1164" t="s">
        <v>781</v>
      </c>
      <c r="C183" s="1164" t="s">
        <v>811</v>
      </c>
      <c r="D183" s="1164">
        <v>45703</v>
      </c>
      <c r="E183" s="1194">
        <f>D183+13</f>
        <v>45716</v>
      </c>
      <c r="F183" s="1194">
        <f t="shared" si="106"/>
        <v>45718</v>
      </c>
      <c r="G183" s="1194">
        <f t="shared" si="107"/>
        <v>45720</v>
      </c>
      <c r="H183" s="1194">
        <f>D183+28</f>
        <v>45731</v>
      </c>
      <c r="I183" s="1191"/>
      <c r="J183" s="1161">
        <f t="shared" si="98"/>
        <v>45700</v>
      </c>
      <c r="K183" s="1161">
        <f t="shared" si="98"/>
        <v>45700</v>
      </c>
      <c r="L183" s="1204">
        <f t="shared" si="105"/>
        <v>7</v>
      </c>
    </row>
    <row r="184" spans="1:12" s="193" customFormat="1" ht="20.100000000000001" hidden="1" customHeight="1" x14ac:dyDescent="0.2">
      <c r="A184" s="805" t="s">
        <v>803</v>
      </c>
      <c r="B184" s="1168" t="s">
        <v>433</v>
      </c>
      <c r="C184" s="1164" t="s">
        <v>815</v>
      </c>
      <c r="D184" s="1166"/>
      <c r="E184" s="1203"/>
      <c r="F184" s="1203"/>
      <c r="G184" s="1203"/>
      <c r="H184" s="1203"/>
      <c r="I184" s="1191"/>
      <c r="J184" s="1161">
        <v>45728</v>
      </c>
      <c r="K184" s="1161">
        <v>45728</v>
      </c>
      <c r="L184" s="1204">
        <f t="shared" si="105"/>
        <v>11</v>
      </c>
    </row>
    <row r="185" spans="1:12" s="193" customFormat="1" ht="20.100000000000001" hidden="1" customHeight="1" x14ac:dyDescent="0.2">
      <c r="A185" s="805"/>
      <c r="B185" s="1164" t="s">
        <v>809</v>
      </c>
      <c r="C185" s="1164" t="s">
        <v>816</v>
      </c>
      <c r="D185" s="1164">
        <v>45738</v>
      </c>
      <c r="E185" s="1194">
        <f t="shared" ref="E185:E191" si="108">D185+13</f>
        <v>45751</v>
      </c>
      <c r="F185" s="1194">
        <f t="shared" ref="F185:F191" si="109">D185+15</f>
        <v>45753</v>
      </c>
      <c r="G185" s="1194">
        <f t="shared" ref="G185:G191" si="110">D185+17</f>
        <v>45755</v>
      </c>
      <c r="H185" s="1194">
        <f t="shared" ref="H185:H191" si="111">D185+28</f>
        <v>45766</v>
      </c>
      <c r="I185" s="1191"/>
      <c r="J185" s="1161">
        <f t="shared" si="98"/>
        <v>45735</v>
      </c>
      <c r="K185" s="1161">
        <f t="shared" si="98"/>
        <v>45735</v>
      </c>
      <c r="L185" s="1204">
        <f t="shared" si="105"/>
        <v>12</v>
      </c>
    </row>
    <row r="186" spans="1:12" s="193" customFormat="1" ht="20.100000000000001" hidden="1" customHeight="1" x14ac:dyDescent="0.2">
      <c r="A186" s="805"/>
      <c r="B186" s="1168" t="s">
        <v>433</v>
      </c>
      <c r="C186" s="1164" t="s">
        <v>817</v>
      </c>
      <c r="D186" s="1166"/>
      <c r="E186" s="1203"/>
      <c r="F186" s="1203"/>
      <c r="G186" s="1203"/>
      <c r="H186" s="1203"/>
      <c r="I186" s="1191"/>
      <c r="J186" s="1161">
        <f t="shared" si="98"/>
        <v>45742</v>
      </c>
      <c r="K186" s="1161">
        <f t="shared" si="98"/>
        <v>45742</v>
      </c>
      <c r="L186" s="1204">
        <f t="shared" si="105"/>
        <v>13</v>
      </c>
    </row>
    <row r="187" spans="1:12" s="193" customFormat="1" ht="20.100000000000001" hidden="1" customHeight="1" x14ac:dyDescent="0.2">
      <c r="A187" s="805"/>
      <c r="B187" s="1164" t="s">
        <v>699</v>
      </c>
      <c r="C187" s="1164" t="s">
        <v>818</v>
      </c>
      <c r="D187" s="1164">
        <v>45757</v>
      </c>
      <c r="E187" s="1165" t="s">
        <v>409</v>
      </c>
      <c r="F187" s="1194">
        <v>45764</v>
      </c>
      <c r="G187" s="1194">
        <f t="shared" si="110"/>
        <v>45774</v>
      </c>
      <c r="H187" s="1194">
        <v>45783</v>
      </c>
      <c r="I187" s="1191"/>
      <c r="J187" s="1161">
        <f t="shared" si="98"/>
        <v>45749</v>
      </c>
      <c r="K187" s="1161">
        <f t="shared" si="98"/>
        <v>45749</v>
      </c>
      <c r="L187" s="1204">
        <f t="shared" si="105"/>
        <v>14</v>
      </c>
    </row>
    <row r="188" spans="1:12" s="193" customFormat="1" ht="20.100000000000001" hidden="1" customHeight="1" x14ac:dyDescent="0.2">
      <c r="A188" s="805"/>
      <c r="B188" s="1164" t="s">
        <v>797</v>
      </c>
      <c r="C188" s="1164" t="s">
        <v>819</v>
      </c>
      <c r="D188" s="1164">
        <v>45760</v>
      </c>
      <c r="E188" s="1194">
        <f t="shared" si="108"/>
        <v>45773</v>
      </c>
      <c r="F188" s="1194">
        <f t="shared" si="109"/>
        <v>45775</v>
      </c>
      <c r="G188" s="1194">
        <f t="shared" si="110"/>
        <v>45777</v>
      </c>
      <c r="H188" s="1194">
        <f t="shared" si="111"/>
        <v>45788</v>
      </c>
      <c r="I188" s="1191"/>
      <c r="J188" s="1161">
        <f t="shared" si="98"/>
        <v>45756</v>
      </c>
      <c r="K188" s="1161">
        <f t="shared" si="98"/>
        <v>45756</v>
      </c>
      <c r="L188" s="1204">
        <f t="shared" si="105"/>
        <v>15</v>
      </c>
    </row>
    <row r="189" spans="1:12" s="193" customFormat="1" ht="20.100000000000001" hidden="1" customHeight="1" x14ac:dyDescent="0.2">
      <c r="A189" s="805"/>
      <c r="B189" s="1164" t="s">
        <v>781</v>
      </c>
      <c r="C189" s="1164" t="s">
        <v>820</v>
      </c>
      <c r="D189" s="1164">
        <v>45768</v>
      </c>
      <c r="E189" s="1187" t="s">
        <v>409</v>
      </c>
      <c r="F189" s="1194">
        <f t="shared" si="109"/>
        <v>45783</v>
      </c>
      <c r="G189" s="1194">
        <f t="shared" si="110"/>
        <v>45785</v>
      </c>
      <c r="H189" s="1194">
        <f t="shared" si="111"/>
        <v>45796</v>
      </c>
      <c r="I189" s="1191"/>
      <c r="J189" s="1161">
        <f t="shared" si="98"/>
        <v>45763</v>
      </c>
      <c r="K189" s="1161">
        <f t="shared" si="98"/>
        <v>45763</v>
      </c>
      <c r="L189" s="1204">
        <f t="shared" si="105"/>
        <v>16</v>
      </c>
    </row>
    <row r="190" spans="1:12" s="193" customFormat="1" ht="20.100000000000001" hidden="1" customHeight="1" x14ac:dyDescent="0.2">
      <c r="A190" s="805"/>
      <c r="B190" s="1164" t="s">
        <v>787</v>
      </c>
      <c r="C190" s="1164" t="s">
        <v>821</v>
      </c>
      <c r="D190" s="1164">
        <v>45771</v>
      </c>
      <c r="E190" s="1194">
        <f t="shared" si="108"/>
        <v>45784</v>
      </c>
      <c r="F190" s="1194">
        <f t="shared" si="109"/>
        <v>45786</v>
      </c>
      <c r="G190" s="1194">
        <f t="shared" si="110"/>
        <v>45788</v>
      </c>
      <c r="H190" s="1194">
        <f t="shared" si="111"/>
        <v>45799</v>
      </c>
      <c r="I190" s="1191"/>
      <c r="J190" s="1161">
        <f t="shared" si="98"/>
        <v>45770</v>
      </c>
      <c r="K190" s="1161">
        <f t="shared" si="98"/>
        <v>45770</v>
      </c>
      <c r="L190" s="1204">
        <f t="shared" si="105"/>
        <v>17</v>
      </c>
    </row>
    <row r="191" spans="1:12" s="193" customFormat="1" ht="20.100000000000001" hidden="1" customHeight="1" x14ac:dyDescent="0.2">
      <c r="A191" s="805"/>
      <c r="B191" s="1164" t="s">
        <v>809</v>
      </c>
      <c r="C191" s="1164" t="s">
        <v>822</v>
      </c>
      <c r="D191" s="1164">
        <v>45779</v>
      </c>
      <c r="E191" s="1194">
        <f t="shared" si="108"/>
        <v>45792</v>
      </c>
      <c r="F191" s="1194">
        <f t="shared" si="109"/>
        <v>45794</v>
      </c>
      <c r="G191" s="1194">
        <f t="shared" si="110"/>
        <v>45796</v>
      </c>
      <c r="H191" s="1194">
        <f t="shared" si="111"/>
        <v>45807</v>
      </c>
      <c r="I191" s="1191"/>
      <c r="J191" s="1161">
        <f t="shared" si="98"/>
        <v>45777</v>
      </c>
      <c r="K191" s="1161">
        <f t="shared" si="98"/>
        <v>45777</v>
      </c>
      <c r="L191" s="1204">
        <f t="shared" si="105"/>
        <v>18</v>
      </c>
    </row>
    <row r="192" spans="1:12" s="193" customFormat="1" ht="20.100000000000001" hidden="1" customHeight="1" x14ac:dyDescent="0.2">
      <c r="A192" s="805"/>
      <c r="B192" s="1164" t="s">
        <v>803</v>
      </c>
      <c r="C192" s="1164" t="s">
        <v>823</v>
      </c>
      <c r="D192" s="1164">
        <v>45784</v>
      </c>
      <c r="E192" s="1194">
        <f t="shared" ref="E192" si="112">D192+13</f>
        <v>45797</v>
      </c>
      <c r="F192" s="1194">
        <f t="shared" ref="F192" si="113">D192+15</f>
        <v>45799</v>
      </c>
      <c r="G192" s="1194">
        <f t="shared" ref="G192" si="114">D192+17</f>
        <v>45801</v>
      </c>
      <c r="H192" s="1194">
        <f t="shared" ref="H192" si="115">D192+28</f>
        <v>45812</v>
      </c>
      <c r="I192" s="1191"/>
      <c r="J192" s="1161">
        <f t="shared" si="98"/>
        <v>45784</v>
      </c>
      <c r="K192" s="1161">
        <f t="shared" si="98"/>
        <v>45784</v>
      </c>
      <c r="L192" s="1204">
        <f t="shared" ref="L192:L197" si="116">WEEKNUM(J192)</f>
        <v>19</v>
      </c>
    </row>
    <row r="193" spans="1:12" s="193" customFormat="1" ht="20.100000000000001" hidden="1" customHeight="1" x14ac:dyDescent="0.2">
      <c r="A193" s="805"/>
      <c r="B193" s="1164" t="s">
        <v>699</v>
      </c>
      <c r="C193" s="1164" t="s">
        <v>824</v>
      </c>
      <c r="D193" s="1164">
        <v>45795</v>
      </c>
      <c r="E193" s="1194">
        <f t="shared" ref="E193:E197" si="117">D193+13</f>
        <v>45808</v>
      </c>
      <c r="F193" s="1194">
        <f t="shared" ref="F193:F197" si="118">D193+15</f>
        <v>45810</v>
      </c>
      <c r="G193" s="1194">
        <f t="shared" ref="G193:G197" si="119">D193+17</f>
        <v>45812</v>
      </c>
      <c r="H193" s="1194">
        <f t="shared" ref="H193:H197" si="120">D193+28</f>
        <v>45823</v>
      </c>
      <c r="I193" s="1191"/>
      <c r="J193" s="1161">
        <f t="shared" si="98"/>
        <v>45791</v>
      </c>
      <c r="K193" s="1161">
        <f t="shared" si="98"/>
        <v>45791</v>
      </c>
      <c r="L193" s="1204">
        <f t="shared" si="116"/>
        <v>20</v>
      </c>
    </row>
    <row r="194" spans="1:12" s="193" customFormat="1" ht="20.100000000000001" hidden="1" customHeight="1" x14ac:dyDescent="0.2">
      <c r="A194" s="805"/>
      <c r="B194" s="1164" t="s">
        <v>797</v>
      </c>
      <c r="C194" s="1164" t="s">
        <v>825</v>
      </c>
      <c r="D194" s="1164">
        <v>45803</v>
      </c>
      <c r="E194" s="1194">
        <f t="shared" si="117"/>
        <v>45816</v>
      </c>
      <c r="F194" s="1194">
        <f>D194+15</f>
        <v>45818</v>
      </c>
      <c r="G194" s="1194">
        <f t="shared" si="119"/>
        <v>45820</v>
      </c>
      <c r="H194" s="1194">
        <f t="shared" si="120"/>
        <v>45831</v>
      </c>
      <c r="I194" s="1191"/>
      <c r="J194" s="1161">
        <f t="shared" si="98"/>
        <v>45798</v>
      </c>
      <c r="K194" s="1161">
        <f t="shared" si="98"/>
        <v>45798</v>
      </c>
      <c r="L194" s="1204">
        <f t="shared" si="116"/>
        <v>21</v>
      </c>
    </row>
    <row r="195" spans="1:12" s="193" customFormat="1" ht="20.100000000000001" hidden="1" customHeight="1" x14ac:dyDescent="0.2">
      <c r="A195" s="805"/>
      <c r="B195" s="1164" t="s">
        <v>781</v>
      </c>
      <c r="C195" s="1164" t="s">
        <v>826</v>
      </c>
      <c r="D195" s="1187" t="s">
        <v>409</v>
      </c>
      <c r="E195" s="1203"/>
      <c r="F195" s="1203"/>
      <c r="G195" s="1203"/>
      <c r="H195" s="1203"/>
      <c r="I195" s="1191"/>
      <c r="J195" s="1161">
        <f t="shared" si="98"/>
        <v>45805</v>
      </c>
      <c r="K195" s="1161">
        <f t="shared" si="98"/>
        <v>45805</v>
      </c>
      <c r="L195" s="1204">
        <f t="shared" si="116"/>
        <v>22</v>
      </c>
    </row>
    <row r="196" spans="1:12" s="193" customFormat="1" ht="20.100000000000001" hidden="1" customHeight="1" x14ac:dyDescent="0.2">
      <c r="A196" s="805"/>
      <c r="B196" s="1164" t="s">
        <v>787</v>
      </c>
      <c r="C196" s="1164" t="s">
        <v>827</v>
      </c>
      <c r="D196" s="1164">
        <v>45813</v>
      </c>
      <c r="E196" s="1194">
        <f t="shared" si="117"/>
        <v>45826</v>
      </c>
      <c r="F196" s="1194">
        <f t="shared" si="118"/>
        <v>45828</v>
      </c>
      <c r="G196" s="1194">
        <f t="shared" si="119"/>
        <v>45830</v>
      </c>
      <c r="H196" s="1194">
        <f t="shared" si="120"/>
        <v>45841</v>
      </c>
      <c r="I196" s="1191"/>
      <c r="J196" s="1161">
        <f t="shared" si="98"/>
        <v>45812</v>
      </c>
      <c r="K196" s="1161">
        <f t="shared" si="98"/>
        <v>45812</v>
      </c>
      <c r="L196" s="1204">
        <f t="shared" si="116"/>
        <v>23</v>
      </c>
    </row>
    <row r="197" spans="1:12" s="193" customFormat="1" ht="20.100000000000001" hidden="1" customHeight="1" x14ac:dyDescent="0.2">
      <c r="A197" s="805"/>
      <c r="B197" s="1164" t="s">
        <v>809</v>
      </c>
      <c r="C197" s="1164" t="s">
        <v>828</v>
      </c>
      <c r="D197" s="1164">
        <v>45819</v>
      </c>
      <c r="E197" s="1194">
        <f t="shared" si="117"/>
        <v>45832</v>
      </c>
      <c r="F197" s="1194">
        <f t="shared" si="118"/>
        <v>45834</v>
      </c>
      <c r="G197" s="1194">
        <f t="shared" si="119"/>
        <v>45836</v>
      </c>
      <c r="H197" s="1194">
        <f t="shared" si="120"/>
        <v>45847</v>
      </c>
      <c r="I197" s="1191"/>
      <c r="J197" s="1161">
        <f t="shared" si="98"/>
        <v>45819</v>
      </c>
      <c r="K197" s="1161">
        <f t="shared" si="98"/>
        <v>45819</v>
      </c>
      <c r="L197" s="1204">
        <f t="shared" si="116"/>
        <v>24</v>
      </c>
    </row>
    <row r="198" spans="1:12" s="193" customFormat="1" ht="20.100000000000001" hidden="1" customHeight="1" x14ac:dyDescent="0.2">
      <c r="A198" s="805"/>
      <c r="B198" s="1168" t="s">
        <v>433</v>
      </c>
      <c r="C198" s="1164" t="s">
        <v>829</v>
      </c>
      <c r="D198" s="1166"/>
      <c r="E198" s="1203"/>
      <c r="F198" s="1203"/>
      <c r="G198" s="1203"/>
      <c r="H198" s="1203"/>
      <c r="I198" s="1191"/>
      <c r="J198" s="1161">
        <f t="shared" si="98"/>
        <v>45826</v>
      </c>
      <c r="K198" s="1161">
        <f t="shared" si="98"/>
        <v>45826</v>
      </c>
      <c r="L198" s="1204">
        <f t="shared" ref="L198:L203" si="121">WEEKNUM(J198)</f>
        <v>25</v>
      </c>
    </row>
    <row r="199" spans="1:12" s="193" customFormat="1" ht="20.100000000000001" hidden="1" customHeight="1" x14ac:dyDescent="0.2">
      <c r="A199" s="805"/>
      <c r="B199" s="1168" t="s">
        <v>433</v>
      </c>
      <c r="C199" s="1164" t="s">
        <v>830</v>
      </c>
      <c r="D199" s="1166"/>
      <c r="E199" s="1203"/>
      <c r="F199" s="1203"/>
      <c r="G199" s="1203"/>
      <c r="H199" s="1203"/>
      <c r="I199" s="1191"/>
      <c r="J199" s="1161">
        <f t="shared" si="98"/>
        <v>45833</v>
      </c>
      <c r="K199" s="1161">
        <f t="shared" si="98"/>
        <v>45833</v>
      </c>
      <c r="L199" s="1204">
        <f t="shared" si="121"/>
        <v>26</v>
      </c>
    </row>
    <row r="200" spans="1:12" s="193" customFormat="1" ht="20.100000000000001" hidden="1" customHeight="1" x14ac:dyDescent="0.2">
      <c r="A200" s="805"/>
      <c r="B200" s="1168" t="s">
        <v>433</v>
      </c>
      <c r="C200" s="1164" t="s">
        <v>831</v>
      </c>
      <c r="D200" s="1166"/>
      <c r="E200" s="1203"/>
      <c r="F200" s="1203"/>
      <c r="G200" s="1203"/>
      <c r="H200" s="1203"/>
      <c r="I200" s="1191"/>
      <c r="J200" s="1161">
        <f t="shared" si="98"/>
        <v>45840</v>
      </c>
      <c r="K200" s="1161">
        <f t="shared" si="98"/>
        <v>45840</v>
      </c>
      <c r="L200" s="1204">
        <f t="shared" si="121"/>
        <v>27</v>
      </c>
    </row>
    <row r="201" spans="1:12" s="193" customFormat="1" ht="20.100000000000001" hidden="1" customHeight="1" x14ac:dyDescent="0.2">
      <c r="A201" s="805" t="s">
        <v>781</v>
      </c>
      <c r="B201" s="1164" t="s">
        <v>662</v>
      </c>
      <c r="C201" s="1164" t="s">
        <v>832</v>
      </c>
      <c r="D201" s="1164">
        <v>45853</v>
      </c>
      <c r="E201" s="1187" t="s">
        <v>409</v>
      </c>
      <c r="F201" s="1194">
        <v>45867</v>
      </c>
      <c r="G201" s="1194">
        <v>45865</v>
      </c>
      <c r="H201" s="1194">
        <f t="shared" ref="H201:H202" si="122">D201+28</f>
        <v>45881</v>
      </c>
      <c r="I201" s="1191"/>
      <c r="J201" s="1161">
        <f t="shared" si="98"/>
        <v>45847</v>
      </c>
      <c r="K201" s="1161">
        <f t="shared" si="98"/>
        <v>45847</v>
      </c>
      <c r="L201" s="1204">
        <f t="shared" si="121"/>
        <v>28</v>
      </c>
    </row>
    <row r="202" spans="1:12" s="193" customFormat="1" ht="20.100000000000001" hidden="1" customHeight="1" x14ac:dyDescent="0.2">
      <c r="A202" s="805"/>
      <c r="B202" s="1164" t="s">
        <v>787</v>
      </c>
      <c r="C202" s="1164" t="s">
        <v>833</v>
      </c>
      <c r="D202" s="1164">
        <v>45855</v>
      </c>
      <c r="E202" s="1194">
        <f t="shared" ref="E202" si="123">D202+13</f>
        <v>45868</v>
      </c>
      <c r="F202" s="1187" t="s">
        <v>409</v>
      </c>
      <c r="G202" s="1194">
        <f t="shared" ref="G202" si="124">D202+17</f>
        <v>45872</v>
      </c>
      <c r="H202" s="1194">
        <f t="shared" si="122"/>
        <v>45883</v>
      </c>
      <c r="I202" s="1191"/>
      <c r="J202" s="1161">
        <f t="shared" si="98"/>
        <v>45854</v>
      </c>
      <c r="K202" s="1161">
        <f t="shared" si="98"/>
        <v>45854</v>
      </c>
      <c r="L202" s="1204">
        <f t="shared" si="121"/>
        <v>29</v>
      </c>
    </row>
    <row r="203" spans="1:12" s="193" customFormat="1" ht="20.100000000000001" hidden="1" customHeight="1" x14ac:dyDescent="0.2">
      <c r="A203" s="805"/>
      <c r="B203" s="1164" t="s">
        <v>809</v>
      </c>
      <c r="C203" s="1164" t="s">
        <v>834</v>
      </c>
      <c r="D203" s="1164">
        <v>45869</v>
      </c>
      <c r="E203" s="1187" t="s">
        <v>409</v>
      </c>
      <c r="F203" s="1187" t="s">
        <v>409</v>
      </c>
      <c r="G203" s="1187" t="s">
        <v>409</v>
      </c>
      <c r="H203" s="1187" t="s">
        <v>409</v>
      </c>
      <c r="I203" s="1191"/>
      <c r="J203" s="1161">
        <f t="shared" si="98"/>
        <v>45861</v>
      </c>
      <c r="K203" s="1161">
        <f t="shared" si="98"/>
        <v>45861</v>
      </c>
      <c r="L203" s="1204">
        <f t="shared" si="121"/>
        <v>30</v>
      </c>
    </row>
    <row r="204" spans="1:12" s="193" customFormat="1" ht="20.100000000000001" hidden="1" customHeight="1" x14ac:dyDescent="0.2">
      <c r="A204" s="805" t="s">
        <v>803</v>
      </c>
      <c r="B204" s="1164" t="s">
        <v>835</v>
      </c>
      <c r="C204" s="1164" t="s">
        <v>836</v>
      </c>
      <c r="D204" s="1164">
        <v>45879</v>
      </c>
      <c r="E204" s="1194">
        <v>45887</v>
      </c>
      <c r="F204" s="1187" t="s">
        <v>409</v>
      </c>
      <c r="G204" s="1194">
        <v>45886</v>
      </c>
      <c r="H204" s="1194">
        <v>45903</v>
      </c>
      <c r="I204" s="1191"/>
      <c r="J204" s="1161">
        <f t="shared" ref="J204:K236" si="125">J203+7</f>
        <v>45868</v>
      </c>
      <c r="K204" s="1161">
        <f t="shared" si="125"/>
        <v>45868</v>
      </c>
      <c r="L204" s="1204">
        <f t="shared" ref="L204" si="126">WEEKNUM(J204)</f>
        <v>31</v>
      </c>
    </row>
    <row r="205" spans="1:12" s="193" customFormat="1" ht="20.100000000000001" hidden="1" customHeight="1" x14ac:dyDescent="0.2">
      <c r="A205" s="805" t="s">
        <v>379</v>
      </c>
      <c r="B205" s="1168" t="s">
        <v>433</v>
      </c>
      <c r="C205" s="1164" t="s">
        <v>837</v>
      </c>
      <c r="D205" s="1166"/>
      <c r="E205" s="1203"/>
      <c r="F205" s="1203"/>
      <c r="G205" s="1203"/>
      <c r="H205" s="1203"/>
      <c r="I205" s="1191"/>
      <c r="J205" s="1161">
        <f t="shared" si="125"/>
        <v>45875</v>
      </c>
      <c r="K205" s="1161">
        <f t="shared" si="125"/>
        <v>45875</v>
      </c>
      <c r="L205" s="1204">
        <f t="shared" ref="L205" si="127">WEEKNUM(J205)</f>
        <v>32</v>
      </c>
    </row>
    <row r="206" spans="1:12" s="193" customFormat="1" ht="20.100000000000001" hidden="1" customHeight="1" x14ac:dyDescent="0.2">
      <c r="A206" s="805"/>
      <c r="B206" s="1164" t="s">
        <v>803</v>
      </c>
      <c r="C206" s="1164" t="s">
        <v>838</v>
      </c>
      <c r="D206" s="1164">
        <v>45889</v>
      </c>
      <c r="E206" s="1194">
        <f t="shared" ref="E206:E211" si="128">D206+13</f>
        <v>45902</v>
      </c>
      <c r="F206" s="1194">
        <f t="shared" ref="F206:F211" si="129">D206+15</f>
        <v>45904</v>
      </c>
      <c r="G206" s="1194">
        <f t="shared" ref="G206:G211" si="130">D206+17</f>
        <v>45906</v>
      </c>
      <c r="H206" s="1194">
        <f t="shared" ref="H206:H211" si="131">D206+28</f>
        <v>45917</v>
      </c>
      <c r="I206" s="1191"/>
      <c r="J206" s="1161">
        <f t="shared" si="125"/>
        <v>45882</v>
      </c>
      <c r="K206" s="1161">
        <f t="shared" si="125"/>
        <v>45882</v>
      </c>
      <c r="L206" s="1204">
        <f t="shared" ref="L206:L211" si="132">WEEKNUM(J206)</f>
        <v>33</v>
      </c>
    </row>
    <row r="207" spans="1:12" s="193" customFormat="1" ht="20.100000000000001" hidden="1" customHeight="1" x14ac:dyDescent="0.2">
      <c r="A207" s="805"/>
      <c r="B207" s="1164" t="s">
        <v>662</v>
      </c>
      <c r="C207" s="1164" t="s">
        <v>839</v>
      </c>
      <c r="D207" s="1164">
        <v>45892</v>
      </c>
      <c r="E207" s="1194">
        <f t="shared" si="128"/>
        <v>45905</v>
      </c>
      <c r="F207" s="1194">
        <f t="shared" si="129"/>
        <v>45907</v>
      </c>
      <c r="G207" s="1194">
        <f t="shared" si="130"/>
        <v>45909</v>
      </c>
      <c r="H207" s="1194">
        <f t="shared" si="131"/>
        <v>45920</v>
      </c>
      <c r="I207" s="1191"/>
      <c r="J207" s="1161">
        <f t="shared" si="125"/>
        <v>45889</v>
      </c>
      <c r="K207" s="1161">
        <f t="shared" si="125"/>
        <v>45889</v>
      </c>
      <c r="L207" s="1204">
        <f t="shared" si="132"/>
        <v>34</v>
      </c>
    </row>
    <row r="208" spans="1:12" s="193" customFormat="1" ht="20.100000000000001" hidden="1" customHeight="1" x14ac:dyDescent="0.2">
      <c r="A208" s="805"/>
      <c r="B208" s="1164" t="s">
        <v>787</v>
      </c>
      <c r="C208" s="1164" t="s">
        <v>840</v>
      </c>
      <c r="D208" s="1164">
        <v>45895</v>
      </c>
      <c r="E208" s="1194">
        <f t="shared" si="128"/>
        <v>45908</v>
      </c>
      <c r="F208" s="1194">
        <f t="shared" si="129"/>
        <v>45910</v>
      </c>
      <c r="G208" s="1194">
        <f t="shared" si="130"/>
        <v>45912</v>
      </c>
      <c r="H208" s="1194">
        <f t="shared" si="131"/>
        <v>45923</v>
      </c>
      <c r="I208" s="1191"/>
      <c r="J208" s="1161">
        <f t="shared" si="125"/>
        <v>45896</v>
      </c>
      <c r="K208" s="1161">
        <f t="shared" si="125"/>
        <v>45896</v>
      </c>
      <c r="L208" s="1204">
        <f t="shared" si="132"/>
        <v>35</v>
      </c>
    </row>
    <row r="209" spans="1:12" s="193" customFormat="1" ht="20.100000000000001" hidden="1" customHeight="1" x14ac:dyDescent="0.2">
      <c r="A209" s="805" t="s">
        <v>809</v>
      </c>
      <c r="B209" s="1164" t="s">
        <v>781</v>
      </c>
      <c r="C209" s="1164" t="s">
        <v>841</v>
      </c>
      <c r="D209" s="1164">
        <v>45904</v>
      </c>
      <c r="E209" s="1194">
        <f t="shared" si="128"/>
        <v>45917</v>
      </c>
      <c r="F209" s="1194">
        <f t="shared" si="129"/>
        <v>45919</v>
      </c>
      <c r="G209" s="1194">
        <f t="shared" si="130"/>
        <v>45921</v>
      </c>
      <c r="H209" s="1194">
        <f t="shared" si="131"/>
        <v>45932</v>
      </c>
      <c r="I209" s="1191"/>
      <c r="J209" s="1161">
        <f t="shared" si="125"/>
        <v>45903</v>
      </c>
      <c r="K209" s="1161">
        <f t="shared" si="125"/>
        <v>45903</v>
      </c>
      <c r="L209" s="1204">
        <f t="shared" si="132"/>
        <v>36</v>
      </c>
    </row>
    <row r="210" spans="1:12" s="193" customFormat="1" ht="20.100000000000001" hidden="1" customHeight="1" x14ac:dyDescent="0.2">
      <c r="A210" s="805" t="s">
        <v>803</v>
      </c>
      <c r="B210" s="1164" t="s">
        <v>835</v>
      </c>
      <c r="C210" s="1164" t="s">
        <v>842</v>
      </c>
      <c r="D210" s="1164">
        <v>45913</v>
      </c>
      <c r="E210" s="1194">
        <f t="shared" si="128"/>
        <v>45926</v>
      </c>
      <c r="F210" s="1194">
        <f t="shared" si="129"/>
        <v>45928</v>
      </c>
      <c r="G210" s="1194">
        <f t="shared" si="130"/>
        <v>45930</v>
      </c>
      <c r="H210" s="1194">
        <f t="shared" si="131"/>
        <v>45941</v>
      </c>
      <c r="I210" s="1191"/>
      <c r="J210" s="1161">
        <f t="shared" si="125"/>
        <v>45910</v>
      </c>
      <c r="K210" s="1161">
        <f t="shared" si="125"/>
        <v>45910</v>
      </c>
      <c r="L210" s="1204">
        <f t="shared" si="132"/>
        <v>37</v>
      </c>
    </row>
    <row r="211" spans="1:12" s="193" customFormat="1" ht="20.100000000000001" hidden="1" customHeight="1" x14ac:dyDescent="0.2">
      <c r="A211" s="805" t="s">
        <v>843</v>
      </c>
      <c r="B211" s="1164" t="s">
        <v>844</v>
      </c>
      <c r="C211" s="1164" t="s">
        <v>845</v>
      </c>
      <c r="D211" s="1164">
        <v>45921</v>
      </c>
      <c r="E211" s="1194">
        <f t="shared" si="128"/>
        <v>45934</v>
      </c>
      <c r="F211" s="1194">
        <f t="shared" si="129"/>
        <v>45936</v>
      </c>
      <c r="G211" s="1194">
        <f t="shared" si="130"/>
        <v>45938</v>
      </c>
      <c r="H211" s="1194">
        <f t="shared" si="131"/>
        <v>45949</v>
      </c>
      <c r="I211" s="1191"/>
      <c r="J211" s="1161">
        <f t="shared" si="125"/>
        <v>45917</v>
      </c>
      <c r="K211" s="1161">
        <f t="shared" si="125"/>
        <v>45917</v>
      </c>
      <c r="L211" s="1204">
        <f t="shared" si="132"/>
        <v>38</v>
      </c>
    </row>
    <row r="212" spans="1:12" s="193" customFormat="1" ht="20.100000000000001" hidden="1" customHeight="1" x14ac:dyDescent="0.2">
      <c r="A212" s="805"/>
      <c r="B212" s="1164" t="s">
        <v>803</v>
      </c>
      <c r="C212" s="1164" t="s">
        <v>846</v>
      </c>
      <c r="D212" s="1187" t="s">
        <v>409</v>
      </c>
      <c r="E212" s="1205"/>
      <c r="F212" s="1205"/>
      <c r="G212" s="1205"/>
      <c r="H212" s="1203"/>
      <c r="I212" s="1191"/>
      <c r="J212" s="1161">
        <f t="shared" si="125"/>
        <v>45924</v>
      </c>
      <c r="K212" s="1161">
        <f t="shared" si="125"/>
        <v>45924</v>
      </c>
      <c r="L212" s="1204">
        <f t="shared" ref="L212:L217" si="133">WEEKNUM(J212)</f>
        <v>39</v>
      </c>
    </row>
    <row r="213" spans="1:12" s="193" customFormat="1" ht="20.100000000000001" hidden="1" customHeight="1" x14ac:dyDescent="0.2">
      <c r="A213" s="805"/>
      <c r="B213" s="1164" t="s">
        <v>662</v>
      </c>
      <c r="C213" s="1164" t="s">
        <v>847</v>
      </c>
      <c r="D213" s="1164">
        <v>45932</v>
      </c>
      <c r="E213" s="1187" t="s">
        <v>409</v>
      </c>
      <c r="F213" s="1194">
        <f t="shared" ref="F213:F217" si="134">D213+15</f>
        <v>45947</v>
      </c>
      <c r="G213" s="1194">
        <f t="shared" ref="G213:G217" si="135">D213+17</f>
        <v>45949</v>
      </c>
      <c r="H213" s="1194">
        <f t="shared" ref="H213:H217" si="136">D213+28</f>
        <v>45960</v>
      </c>
      <c r="I213" s="1191"/>
      <c r="J213" s="1161">
        <f t="shared" si="125"/>
        <v>45931</v>
      </c>
      <c r="K213" s="1161">
        <f t="shared" si="125"/>
        <v>45931</v>
      </c>
      <c r="L213" s="1204">
        <f t="shared" si="133"/>
        <v>40</v>
      </c>
    </row>
    <row r="214" spans="1:12" s="193" customFormat="1" ht="20.100000000000001" hidden="1" customHeight="1" x14ac:dyDescent="0.2">
      <c r="A214" s="805"/>
      <c r="B214" s="1164" t="s">
        <v>787</v>
      </c>
      <c r="C214" s="1164" t="s">
        <v>848</v>
      </c>
      <c r="D214" s="1164">
        <v>45936</v>
      </c>
      <c r="E214" s="1187" t="s">
        <v>409</v>
      </c>
      <c r="F214" s="1194">
        <f>D214+15</f>
        <v>45951</v>
      </c>
      <c r="G214" s="1194">
        <f t="shared" si="135"/>
        <v>45953</v>
      </c>
      <c r="H214" s="1194">
        <f t="shared" si="136"/>
        <v>45964</v>
      </c>
      <c r="I214" s="1191"/>
      <c r="J214" s="1161">
        <f t="shared" si="125"/>
        <v>45938</v>
      </c>
      <c r="K214" s="1161">
        <f t="shared" si="125"/>
        <v>45938</v>
      </c>
      <c r="L214" s="1204">
        <f t="shared" si="133"/>
        <v>41</v>
      </c>
    </row>
    <row r="215" spans="1:12" s="193" customFormat="1" ht="20.100000000000001" hidden="1" customHeight="1" x14ac:dyDescent="0.2">
      <c r="A215" s="805" t="s">
        <v>849</v>
      </c>
      <c r="B215" s="1169" t="s">
        <v>433</v>
      </c>
      <c r="C215" s="1164" t="s">
        <v>850</v>
      </c>
      <c r="D215" s="1170">
        <v>45946</v>
      </c>
      <c r="E215" s="1197">
        <f t="shared" ref="E215:E217" si="137">D215+13</f>
        <v>45959</v>
      </c>
      <c r="F215" s="1197">
        <f t="shared" si="134"/>
        <v>45961</v>
      </c>
      <c r="G215" s="1197">
        <f t="shared" si="135"/>
        <v>45963</v>
      </c>
      <c r="H215" s="1197">
        <f t="shared" si="136"/>
        <v>45974</v>
      </c>
      <c r="I215" s="1191"/>
      <c r="J215" s="1161">
        <v>45944</v>
      </c>
      <c r="K215" s="1161">
        <f t="shared" si="125"/>
        <v>45945</v>
      </c>
      <c r="L215" s="1204">
        <f t="shared" si="133"/>
        <v>42</v>
      </c>
    </row>
    <row r="216" spans="1:12" s="193" customFormat="1" ht="20.100000000000001" hidden="1" customHeight="1" x14ac:dyDescent="0.2">
      <c r="A216" s="805"/>
      <c r="B216" s="1164" t="s">
        <v>835</v>
      </c>
      <c r="C216" s="1164" t="s">
        <v>851</v>
      </c>
      <c r="D216" s="1164">
        <v>45952</v>
      </c>
      <c r="E216" s="1194">
        <f t="shared" si="137"/>
        <v>45965</v>
      </c>
      <c r="F216" s="1194">
        <f t="shared" si="134"/>
        <v>45967</v>
      </c>
      <c r="G216" s="1194">
        <f t="shared" si="135"/>
        <v>45969</v>
      </c>
      <c r="H216" s="1194">
        <f t="shared" si="136"/>
        <v>45980</v>
      </c>
      <c r="I216" s="1191"/>
      <c r="J216" s="1161">
        <f t="shared" si="125"/>
        <v>45951</v>
      </c>
      <c r="K216" s="1161">
        <f t="shared" si="125"/>
        <v>45952</v>
      </c>
      <c r="L216" s="1204">
        <f t="shared" si="133"/>
        <v>43</v>
      </c>
    </row>
    <row r="217" spans="1:12" s="193" customFormat="1" ht="20.100000000000001" hidden="1" customHeight="1" x14ac:dyDescent="0.2">
      <c r="A217" s="805" t="s">
        <v>656</v>
      </c>
      <c r="B217" s="1164" t="s">
        <v>844</v>
      </c>
      <c r="C217" s="1164" t="s">
        <v>852</v>
      </c>
      <c r="D217" s="1164">
        <v>45955</v>
      </c>
      <c r="E217" s="1194">
        <f t="shared" si="137"/>
        <v>45968</v>
      </c>
      <c r="F217" s="1194">
        <f t="shared" si="134"/>
        <v>45970</v>
      </c>
      <c r="G217" s="1194">
        <f t="shared" si="135"/>
        <v>45972</v>
      </c>
      <c r="H217" s="1194">
        <f t="shared" si="136"/>
        <v>45983</v>
      </c>
      <c r="I217" s="1191"/>
      <c r="J217" s="1161">
        <f t="shared" si="125"/>
        <v>45958</v>
      </c>
      <c r="K217" s="1161">
        <f t="shared" si="125"/>
        <v>45959</v>
      </c>
      <c r="L217" s="1204">
        <f t="shared" si="133"/>
        <v>44</v>
      </c>
    </row>
    <row r="218" spans="1:12" s="193" customFormat="1" ht="20.100000000000001" hidden="1" customHeight="1" x14ac:dyDescent="0.2">
      <c r="A218" s="805" t="s">
        <v>803</v>
      </c>
      <c r="B218" s="1169" t="s">
        <v>433</v>
      </c>
      <c r="C218" s="1164" t="s">
        <v>853</v>
      </c>
      <c r="D218" s="1170">
        <v>45965</v>
      </c>
      <c r="E218" s="1197">
        <f t="shared" ref="E218" si="138">D218+13</f>
        <v>45978</v>
      </c>
      <c r="F218" s="1197">
        <f t="shared" ref="F218" si="139">D218+15</f>
        <v>45980</v>
      </c>
      <c r="G218" s="1197">
        <f t="shared" ref="G218" si="140">D218+17</f>
        <v>45982</v>
      </c>
      <c r="H218" s="1197">
        <v>45958</v>
      </c>
      <c r="I218" s="1191"/>
      <c r="J218" s="1161">
        <f t="shared" si="125"/>
        <v>45965</v>
      </c>
      <c r="K218" s="1161">
        <f t="shared" si="125"/>
        <v>45966</v>
      </c>
      <c r="L218" s="1204">
        <f>WEEKNUM(K218)</f>
        <v>45</v>
      </c>
    </row>
    <row r="219" spans="1:12" s="193" customFormat="1" ht="20.100000000000001" hidden="1" customHeight="1" x14ac:dyDescent="0.2">
      <c r="A219" s="805"/>
      <c r="B219" s="1164" t="s">
        <v>662</v>
      </c>
      <c r="C219" s="1164" t="s">
        <v>854</v>
      </c>
      <c r="D219" s="1164">
        <v>45976</v>
      </c>
      <c r="E219" s="1194">
        <f t="shared" ref="E219:E221" si="141">D219+13</f>
        <v>45989</v>
      </c>
      <c r="F219" s="1187" t="s">
        <v>409</v>
      </c>
      <c r="G219" s="1194">
        <f t="shared" ref="G219:G222" si="142">D219+19</f>
        <v>45995</v>
      </c>
      <c r="H219" s="1194">
        <f t="shared" ref="H219:H222" si="143">D219+35</f>
        <v>46011</v>
      </c>
      <c r="I219" s="1191"/>
      <c r="J219" s="1161">
        <f t="shared" si="125"/>
        <v>45972</v>
      </c>
      <c r="K219" s="1161">
        <f t="shared" si="125"/>
        <v>45973</v>
      </c>
      <c r="L219" s="1204">
        <f t="shared" ref="L219:L230" si="144">WEEKNUM(K219)</f>
        <v>46</v>
      </c>
    </row>
    <row r="220" spans="1:12" s="193" customFormat="1" ht="20.100000000000001" hidden="1" customHeight="1" x14ac:dyDescent="0.2">
      <c r="A220" s="805"/>
      <c r="B220" s="1164" t="s">
        <v>787</v>
      </c>
      <c r="C220" s="1164" t="s">
        <v>855</v>
      </c>
      <c r="D220" s="1164">
        <v>45979</v>
      </c>
      <c r="E220" s="1194">
        <f t="shared" si="141"/>
        <v>45992</v>
      </c>
      <c r="F220" s="1194">
        <f t="shared" ref="F220:F230" si="145">D220+16</f>
        <v>45995</v>
      </c>
      <c r="G220" s="1194">
        <f t="shared" si="142"/>
        <v>45998</v>
      </c>
      <c r="H220" s="1194">
        <f t="shared" si="143"/>
        <v>46014</v>
      </c>
      <c r="I220" s="1191"/>
      <c r="J220" s="1161">
        <f t="shared" si="125"/>
        <v>45979</v>
      </c>
      <c r="K220" s="1161">
        <f t="shared" si="125"/>
        <v>45980</v>
      </c>
      <c r="L220" s="1204">
        <f t="shared" si="144"/>
        <v>47</v>
      </c>
    </row>
    <row r="221" spans="1:12" s="193" customFormat="1" ht="20.100000000000001" hidden="1" customHeight="1" x14ac:dyDescent="0.2">
      <c r="A221" s="805" t="s">
        <v>849</v>
      </c>
      <c r="B221" s="1177" t="s">
        <v>773</v>
      </c>
      <c r="C221" s="1164" t="s">
        <v>856</v>
      </c>
      <c r="D221" s="1164">
        <v>45986</v>
      </c>
      <c r="E221" s="1194">
        <f t="shared" si="141"/>
        <v>45999</v>
      </c>
      <c r="F221" s="1194">
        <f t="shared" si="145"/>
        <v>46002</v>
      </c>
      <c r="G221" s="1194">
        <f t="shared" si="142"/>
        <v>46005</v>
      </c>
      <c r="H221" s="1194">
        <f t="shared" si="143"/>
        <v>46021</v>
      </c>
      <c r="I221" s="1191"/>
      <c r="J221" s="1161">
        <f t="shared" si="125"/>
        <v>45986</v>
      </c>
      <c r="K221" s="1161">
        <f t="shared" si="125"/>
        <v>45987</v>
      </c>
      <c r="L221" s="1204">
        <f t="shared" si="144"/>
        <v>48</v>
      </c>
    </row>
    <row r="222" spans="1:12" s="193" customFormat="1" ht="20.100000000000001" hidden="1" customHeight="1" x14ac:dyDescent="0.2">
      <c r="A222" s="805" t="s">
        <v>835</v>
      </c>
      <c r="B222" s="1169" t="s">
        <v>433</v>
      </c>
      <c r="C222" s="1164" t="s">
        <v>857</v>
      </c>
      <c r="D222" s="1170">
        <v>45992</v>
      </c>
      <c r="E222" s="1197">
        <f t="shared" ref="E222:E225" si="146">D222+13</f>
        <v>46005</v>
      </c>
      <c r="F222" s="1197">
        <f t="shared" si="145"/>
        <v>46008</v>
      </c>
      <c r="G222" s="1197">
        <f t="shared" si="142"/>
        <v>46011</v>
      </c>
      <c r="H222" s="1197">
        <f t="shared" si="143"/>
        <v>46027</v>
      </c>
      <c r="I222" s="1191"/>
      <c r="J222" s="1161">
        <f t="shared" si="125"/>
        <v>45993</v>
      </c>
      <c r="K222" s="1161">
        <f t="shared" si="125"/>
        <v>45994</v>
      </c>
      <c r="L222" s="1204">
        <f t="shared" si="144"/>
        <v>49</v>
      </c>
    </row>
    <row r="223" spans="1:12" s="193" customFormat="1" ht="20.100000000000001" hidden="1" customHeight="1" x14ac:dyDescent="0.2">
      <c r="A223" s="805" t="s">
        <v>844</v>
      </c>
      <c r="B223" s="1169" t="s">
        <v>433</v>
      </c>
      <c r="C223" s="1164" t="s">
        <v>858</v>
      </c>
      <c r="D223" s="1170">
        <v>46000</v>
      </c>
      <c r="E223" s="1197">
        <f t="shared" si="146"/>
        <v>46013</v>
      </c>
      <c r="F223" s="1197">
        <f t="shared" si="145"/>
        <v>46016</v>
      </c>
      <c r="G223" s="1197">
        <f>D223+19</f>
        <v>46019</v>
      </c>
      <c r="H223" s="1197">
        <f>D223+35</f>
        <v>46035</v>
      </c>
      <c r="I223" s="1191"/>
      <c r="J223" s="1161">
        <f t="shared" si="125"/>
        <v>46000</v>
      </c>
      <c r="K223" s="1161">
        <f t="shared" si="125"/>
        <v>46001</v>
      </c>
      <c r="L223" s="1204">
        <f t="shared" si="144"/>
        <v>50</v>
      </c>
    </row>
    <row r="224" spans="1:12" s="193" customFormat="1" ht="20.100000000000001" hidden="1" customHeight="1" x14ac:dyDescent="0.2">
      <c r="A224" s="805"/>
      <c r="B224" s="1177" t="s">
        <v>803</v>
      </c>
      <c r="C224" s="1164" t="s">
        <v>859</v>
      </c>
      <c r="D224" s="1164">
        <v>46012</v>
      </c>
      <c r="E224" s="1194">
        <f t="shared" si="146"/>
        <v>46025</v>
      </c>
      <c r="F224" s="1194">
        <f t="shared" si="145"/>
        <v>46028</v>
      </c>
      <c r="G224" s="1194">
        <f t="shared" ref="G224:G230" si="147">D224+19</f>
        <v>46031</v>
      </c>
      <c r="H224" s="1194">
        <f t="shared" ref="H224:H230" si="148">D224+35</f>
        <v>46047</v>
      </c>
      <c r="I224" s="1191"/>
      <c r="J224" s="1161">
        <f t="shared" si="125"/>
        <v>46007</v>
      </c>
      <c r="K224" s="1161">
        <f t="shared" si="125"/>
        <v>46008</v>
      </c>
      <c r="L224" s="1204">
        <f t="shared" si="144"/>
        <v>51</v>
      </c>
    </row>
    <row r="225" spans="1:13" s="193" customFormat="1" ht="20.100000000000001" hidden="1" customHeight="1" x14ac:dyDescent="0.2">
      <c r="A225" s="805"/>
      <c r="B225" s="1177" t="s">
        <v>662</v>
      </c>
      <c r="C225" s="1164" t="s">
        <v>860</v>
      </c>
      <c r="D225" s="1164">
        <v>46014</v>
      </c>
      <c r="E225" s="1194">
        <f t="shared" si="146"/>
        <v>46027</v>
      </c>
      <c r="F225" s="1194">
        <f t="shared" si="145"/>
        <v>46030</v>
      </c>
      <c r="G225" s="1194">
        <f t="shared" si="147"/>
        <v>46033</v>
      </c>
      <c r="H225" s="1194">
        <f t="shared" si="148"/>
        <v>46049</v>
      </c>
      <c r="I225" s="1191"/>
      <c r="J225" s="1161">
        <f t="shared" si="125"/>
        <v>46014</v>
      </c>
      <c r="K225" s="1161">
        <f t="shared" si="125"/>
        <v>46015</v>
      </c>
      <c r="L225" s="1204">
        <f t="shared" si="144"/>
        <v>52</v>
      </c>
    </row>
    <row r="226" spans="1:13" s="193" customFormat="1" ht="20.100000000000001" hidden="1" customHeight="1" x14ac:dyDescent="0.2">
      <c r="A226" s="805" t="s">
        <v>787</v>
      </c>
      <c r="B226" s="1169" t="s">
        <v>584</v>
      </c>
      <c r="C226" s="1164" t="s">
        <v>861</v>
      </c>
      <c r="D226" s="1164">
        <v>46023</v>
      </c>
      <c r="E226" s="1194">
        <f t="shared" ref="E226" si="149">D226+13</f>
        <v>46036</v>
      </c>
      <c r="F226" s="1194">
        <f t="shared" si="145"/>
        <v>46039</v>
      </c>
      <c r="G226" s="1194">
        <f t="shared" si="147"/>
        <v>46042</v>
      </c>
      <c r="H226" s="1194">
        <f t="shared" si="148"/>
        <v>46058</v>
      </c>
      <c r="I226" s="1191"/>
      <c r="J226" s="1161">
        <f t="shared" si="125"/>
        <v>46021</v>
      </c>
      <c r="K226" s="1161">
        <f>K225+7</f>
        <v>46022</v>
      </c>
      <c r="L226" s="1204">
        <v>1</v>
      </c>
    </row>
    <row r="227" spans="1:13" s="193" customFormat="1" ht="20.100000000000001" hidden="1" customHeight="1" x14ac:dyDescent="0.2">
      <c r="A227" s="805" t="s">
        <v>773</v>
      </c>
      <c r="B227" s="1169" t="s">
        <v>584</v>
      </c>
      <c r="C227" s="1164" t="s">
        <v>862</v>
      </c>
      <c r="D227" s="1164">
        <v>46028</v>
      </c>
      <c r="E227" s="1194">
        <f t="shared" ref="E227:E230" si="150">D227+13</f>
        <v>46041</v>
      </c>
      <c r="F227" s="1194">
        <f t="shared" si="145"/>
        <v>46044</v>
      </c>
      <c r="G227" s="1194">
        <f t="shared" si="147"/>
        <v>46047</v>
      </c>
      <c r="H227" s="1194">
        <f t="shared" si="148"/>
        <v>46063</v>
      </c>
      <c r="I227" s="1191"/>
      <c r="J227" s="1161">
        <v>46028</v>
      </c>
      <c r="K227" s="1161">
        <v>46029</v>
      </c>
      <c r="L227" s="1204">
        <f t="shared" si="144"/>
        <v>2</v>
      </c>
    </row>
    <row r="228" spans="1:13" s="193" customFormat="1" ht="20.100000000000001" hidden="1" customHeight="1" x14ac:dyDescent="0.2">
      <c r="A228" s="805"/>
      <c r="B228" s="1177" t="s">
        <v>835</v>
      </c>
      <c r="C228" s="1164" t="s">
        <v>863</v>
      </c>
      <c r="D228" s="1164">
        <v>46037</v>
      </c>
      <c r="E228" s="1194">
        <f t="shared" si="150"/>
        <v>46050</v>
      </c>
      <c r="F228" s="1194">
        <f t="shared" si="145"/>
        <v>46053</v>
      </c>
      <c r="G228" s="1194">
        <f t="shared" si="147"/>
        <v>46056</v>
      </c>
      <c r="H228" s="1194">
        <f t="shared" si="148"/>
        <v>46072</v>
      </c>
      <c r="I228" s="1191"/>
      <c r="J228" s="1161">
        <f t="shared" si="125"/>
        <v>46035</v>
      </c>
      <c r="K228" s="1161">
        <f t="shared" si="125"/>
        <v>46036</v>
      </c>
      <c r="L228" s="1204">
        <f t="shared" si="144"/>
        <v>3</v>
      </c>
    </row>
    <row r="229" spans="1:13" s="193" customFormat="1" ht="20.100000000000001" hidden="1" customHeight="1" x14ac:dyDescent="0.2">
      <c r="A229" s="805"/>
      <c r="B229" s="1177" t="s">
        <v>844</v>
      </c>
      <c r="C229" s="1164" t="s">
        <v>864</v>
      </c>
      <c r="D229" s="1164">
        <v>46045</v>
      </c>
      <c r="E229" s="1194">
        <f t="shared" si="150"/>
        <v>46058</v>
      </c>
      <c r="F229" s="1194">
        <f t="shared" si="145"/>
        <v>46061</v>
      </c>
      <c r="G229" s="1194">
        <f t="shared" si="147"/>
        <v>46064</v>
      </c>
      <c r="H229" s="1194">
        <f t="shared" si="148"/>
        <v>46080</v>
      </c>
      <c r="I229" s="1191"/>
      <c r="J229" s="1161">
        <f t="shared" si="125"/>
        <v>46042</v>
      </c>
      <c r="K229" s="1161">
        <f t="shared" si="125"/>
        <v>46043</v>
      </c>
      <c r="L229" s="1204">
        <f t="shared" si="144"/>
        <v>4</v>
      </c>
    </row>
    <row r="230" spans="1:13" s="193" customFormat="1" ht="20.100000000000001" hidden="1" customHeight="1" x14ac:dyDescent="0.2">
      <c r="A230" s="805"/>
      <c r="B230" s="1177" t="s">
        <v>803</v>
      </c>
      <c r="C230" s="1164" t="s">
        <v>865</v>
      </c>
      <c r="D230" s="1164">
        <v>46050</v>
      </c>
      <c r="E230" s="1194">
        <f t="shared" si="150"/>
        <v>46063</v>
      </c>
      <c r="F230" s="1194">
        <f t="shared" si="145"/>
        <v>46066</v>
      </c>
      <c r="G230" s="1194">
        <f t="shared" si="147"/>
        <v>46069</v>
      </c>
      <c r="H230" s="1194">
        <f t="shared" si="148"/>
        <v>46085</v>
      </c>
      <c r="I230" s="1191"/>
      <c r="J230" s="1161">
        <f t="shared" si="125"/>
        <v>46049</v>
      </c>
      <c r="K230" s="1161">
        <f t="shared" si="125"/>
        <v>46050</v>
      </c>
      <c r="L230" s="1204">
        <f t="shared" si="144"/>
        <v>5</v>
      </c>
    </row>
    <row r="231" spans="1:13" s="193" customFormat="1" ht="20.100000000000001" hidden="1" customHeight="1" x14ac:dyDescent="0.2">
      <c r="A231" s="805"/>
      <c r="B231" s="1177" t="s">
        <v>662</v>
      </c>
      <c r="C231" s="1164" t="s">
        <v>866</v>
      </c>
      <c r="D231" s="1164">
        <v>46055</v>
      </c>
      <c r="E231" s="1194">
        <f t="shared" ref="E231:E232" si="151">D231+13</f>
        <v>46068</v>
      </c>
      <c r="F231" s="1194">
        <f t="shared" ref="F231:F232" si="152">D231+16</f>
        <v>46071</v>
      </c>
      <c r="G231" s="1194">
        <f t="shared" ref="G231:G232" si="153">D231+19</f>
        <v>46074</v>
      </c>
      <c r="H231" s="1194">
        <f t="shared" ref="H231:H232" si="154">D231+35</f>
        <v>46090</v>
      </c>
      <c r="I231" s="1191"/>
      <c r="J231" s="1161">
        <f t="shared" si="125"/>
        <v>46056</v>
      </c>
      <c r="K231" s="1161">
        <f t="shared" si="125"/>
        <v>46057</v>
      </c>
      <c r="L231" s="1204">
        <f t="shared" ref="L231:L233" si="155">WEEKNUM(K231)</f>
        <v>6</v>
      </c>
    </row>
    <row r="232" spans="1:13" s="193" customFormat="1" ht="20.100000000000001" hidden="1" customHeight="1" x14ac:dyDescent="0.2">
      <c r="A232" s="805" t="s">
        <v>867</v>
      </c>
      <c r="B232" s="1169" t="s">
        <v>584</v>
      </c>
      <c r="C232" s="1164" t="s">
        <v>868</v>
      </c>
      <c r="D232" s="1164">
        <v>46066</v>
      </c>
      <c r="E232" s="1194">
        <f t="shared" si="151"/>
        <v>46079</v>
      </c>
      <c r="F232" s="1194">
        <f t="shared" si="152"/>
        <v>46082</v>
      </c>
      <c r="G232" s="1194">
        <f t="shared" si="153"/>
        <v>46085</v>
      </c>
      <c r="H232" s="1194">
        <f t="shared" si="154"/>
        <v>46101</v>
      </c>
      <c r="I232" s="1191"/>
      <c r="J232" s="1161">
        <f t="shared" si="125"/>
        <v>46063</v>
      </c>
      <c r="K232" s="1161">
        <f t="shared" si="125"/>
        <v>46064</v>
      </c>
      <c r="L232" s="1204">
        <f t="shared" si="155"/>
        <v>7</v>
      </c>
    </row>
    <row r="233" spans="1:13" s="193" customFormat="1" ht="20.100000000000001" hidden="1" customHeight="1" x14ac:dyDescent="0.2">
      <c r="A233" s="805"/>
      <c r="B233" s="1177" t="s">
        <v>773</v>
      </c>
      <c r="C233" s="1164" t="s">
        <v>869</v>
      </c>
      <c r="D233" s="1164">
        <v>46077</v>
      </c>
      <c r="E233" s="1187" t="s">
        <v>409</v>
      </c>
      <c r="F233" s="1187" t="s">
        <v>409</v>
      </c>
      <c r="G233" s="1187" t="s">
        <v>409</v>
      </c>
      <c r="H233" s="1187" t="s">
        <v>409</v>
      </c>
      <c r="I233" s="1191" t="s">
        <v>870</v>
      </c>
      <c r="J233" s="1161">
        <f t="shared" si="125"/>
        <v>46070</v>
      </c>
      <c r="K233" s="1161">
        <f t="shared" si="125"/>
        <v>46071</v>
      </c>
      <c r="L233" s="1204">
        <f t="shared" si="155"/>
        <v>8</v>
      </c>
    </row>
    <row r="234" spans="1:13" s="193" customFormat="1" ht="20.100000000000001" hidden="1" customHeight="1" x14ac:dyDescent="0.2">
      <c r="A234" s="805"/>
      <c r="B234" s="1177" t="s">
        <v>835</v>
      </c>
      <c r="C234" s="1164" t="s">
        <v>871</v>
      </c>
      <c r="D234" s="1164">
        <v>46085</v>
      </c>
      <c r="E234" s="1194">
        <f t="shared" ref="E234" si="156">D234+13</f>
        <v>46098</v>
      </c>
      <c r="F234" s="1194">
        <f t="shared" ref="F234" si="157">D234+16</f>
        <v>46101</v>
      </c>
      <c r="G234" s="1194">
        <f t="shared" ref="G234" si="158">D234+19</f>
        <v>46104</v>
      </c>
      <c r="H234" s="1194">
        <f t="shared" ref="H234" si="159">D234+35</f>
        <v>46120</v>
      </c>
      <c r="I234" s="1191"/>
      <c r="J234" s="1161">
        <f t="shared" si="125"/>
        <v>46077</v>
      </c>
      <c r="K234" s="1161">
        <f t="shared" si="125"/>
        <v>46078</v>
      </c>
      <c r="L234" s="1204">
        <f t="shared" ref="L234" si="160">WEEKNUM(K234)</f>
        <v>9</v>
      </c>
    </row>
    <row r="235" spans="1:13" s="193" customFormat="1" ht="20.100000000000001" hidden="1" customHeight="1" x14ac:dyDescent="0.2">
      <c r="A235" s="805"/>
      <c r="B235" s="1423" t="s">
        <v>844</v>
      </c>
      <c r="C235" s="1388" t="s">
        <v>872</v>
      </c>
      <c r="D235" s="1388">
        <v>46091</v>
      </c>
      <c r="E235" s="1268">
        <f t="shared" ref="E235" si="161">D235+13</f>
        <v>46104</v>
      </c>
      <c r="F235" s="1268">
        <f t="shared" ref="F235" si="162">D235+16</f>
        <v>46107</v>
      </c>
      <c r="G235" s="1268">
        <f t="shared" ref="G235" si="163">D235+19</f>
        <v>46110</v>
      </c>
      <c r="H235" s="1268">
        <f t="shared" ref="H235" si="164">D235+35</f>
        <v>46126</v>
      </c>
      <c r="I235" s="1191"/>
      <c r="J235" s="1339">
        <f t="shared" si="125"/>
        <v>46084</v>
      </c>
      <c r="K235" s="1339">
        <f t="shared" si="125"/>
        <v>46085</v>
      </c>
      <c r="L235" s="1455">
        <f t="shared" ref="L235" si="165">WEEKNUM(K235)</f>
        <v>10</v>
      </c>
    </row>
    <row r="236" spans="1:13" s="193" customFormat="1" ht="20.100000000000001" customHeight="1" x14ac:dyDescent="0.2">
      <c r="A236" s="805"/>
      <c r="B236" s="1457" t="s">
        <v>803</v>
      </c>
      <c r="C236" s="1425" t="s">
        <v>873</v>
      </c>
      <c r="D236" s="1425">
        <v>46094</v>
      </c>
      <c r="E236" s="1458">
        <f t="shared" ref="E236" si="166">D236+13</f>
        <v>46107</v>
      </c>
      <c r="F236" s="1458">
        <f t="shared" ref="F236" si="167">D236+16</f>
        <v>46110</v>
      </c>
      <c r="G236" s="1458">
        <f t="shared" ref="G236" si="168">D236+19</f>
        <v>46113</v>
      </c>
      <c r="H236" s="1459">
        <f t="shared" ref="H236" si="169">D236+35</f>
        <v>46129</v>
      </c>
      <c r="I236" s="1191"/>
      <c r="J236" s="1356">
        <f t="shared" si="125"/>
        <v>46091</v>
      </c>
      <c r="K236" s="1346">
        <f t="shared" si="125"/>
        <v>46092</v>
      </c>
      <c r="L236" s="1460">
        <f t="shared" ref="L236" si="170">WEEKNUM(K236)</f>
        <v>11</v>
      </c>
    </row>
    <row r="237" spans="1:13" s="193" customFormat="1" ht="20.100000000000001" customHeight="1" x14ac:dyDescent="0.2">
      <c r="A237" s="805"/>
      <c r="B237" s="1424"/>
      <c r="C237" s="1212"/>
      <c r="D237" s="1212"/>
      <c r="E237" s="1249"/>
      <c r="F237" s="1249"/>
      <c r="G237" s="1249"/>
      <c r="H237" s="1249"/>
      <c r="I237" s="1191"/>
      <c r="J237" s="1212"/>
      <c r="K237" s="1212"/>
      <c r="L237" s="1394"/>
    </row>
    <row r="238" spans="1:13" s="193" customFormat="1" ht="29.25" customHeight="1" x14ac:dyDescent="0.2">
      <c r="A238" s="805"/>
      <c r="B238" s="1504" t="s">
        <v>119</v>
      </c>
      <c r="C238" s="1504"/>
      <c r="D238" s="1526" t="s">
        <v>373</v>
      </c>
      <c r="E238" s="1461" t="s">
        <v>320</v>
      </c>
      <c r="F238" s="1171" t="s">
        <v>272</v>
      </c>
      <c r="G238" s="1157" t="s">
        <v>235</v>
      </c>
      <c r="H238" s="1157" t="s">
        <v>221</v>
      </c>
      <c r="I238" s="1157" t="s">
        <v>180</v>
      </c>
      <c r="J238" s="1212"/>
      <c r="K238" s="1212"/>
      <c r="L238" s="1394"/>
    </row>
    <row r="239" spans="1:13" s="193" customFormat="1" ht="24.75" customHeight="1" x14ac:dyDescent="0.2">
      <c r="A239" s="805"/>
      <c r="B239" s="1158" t="s">
        <v>375</v>
      </c>
      <c r="C239" s="1270" t="s">
        <v>376</v>
      </c>
      <c r="D239" s="1527"/>
      <c r="E239" s="1462" t="s">
        <v>185</v>
      </c>
      <c r="F239" s="1192" t="s">
        <v>177</v>
      </c>
      <c r="G239" s="1192" t="s">
        <v>178</v>
      </c>
      <c r="H239" s="1192" t="s">
        <v>285</v>
      </c>
      <c r="I239" s="1192" t="s">
        <v>182</v>
      </c>
      <c r="K239" s="1463" t="s">
        <v>513</v>
      </c>
      <c r="L239" s="1464" t="s">
        <v>377</v>
      </c>
      <c r="M239" s="1435" t="s">
        <v>378</v>
      </c>
    </row>
    <row r="240" spans="1:13" s="193" customFormat="1" ht="20.100000000000001" customHeight="1" x14ac:dyDescent="0.2">
      <c r="A240" s="805"/>
      <c r="B240" s="1177" t="s">
        <v>662</v>
      </c>
      <c r="C240" s="1164" t="s">
        <v>874</v>
      </c>
      <c r="D240" s="1391">
        <v>46107</v>
      </c>
      <c r="E240" s="1255">
        <f>D240+7</f>
        <v>46114</v>
      </c>
      <c r="F240" s="1255">
        <f>D240+13</f>
        <v>46120</v>
      </c>
      <c r="G240" s="1255">
        <f>D240+16</f>
        <v>46123</v>
      </c>
      <c r="H240" s="1255">
        <f>D240+19</f>
        <v>46126</v>
      </c>
      <c r="I240" s="1255">
        <f>E240+35</f>
        <v>46149</v>
      </c>
      <c r="K240" s="1266">
        <f>J236+7</f>
        <v>46098</v>
      </c>
      <c r="L240" s="1266">
        <f>K236+7</f>
        <v>46099</v>
      </c>
      <c r="M240" s="1456">
        <f t="shared" ref="M240" si="171">WEEKNUM(L240)</f>
        <v>12</v>
      </c>
    </row>
    <row r="241" spans="1:13" s="193" customFormat="1" ht="20.100000000000001" customHeight="1" x14ac:dyDescent="0.2">
      <c r="A241" s="805" t="s">
        <v>781</v>
      </c>
      <c r="B241" s="1169" t="s">
        <v>433</v>
      </c>
      <c r="C241" s="1164" t="s">
        <v>875</v>
      </c>
      <c r="D241" s="1170">
        <v>46105</v>
      </c>
      <c r="E241" s="1197">
        <f t="shared" ref="E241" si="172">D241+13</f>
        <v>46118</v>
      </c>
      <c r="F241" s="1197">
        <f t="shared" ref="F241" si="173">D241+16</f>
        <v>46121</v>
      </c>
      <c r="G241" s="1197">
        <f t="shared" ref="G241" si="174">D241+19</f>
        <v>46124</v>
      </c>
      <c r="H241" s="1197">
        <f t="shared" ref="H241:I241" si="175">D241+35</f>
        <v>46140</v>
      </c>
      <c r="I241" s="1197">
        <f t="shared" si="175"/>
        <v>46153</v>
      </c>
      <c r="K241" s="1161">
        <f t="shared" ref="K241:L252" si="176">K240+7</f>
        <v>46105</v>
      </c>
      <c r="L241" s="1161">
        <f t="shared" si="176"/>
        <v>46106</v>
      </c>
      <c r="M241" s="1204">
        <f t="shared" ref="M241" si="177">WEEKNUM(L241)</f>
        <v>13</v>
      </c>
    </row>
    <row r="242" spans="1:13" s="193" customFormat="1" ht="20.100000000000001" customHeight="1" x14ac:dyDescent="0.2">
      <c r="A242" s="805" t="s">
        <v>876</v>
      </c>
      <c r="B242" s="1177" t="s">
        <v>877</v>
      </c>
      <c r="C242" s="1164" t="s">
        <v>878</v>
      </c>
      <c r="D242" s="1188" t="s">
        <v>409</v>
      </c>
      <c r="E242" s="1255">
        <v>46119</v>
      </c>
      <c r="F242" s="1255">
        <f>E242+6</f>
        <v>46125</v>
      </c>
      <c r="G242" s="1255">
        <f>F242+3</f>
        <v>46128</v>
      </c>
      <c r="H242" s="1255">
        <f>G242+3</f>
        <v>46131</v>
      </c>
      <c r="I242" s="1194">
        <f>H242+16</f>
        <v>46147</v>
      </c>
      <c r="K242" s="1161">
        <f t="shared" si="176"/>
        <v>46112</v>
      </c>
      <c r="L242" s="1161">
        <f t="shared" si="176"/>
        <v>46113</v>
      </c>
      <c r="M242" s="1204">
        <f t="shared" ref="M242" si="178">WEEKNUM(L242)</f>
        <v>14</v>
      </c>
    </row>
    <row r="243" spans="1:13" s="193" customFormat="1" ht="20.100000000000001" customHeight="1" x14ac:dyDescent="0.2">
      <c r="A243" s="805" t="s">
        <v>879</v>
      </c>
      <c r="B243" s="1177" t="s">
        <v>787</v>
      </c>
      <c r="C243" s="1164" t="s">
        <v>880</v>
      </c>
      <c r="D243" s="1164">
        <v>46119</v>
      </c>
      <c r="E243" s="1255">
        <f t="shared" ref="E243:E247" si="179">D243+7</f>
        <v>46126</v>
      </c>
      <c r="F243" s="1255">
        <f t="shared" ref="F243:F246" si="180">D243+13</f>
        <v>46132</v>
      </c>
      <c r="G243" s="1255">
        <f t="shared" ref="G243:G246" si="181">D243+16</f>
        <v>46135</v>
      </c>
      <c r="H243" s="1255">
        <f t="shared" ref="H243:H246" si="182">D243+19</f>
        <v>46138</v>
      </c>
      <c r="I243" s="1194">
        <f t="shared" ref="I243" si="183">E243+35</f>
        <v>46161</v>
      </c>
      <c r="K243" s="1161">
        <f t="shared" si="176"/>
        <v>46119</v>
      </c>
      <c r="L243" s="1161">
        <f t="shared" si="176"/>
        <v>46120</v>
      </c>
      <c r="M243" s="1204">
        <f t="shared" ref="M243" si="184">WEEKNUM(L243)</f>
        <v>15</v>
      </c>
    </row>
    <row r="244" spans="1:13" s="193" customFormat="1" ht="20.100000000000001" customHeight="1" x14ac:dyDescent="0.2">
      <c r="A244" s="805" t="s">
        <v>844</v>
      </c>
      <c r="B244" s="1177" t="s">
        <v>835</v>
      </c>
      <c r="C244" s="1164" t="s">
        <v>881</v>
      </c>
      <c r="D244" s="1164">
        <v>46126</v>
      </c>
      <c r="E244" s="1255">
        <f t="shared" si="179"/>
        <v>46133</v>
      </c>
      <c r="F244" s="1255">
        <f t="shared" si="180"/>
        <v>46139</v>
      </c>
      <c r="G244" s="1255">
        <f t="shared" si="181"/>
        <v>46142</v>
      </c>
      <c r="H244" s="1255">
        <f t="shared" si="182"/>
        <v>46145</v>
      </c>
      <c r="I244" s="1194">
        <f t="shared" ref="I244" si="185">E244+35</f>
        <v>46168</v>
      </c>
      <c r="K244" s="1161">
        <f t="shared" si="176"/>
        <v>46126</v>
      </c>
      <c r="L244" s="1161">
        <f t="shared" si="176"/>
        <v>46127</v>
      </c>
      <c r="M244" s="1204">
        <f t="shared" ref="M244" si="186">WEEKNUM(L244)</f>
        <v>16</v>
      </c>
    </row>
    <row r="245" spans="1:13" s="193" customFormat="1" ht="20.100000000000001" customHeight="1" x14ac:dyDescent="0.2">
      <c r="A245" s="805"/>
      <c r="B245" s="1177" t="s">
        <v>844</v>
      </c>
      <c r="C245" s="1164" t="s">
        <v>882</v>
      </c>
      <c r="D245" s="1164">
        <v>46133</v>
      </c>
      <c r="E245" s="1255">
        <f t="shared" si="179"/>
        <v>46140</v>
      </c>
      <c r="F245" s="1255">
        <f t="shared" si="180"/>
        <v>46146</v>
      </c>
      <c r="G245" s="1255">
        <f t="shared" si="181"/>
        <v>46149</v>
      </c>
      <c r="H245" s="1255">
        <f t="shared" si="182"/>
        <v>46152</v>
      </c>
      <c r="I245" s="1194">
        <f t="shared" ref="I245" si="187">E245+35</f>
        <v>46175</v>
      </c>
      <c r="K245" s="1161">
        <f t="shared" si="176"/>
        <v>46133</v>
      </c>
      <c r="L245" s="1161">
        <f t="shared" si="176"/>
        <v>46134</v>
      </c>
      <c r="M245" s="1204">
        <f t="shared" ref="M245" si="188">WEEKNUM(L245)</f>
        <v>17</v>
      </c>
    </row>
    <row r="246" spans="1:13" s="193" customFormat="1" ht="20.100000000000001" customHeight="1" x14ac:dyDescent="0.2">
      <c r="A246" s="805"/>
      <c r="B246" s="1177" t="s">
        <v>803</v>
      </c>
      <c r="C246" s="1164" t="s">
        <v>883</v>
      </c>
      <c r="D246" s="1164">
        <v>46140</v>
      </c>
      <c r="E246" s="1255">
        <f t="shared" si="179"/>
        <v>46147</v>
      </c>
      <c r="F246" s="1255">
        <f t="shared" si="180"/>
        <v>46153</v>
      </c>
      <c r="G246" s="1255">
        <f t="shared" si="181"/>
        <v>46156</v>
      </c>
      <c r="H246" s="1255">
        <f t="shared" si="182"/>
        <v>46159</v>
      </c>
      <c r="I246" s="1194">
        <f t="shared" ref="I246" si="189">E246+35</f>
        <v>46182</v>
      </c>
      <c r="K246" s="1161">
        <f t="shared" si="176"/>
        <v>46140</v>
      </c>
      <c r="L246" s="1161">
        <f t="shared" si="176"/>
        <v>46141</v>
      </c>
      <c r="M246" s="1204">
        <f t="shared" ref="M246" si="190">WEEKNUM(L246)</f>
        <v>18</v>
      </c>
    </row>
    <row r="247" spans="1:13" s="193" customFormat="1" ht="20.100000000000001" customHeight="1" x14ac:dyDescent="0.2">
      <c r="A247" s="805"/>
      <c r="B247" s="1177" t="s">
        <v>662</v>
      </c>
      <c r="C247" s="1164" t="s">
        <v>884</v>
      </c>
      <c r="D247" s="1164">
        <v>46147</v>
      </c>
      <c r="E247" s="1255">
        <f t="shared" si="179"/>
        <v>46154</v>
      </c>
      <c r="F247" s="1255">
        <f t="shared" ref="F247" si="191">D247+13</f>
        <v>46160</v>
      </c>
      <c r="G247" s="1255">
        <f t="shared" ref="G247" si="192">D247+16</f>
        <v>46163</v>
      </c>
      <c r="H247" s="1255">
        <f t="shared" ref="H247" si="193">D247+19</f>
        <v>46166</v>
      </c>
      <c r="I247" s="1194">
        <f t="shared" ref="I247" si="194">E247+35</f>
        <v>46189</v>
      </c>
      <c r="K247" s="1161">
        <f t="shared" si="176"/>
        <v>46147</v>
      </c>
      <c r="L247" s="1161">
        <f t="shared" si="176"/>
        <v>46148</v>
      </c>
      <c r="M247" s="1204">
        <f t="shared" ref="M247" si="195">WEEKNUM(L247)</f>
        <v>19</v>
      </c>
    </row>
    <row r="248" spans="1:13" s="193" customFormat="1" ht="20.100000000000001" customHeight="1" x14ac:dyDescent="0.2">
      <c r="A248" s="805"/>
      <c r="B248" s="1177" t="s">
        <v>877</v>
      </c>
      <c r="C248" s="1164" t="s">
        <v>885</v>
      </c>
      <c r="D248" s="1164">
        <v>46154</v>
      </c>
      <c r="E248" s="1255">
        <f t="shared" ref="E248" si="196">D248+7</f>
        <v>46161</v>
      </c>
      <c r="F248" s="1255">
        <f t="shared" ref="F248" si="197">D248+13</f>
        <v>46167</v>
      </c>
      <c r="G248" s="1255">
        <f t="shared" ref="G248" si="198">D248+16</f>
        <v>46170</v>
      </c>
      <c r="H248" s="1255">
        <f t="shared" ref="H248" si="199">D248+19</f>
        <v>46173</v>
      </c>
      <c r="I248" s="1194">
        <f t="shared" ref="I248" si="200">E248+35</f>
        <v>46196</v>
      </c>
      <c r="K248" s="1161">
        <f t="shared" si="176"/>
        <v>46154</v>
      </c>
      <c r="L248" s="1161">
        <f t="shared" si="176"/>
        <v>46155</v>
      </c>
      <c r="M248" s="1204">
        <f t="shared" ref="M248" si="201">WEEKNUM(L248)</f>
        <v>20</v>
      </c>
    </row>
    <row r="249" spans="1:13" s="193" customFormat="1" ht="20.100000000000001" customHeight="1" x14ac:dyDescent="0.2">
      <c r="A249" s="805"/>
      <c r="B249" s="1177" t="s">
        <v>886</v>
      </c>
      <c r="C249" s="1164" t="s">
        <v>887</v>
      </c>
      <c r="D249" s="1164">
        <v>46161</v>
      </c>
      <c r="E249" s="1255">
        <f t="shared" ref="E249:E250" si="202">D249+7</f>
        <v>46168</v>
      </c>
      <c r="F249" s="1255">
        <f t="shared" ref="F249:F250" si="203">D249+13</f>
        <v>46174</v>
      </c>
      <c r="G249" s="1255">
        <f t="shared" ref="G249:G250" si="204">D249+16</f>
        <v>46177</v>
      </c>
      <c r="H249" s="1255">
        <f t="shared" ref="H249:H250" si="205">D249+19</f>
        <v>46180</v>
      </c>
      <c r="I249" s="1194">
        <f t="shared" ref="I249:I250" si="206">E249+35</f>
        <v>46203</v>
      </c>
      <c r="K249" s="1161">
        <f t="shared" si="176"/>
        <v>46161</v>
      </c>
      <c r="L249" s="1161">
        <f t="shared" si="176"/>
        <v>46162</v>
      </c>
      <c r="M249" s="1204">
        <f t="shared" ref="M249:M250" si="207">WEEKNUM(L249)</f>
        <v>21</v>
      </c>
    </row>
    <row r="250" spans="1:13" s="193" customFormat="1" ht="20.100000000000001" customHeight="1" x14ac:dyDescent="0.2">
      <c r="A250" s="805"/>
      <c r="B250" s="1177" t="s">
        <v>888</v>
      </c>
      <c r="C250" s="1164" t="s">
        <v>889</v>
      </c>
      <c r="D250" s="1164">
        <v>46168</v>
      </c>
      <c r="E250" s="1255">
        <f t="shared" si="202"/>
        <v>46175</v>
      </c>
      <c r="F250" s="1255">
        <f t="shared" si="203"/>
        <v>46181</v>
      </c>
      <c r="G250" s="1255">
        <f t="shared" si="204"/>
        <v>46184</v>
      </c>
      <c r="H250" s="1255">
        <f t="shared" si="205"/>
        <v>46187</v>
      </c>
      <c r="I250" s="1194">
        <f t="shared" si="206"/>
        <v>46210</v>
      </c>
      <c r="K250" s="1161">
        <f t="shared" si="176"/>
        <v>46168</v>
      </c>
      <c r="L250" s="1161">
        <f t="shared" si="176"/>
        <v>46169</v>
      </c>
      <c r="M250" s="1204">
        <f t="shared" si="207"/>
        <v>22</v>
      </c>
    </row>
    <row r="251" spans="1:13" s="193" customFormat="1" ht="20.100000000000001" customHeight="1" x14ac:dyDescent="0.2">
      <c r="A251" s="805"/>
      <c r="B251" s="1177" t="s">
        <v>890</v>
      </c>
      <c r="C251" s="1164" t="s">
        <v>891</v>
      </c>
      <c r="D251" s="1164">
        <v>46175</v>
      </c>
      <c r="E251" s="1255">
        <f t="shared" ref="E251" si="208">D251+7</f>
        <v>46182</v>
      </c>
      <c r="F251" s="1255">
        <f t="shared" ref="F251" si="209">D251+13</f>
        <v>46188</v>
      </c>
      <c r="G251" s="1255">
        <f t="shared" ref="G251" si="210">D251+16</f>
        <v>46191</v>
      </c>
      <c r="H251" s="1255">
        <f t="shared" ref="H251" si="211">D251+19</f>
        <v>46194</v>
      </c>
      <c r="I251" s="1194">
        <f t="shared" ref="I251" si="212">E251+35</f>
        <v>46217</v>
      </c>
      <c r="K251" s="1161">
        <f t="shared" si="176"/>
        <v>46175</v>
      </c>
      <c r="L251" s="1161">
        <f t="shared" si="176"/>
        <v>46176</v>
      </c>
      <c r="M251" s="1204">
        <f t="shared" ref="M251" si="213">WEEKNUM(L251)</f>
        <v>23</v>
      </c>
    </row>
    <row r="252" spans="1:13" s="193" customFormat="1" ht="20.100000000000001" customHeight="1" x14ac:dyDescent="0.2">
      <c r="A252" s="805"/>
      <c r="B252" s="1177" t="s">
        <v>892</v>
      </c>
      <c r="C252" s="1164" t="s">
        <v>893</v>
      </c>
      <c r="D252" s="1164">
        <v>46182</v>
      </c>
      <c r="E252" s="1255">
        <f t="shared" ref="E252" si="214">D252+7</f>
        <v>46189</v>
      </c>
      <c r="F252" s="1255">
        <f t="shared" ref="F252" si="215">D252+13</f>
        <v>46195</v>
      </c>
      <c r="G252" s="1255">
        <f t="shared" ref="G252" si="216">D252+16</f>
        <v>46198</v>
      </c>
      <c r="H252" s="1255">
        <f t="shared" ref="H252" si="217">D252+19</f>
        <v>46201</v>
      </c>
      <c r="I252" s="1194">
        <f t="shared" ref="I252" si="218">E252+35</f>
        <v>46224</v>
      </c>
      <c r="K252" s="1161">
        <f t="shared" si="176"/>
        <v>46182</v>
      </c>
      <c r="L252" s="1161">
        <f t="shared" si="176"/>
        <v>46183</v>
      </c>
      <c r="M252" s="1204">
        <f t="shared" ref="M252" si="219">WEEKNUM(L252)</f>
        <v>24</v>
      </c>
    </row>
    <row r="253" spans="1:13" s="18" customFormat="1" ht="20.100000000000001" customHeight="1" x14ac:dyDescent="0.2">
      <c r="A253" s="855"/>
      <c r="B253" s="147" t="s">
        <v>589</v>
      </c>
      <c r="C253" s="11"/>
      <c r="D253" s="11"/>
      <c r="E253" s="11"/>
      <c r="F253" s="11"/>
      <c r="G253" s="11"/>
      <c r="H253" s="11"/>
      <c r="I253" s="11"/>
      <c r="J253" s="11"/>
      <c r="K253" s="11"/>
    </row>
    <row r="254" spans="1:13" s="18" customFormat="1" ht="20.100000000000001" customHeight="1" x14ac:dyDescent="0.2">
      <c r="A254" s="855"/>
      <c r="B254" s="147"/>
      <c r="C254" s="11"/>
      <c r="D254" s="11"/>
      <c r="E254" s="11"/>
      <c r="F254" s="11"/>
      <c r="G254" s="11"/>
      <c r="H254" s="11"/>
      <c r="I254" s="11"/>
      <c r="J254" s="11"/>
      <c r="K254" s="11"/>
    </row>
    <row r="255" spans="1:13" s="147" customFormat="1" ht="18.75" customHeight="1" x14ac:dyDescent="0.2">
      <c r="A255" s="857"/>
      <c r="B255" s="763"/>
      <c r="C255" s="751"/>
      <c r="D255" s="752"/>
      <c r="E255" s="764"/>
      <c r="F255" s="768"/>
      <c r="G255" s="424"/>
      <c r="H255" s="424"/>
      <c r="I255" s="752"/>
      <c r="J255" s="145"/>
      <c r="K255" s="145"/>
      <c r="L255" s="145"/>
      <c r="M255" s="145"/>
    </row>
    <row r="256" spans="1:13" s="147" customFormat="1" ht="18.75" customHeight="1" x14ac:dyDescent="0.2">
      <c r="B256" s="771"/>
      <c r="C256" s="772"/>
      <c r="D256" s="773"/>
      <c r="E256" s="774"/>
      <c r="F256" s="775"/>
      <c r="G256" s="776"/>
      <c r="H256" s="777"/>
    </row>
    <row r="257" spans="1:16" s="147" customFormat="1" ht="18.75" customHeight="1" x14ac:dyDescent="0.2">
      <c r="B257" s="778" t="s">
        <v>590</v>
      </c>
      <c r="C257" s="145"/>
      <c r="D257" s="147" t="s">
        <v>591</v>
      </c>
      <c r="G257" s="147" t="s">
        <v>592</v>
      </c>
      <c r="H257" s="779"/>
    </row>
    <row r="258" spans="1:16" s="147" customFormat="1" ht="18.75" customHeight="1" x14ac:dyDescent="0.2">
      <c r="B258" s="780" t="s">
        <v>593</v>
      </c>
      <c r="C258" s="1085" t="s">
        <v>594</v>
      </c>
      <c r="D258" s="133" t="s">
        <v>595</v>
      </c>
      <c r="F258" s="1085" t="s">
        <v>596</v>
      </c>
      <c r="G258" s="145" t="s">
        <v>597</v>
      </c>
      <c r="H258" s="1086" t="s">
        <v>598</v>
      </c>
    </row>
    <row r="259" spans="1:16" s="147" customFormat="1" ht="18.75" customHeight="1" x14ac:dyDescent="0.2">
      <c r="B259" s="780" t="s">
        <v>599</v>
      </c>
      <c r="C259" s="1085" t="s">
        <v>600</v>
      </c>
      <c r="D259" s="133" t="s">
        <v>601</v>
      </c>
      <c r="E259" s="148" t="s">
        <v>602</v>
      </c>
      <c r="F259" s="1087" t="s">
        <v>603</v>
      </c>
      <c r="G259" s="145" t="s">
        <v>604</v>
      </c>
      <c r="H259" s="1086" t="s">
        <v>605</v>
      </c>
    </row>
    <row r="260" spans="1:16" s="147" customFormat="1" ht="18.75" customHeight="1" x14ac:dyDescent="0.2">
      <c r="B260" s="783" t="s">
        <v>606</v>
      </c>
      <c r="C260" s="1088" t="s">
        <v>607</v>
      </c>
      <c r="D260" s="133" t="s">
        <v>608</v>
      </c>
      <c r="E260" s="148" t="s">
        <v>609</v>
      </c>
      <c r="F260" s="1087" t="s">
        <v>610</v>
      </c>
      <c r="G260" s="588" t="s">
        <v>611</v>
      </c>
      <c r="H260" s="1089" t="s">
        <v>612</v>
      </c>
    </row>
    <row r="261" spans="1:16" s="147" customFormat="1" ht="18.75" customHeight="1" x14ac:dyDescent="0.2">
      <c r="B261" s="783" t="s">
        <v>613</v>
      </c>
      <c r="C261" s="1088" t="s">
        <v>614</v>
      </c>
      <c r="D261" s="133" t="s">
        <v>615</v>
      </c>
      <c r="E261" s="148" t="s">
        <v>616</v>
      </c>
      <c r="F261" s="1087" t="s">
        <v>617</v>
      </c>
      <c r="G261" s="588" t="s">
        <v>618</v>
      </c>
      <c r="H261" s="1089" t="s">
        <v>619</v>
      </c>
      <c r="O261" s="149"/>
      <c r="P261" s="149"/>
    </row>
    <row r="262" spans="1:16" s="147" customFormat="1" ht="18.75" customHeight="1" x14ac:dyDescent="0.2">
      <c r="B262" s="783" t="s">
        <v>894</v>
      </c>
      <c r="C262" s="1088" t="s">
        <v>621</v>
      </c>
      <c r="D262" s="133" t="s">
        <v>622</v>
      </c>
      <c r="E262" s="148" t="s">
        <v>623</v>
      </c>
      <c r="F262" s="1087" t="s">
        <v>624</v>
      </c>
      <c r="G262" s="588" t="s">
        <v>625</v>
      </c>
      <c r="H262" s="1089" t="s">
        <v>626</v>
      </c>
      <c r="O262" s="149"/>
      <c r="P262" s="149"/>
    </row>
    <row r="263" spans="1:16" s="147" customFormat="1" ht="18.75" customHeight="1" x14ac:dyDescent="0.2">
      <c r="B263" s="783" t="s">
        <v>627</v>
      </c>
      <c r="C263" s="1088" t="s">
        <v>628</v>
      </c>
      <c r="D263" s="133" t="s">
        <v>629</v>
      </c>
      <c r="E263" s="148" t="s">
        <v>630</v>
      </c>
      <c r="F263" s="1087" t="s">
        <v>631</v>
      </c>
      <c r="G263" s="588" t="s">
        <v>632</v>
      </c>
      <c r="H263" s="1089" t="s">
        <v>633</v>
      </c>
      <c r="O263" s="149"/>
      <c r="P263" s="149"/>
    </row>
    <row r="264" spans="1:16" s="147" customFormat="1" ht="18.75" customHeight="1" x14ac:dyDescent="0.2">
      <c r="B264" s="783" t="s">
        <v>634</v>
      </c>
      <c r="C264" s="1088" t="s">
        <v>635</v>
      </c>
      <c r="D264" s="133" t="s">
        <v>636</v>
      </c>
      <c r="E264" s="148" t="s">
        <v>637</v>
      </c>
      <c r="F264" s="1085" t="s">
        <v>638</v>
      </c>
      <c r="G264" s="588" t="s">
        <v>639</v>
      </c>
      <c r="H264" s="787" t="s">
        <v>640</v>
      </c>
      <c r="O264" s="149"/>
      <c r="P264" s="149"/>
    </row>
    <row r="265" spans="1:16" s="149" customFormat="1" ht="18.75" customHeight="1" x14ac:dyDescent="0.2">
      <c r="A265" s="1022"/>
      <c r="B265" s="783" t="s">
        <v>641</v>
      </c>
      <c r="C265" s="1088" t="s">
        <v>642</v>
      </c>
      <c r="D265" s="133" t="s">
        <v>643</v>
      </c>
      <c r="E265" s="148" t="s">
        <v>644</v>
      </c>
      <c r="F265" s="739" t="s">
        <v>645</v>
      </c>
      <c r="G265" s="147"/>
      <c r="H265" s="788"/>
      <c r="I265" s="145"/>
      <c r="J265" s="145"/>
      <c r="K265" s="145"/>
      <c r="L265" s="145"/>
    </row>
    <row r="266" spans="1:16" s="149" customFormat="1" ht="18.75" customHeight="1" x14ac:dyDescent="0.2">
      <c r="A266" s="1022"/>
      <c r="B266" s="789"/>
      <c r="C266" s="790"/>
      <c r="D266" s="790"/>
      <c r="E266" s="791"/>
      <c r="F266" s="791"/>
      <c r="G266" s="791"/>
      <c r="H266" s="792"/>
      <c r="I266" s="145"/>
      <c r="J266" s="145"/>
      <c r="K266" s="145"/>
      <c r="L266" s="145"/>
    </row>
    <row r="267" spans="1:16" s="147" customFormat="1" ht="18.75" customHeight="1" x14ac:dyDescent="0.2">
      <c r="A267" s="857"/>
      <c r="B267" s="11"/>
      <c r="C267" s="11"/>
      <c r="D267" s="11"/>
      <c r="E267" s="145"/>
      <c r="F267" s="145"/>
      <c r="G267" s="145"/>
      <c r="H267" s="11"/>
      <c r="I267" s="145"/>
      <c r="J267" s="145"/>
      <c r="K267" s="145"/>
      <c r="L267" s="145"/>
      <c r="M267" s="145"/>
    </row>
    <row r="268" spans="1:16" s="147" customFormat="1" ht="18.75" customHeight="1" x14ac:dyDescent="0.2">
      <c r="A268" s="857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331"/>
      <c r="M268" s="145"/>
    </row>
    <row r="269" spans="1:16" s="147" customFormat="1" ht="18.75" customHeight="1" x14ac:dyDescent="0.2">
      <c r="A269" s="857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331"/>
      <c r="M269" s="145"/>
    </row>
    <row r="270" spans="1:16" s="147" customFormat="1" ht="18.75" customHeight="1" x14ac:dyDescent="0.2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6" s="147" customFormat="1" ht="18.75" customHeight="1" x14ac:dyDescent="0.2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6" s="147" customFormat="1" ht="18.75" customHeight="1" x14ac:dyDescent="0.2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 x14ac:dyDescent="0.2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 x14ac:dyDescent="0.2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 x14ac:dyDescent="0.2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 x14ac:dyDescent="0.2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 x14ac:dyDescent="0.2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 x14ac:dyDescent="0.2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 x14ac:dyDescent="0.2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 x14ac:dyDescent="0.2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 x14ac:dyDescent="0.2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 x14ac:dyDescent="0.2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 x14ac:dyDescent="0.2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 x14ac:dyDescent="0.2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 x14ac:dyDescent="0.2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 x14ac:dyDescent="0.2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 x14ac:dyDescent="0.2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 x14ac:dyDescent="0.2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 x14ac:dyDescent="0.2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 x14ac:dyDescent="0.2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 x14ac:dyDescent="0.2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 x14ac:dyDescent="0.2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 x14ac:dyDescent="0.2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 x14ac:dyDescent="0.2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 x14ac:dyDescent="0.2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 x14ac:dyDescent="0.2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 x14ac:dyDescent="0.2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 x14ac:dyDescent="0.2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 x14ac:dyDescent="0.2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 x14ac:dyDescent="0.2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 x14ac:dyDescent="0.2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 x14ac:dyDescent="0.2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 x14ac:dyDescent="0.2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 x14ac:dyDescent="0.2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 x14ac:dyDescent="0.2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 x14ac:dyDescent="0.2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 x14ac:dyDescent="0.2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 x14ac:dyDescent="0.2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 x14ac:dyDescent="0.2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 x14ac:dyDescent="0.2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 x14ac:dyDescent="0.2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 x14ac:dyDescent="0.2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 x14ac:dyDescent="0.2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 x14ac:dyDescent="0.2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 x14ac:dyDescent="0.2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 x14ac:dyDescent="0.2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 x14ac:dyDescent="0.2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 x14ac:dyDescent="0.2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 x14ac:dyDescent="0.2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 x14ac:dyDescent="0.2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 x14ac:dyDescent="0.2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 x14ac:dyDescent="0.2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 x14ac:dyDescent="0.2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 x14ac:dyDescent="0.2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 x14ac:dyDescent="0.2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 x14ac:dyDescent="0.2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 x14ac:dyDescent="0.2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 x14ac:dyDescent="0.2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 x14ac:dyDescent="0.2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 x14ac:dyDescent="0.2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 x14ac:dyDescent="0.2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 x14ac:dyDescent="0.2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 x14ac:dyDescent="0.2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 x14ac:dyDescent="0.2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 x14ac:dyDescent="0.2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 x14ac:dyDescent="0.2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 x14ac:dyDescent="0.2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 x14ac:dyDescent="0.2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 x14ac:dyDescent="0.2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 x14ac:dyDescent="0.2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 x14ac:dyDescent="0.2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 x14ac:dyDescent="0.2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 x14ac:dyDescent="0.2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 x14ac:dyDescent="0.2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 x14ac:dyDescent="0.2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 x14ac:dyDescent="0.2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 x14ac:dyDescent="0.2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 x14ac:dyDescent="0.2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 x14ac:dyDescent="0.2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 x14ac:dyDescent="0.2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 x14ac:dyDescent="0.2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 x14ac:dyDescent="0.2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 x14ac:dyDescent="0.2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 x14ac:dyDescent="0.2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145"/>
    </row>
    <row r="355" spans="1:13" s="147" customFormat="1" ht="18.75" customHeight="1" x14ac:dyDescent="0.2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145"/>
    </row>
    <row r="356" spans="1:13" s="147" customFormat="1" ht="18.75" customHeight="1" x14ac:dyDescent="0.2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145"/>
    </row>
    <row r="357" spans="1:13" s="147" customFormat="1" ht="18.75" customHeight="1" x14ac:dyDescent="0.2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145"/>
    </row>
    <row r="358" spans="1:13" s="147" customFormat="1" ht="18.75" customHeight="1" x14ac:dyDescent="0.2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145"/>
    </row>
    <row r="359" spans="1:13" s="147" customFormat="1" ht="18.75" customHeight="1" x14ac:dyDescent="0.2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145"/>
    </row>
    <row r="360" spans="1:13" s="147" customFormat="1" ht="18.75" customHeight="1" x14ac:dyDescent="0.2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145"/>
    </row>
    <row r="361" spans="1:13" s="147" customFormat="1" ht="18.75" customHeight="1" x14ac:dyDescent="0.2">
      <c r="A361" s="857"/>
      <c r="B361" s="763"/>
      <c r="C361" s="751"/>
      <c r="D361" s="752"/>
      <c r="E361" s="764"/>
      <c r="F361" s="435"/>
      <c r="G361" s="456"/>
      <c r="H361" s="456"/>
      <c r="I361" s="162"/>
      <c r="J361" s="145"/>
      <c r="K361" s="145"/>
      <c r="L361" s="145"/>
      <c r="M361" s="145"/>
    </row>
    <row r="362" spans="1:13" s="147" customFormat="1" ht="18.75" customHeight="1" x14ac:dyDescent="0.2">
      <c r="A362" s="857"/>
      <c r="B362" s="763"/>
      <c r="C362" s="751"/>
      <c r="D362" s="752"/>
      <c r="E362" s="764"/>
      <c r="F362" s="435"/>
      <c r="G362" s="456"/>
      <c r="H362" s="456"/>
      <c r="I362" s="162"/>
      <c r="J362" s="145"/>
      <c r="K362" s="145"/>
      <c r="L362" s="145"/>
      <c r="M362" s="145"/>
    </row>
    <row r="363" spans="1:13" s="147" customFormat="1" ht="18.75" customHeight="1" x14ac:dyDescent="0.2">
      <c r="A363" s="857"/>
      <c r="B363" s="763"/>
      <c r="C363" s="751"/>
      <c r="D363" s="752"/>
      <c r="E363" s="764"/>
      <c r="F363" s="435"/>
      <c r="G363" s="456"/>
      <c r="H363" s="456"/>
      <c r="I363" s="162"/>
      <c r="J363" s="145"/>
      <c r="K363" s="145"/>
      <c r="L363" s="145"/>
      <c r="M363" s="331"/>
    </row>
    <row r="364" spans="1:13" s="147" customFormat="1" ht="18.75" customHeight="1" x14ac:dyDescent="0.2">
      <c r="A364" s="857"/>
      <c r="B364" s="763"/>
      <c r="C364" s="751"/>
      <c r="D364" s="752"/>
      <c r="E364" s="764"/>
      <c r="F364" s="435"/>
      <c r="G364" s="456"/>
      <c r="H364" s="456"/>
      <c r="I364" s="162"/>
      <c r="J364" s="145"/>
      <c r="K364" s="145"/>
      <c r="L364" s="145"/>
      <c r="M364" s="331"/>
    </row>
    <row r="365" spans="1:13" s="147" customFormat="1" ht="18.75" customHeight="1" x14ac:dyDescent="0.2">
      <c r="A365" s="857"/>
      <c r="B365" s="763"/>
      <c r="C365" s="751"/>
      <c r="D365" s="752"/>
      <c r="E365" s="764"/>
      <c r="F365" s="435"/>
      <c r="G365" s="456"/>
      <c r="H365" s="456"/>
      <c r="I365" s="162"/>
      <c r="J365" s="145"/>
      <c r="K365" s="145"/>
      <c r="L365" s="145"/>
      <c r="M365" s="331"/>
    </row>
    <row r="366" spans="1:13" s="147" customFormat="1" ht="18.75" customHeight="1" x14ac:dyDescent="0.2">
      <c r="A366" s="857"/>
      <c r="B366" s="763"/>
      <c r="C366" s="751"/>
      <c r="D366" s="752"/>
      <c r="E366" s="764"/>
      <c r="F366" s="435"/>
      <c r="G366" s="456"/>
      <c r="H366" s="456"/>
      <c r="I366" s="162"/>
      <c r="J366" s="145"/>
      <c r="K366" s="145"/>
      <c r="L366" s="145"/>
      <c r="M366" s="331"/>
    </row>
    <row r="367" spans="1:13" s="147" customFormat="1" ht="18.75" customHeight="1" x14ac:dyDescent="0.2">
      <c r="A367" s="857"/>
      <c r="B367" s="763"/>
      <c r="C367" s="751"/>
      <c r="D367" s="752"/>
      <c r="E367" s="764"/>
      <c r="F367" s="435"/>
      <c r="G367" s="456"/>
      <c r="H367" s="456"/>
      <c r="I367" s="162"/>
      <c r="J367" s="145"/>
      <c r="K367" s="145"/>
      <c r="L367" s="145"/>
      <c r="M367" s="331"/>
    </row>
    <row r="368" spans="1:13" s="147" customFormat="1" ht="18.75" customHeight="1" x14ac:dyDescent="0.2">
      <c r="A368" s="857"/>
      <c r="B368" s="763"/>
      <c r="C368" s="751"/>
      <c r="D368" s="752"/>
      <c r="E368" s="764"/>
      <c r="F368" s="435"/>
      <c r="G368" s="456"/>
      <c r="H368" s="456"/>
      <c r="I368" s="162"/>
      <c r="J368" s="145"/>
      <c r="K368" s="145"/>
      <c r="L368" s="145"/>
      <c r="M368" s="331"/>
    </row>
    <row r="369" spans="1:13" s="147" customFormat="1" ht="18.75" customHeight="1" x14ac:dyDescent="0.2">
      <c r="A369" s="857"/>
      <c r="B369" s="763"/>
      <c r="C369" s="751"/>
      <c r="D369" s="752"/>
      <c r="E369" s="764"/>
      <c r="F369" s="435"/>
      <c r="G369" s="456"/>
      <c r="H369" s="456"/>
      <c r="I369" s="162"/>
      <c r="J369" s="145"/>
      <c r="K369" s="145"/>
      <c r="L369" s="145"/>
      <c r="M369" s="331"/>
    </row>
    <row r="370" spans="1:13" s="147" customFormat="1" ht="18" customHeight="1" x14ac:dyDescent="0.2">
      <c r="A370" s="857"/>
      <c r="B370" s="756"/>
      <c r="C370" s="155"/>
      <c r="D370" s="162"/>
      <c r="E370" s="155"/>
      <c r="F370" s="155"/>
      <c r="H370" s="430"/>
      <c r="I370" s="162"/>
      <c r="J370" s="145"/>
      <c r="K370" s="145"/>
      <c r="L370" s="145"/>
      <c r="M370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58" r:id="rId1" xr:uid="{78185C98-CE40-45B9-94EC-69C7D6D8F583}"/>
    <hyperlink ref="C258" r:id="rId2" xr:uid="{33CFA7CB-EEA5-483A-80EE-9B275246FDE1}"/>
    <hyperlink ref="H263" r:id="rId3" xr:uid="{BEBF9EEC-39C2-4554-8148-F6DBEA55340E}"/>
    <hyperlink ref="H262" r:id="rId4" xr:uid="{209EB6D8-1EAD-44F4-9F82-490CEFB9D72B}"/>
    <hyperlink ref="C261" r:id="rId5" xr:uid="{8DB48C81-7385-41A4-9869-6C5C6AC865F8}"/>
    <hyperlink ref="C259" r:id="rId6" xr:uid="{B6925AD6-3032-4EE8-A361-1113B94A700D}"/>
    <hyperlink ref="C265" r:id="rId7" xr:uid="{F6E1BB6B-DCC6-401C-8112-72776BC9ACBB}"/>
    <hyperlink ref="H261" r:id="rId8" xr:uid="{BEC5F07E-7F3C-4A91-A8B5-F6136C2C06A8}"/>
    <hyperlink ref="H264" r:id="rId9" xr:uid="{CF47D7BF-0BEF-4DB7-9BC5-3916AE6F9252}"/>
    <hyperlink ref="F258" r:id="rId10" xr:uid="{CD46A59B-D06C-4B06-AADD-45CDC79ABB4B}"/>
    <hyperlink ref="F263" r:id="rId11" xr:uid="{0A63FE8C-4BAE-4711-B490-D4B8C73D2EB2}"/>
    <hyperlink ref="F259" r:id="rId12" xr:uid="{860052C6-7C2A-4779-9F3D-E36454E88CAA}"/>
    <hyperlink ref="F260" r:id="rId13" xr:uid="{2DCB52C8-CDCC-45DC-9D38-6A9030457DEC}"/>
    <hyperlink ref="F261" r:id="rId14" xr:uid="{D4A99D4D-6845-4A4B-8987-B51CC034A940}"/>
    <hyperlink ref="F262" r:id="rId15" xr:uid="{7AF81332-71D0-4D51-AAD4-0C4A3287BEE5}"/>
    <hyperlink ref="H259" r:id="rId16" xr:uid="{7FF8BA96-9224-4F74-8995-1291E5E44678}"/>
    <hyperlink ref="H260" r:id="rId17" xr:uid="{AE9F37AB-1992-4880-A669-6E2024061EE3}"/>
    <hyperlink ref="F264" r:id="rId18" xr:uid="{58773456-8701-4CD6-AAAC-A11E6F336B16}"/>
    <hyperlink ref="C260" r:id="rId19" xr:uid="{8FDB1F5C-1D2B-496C-923F-661E9B3E8599}"/>
    <hyperlink ref="C262" r:id="rId20" xr:uid="{D1B18B5B-F250-45B1-AE57-F3F380924895}"/>
    <hyperlink ref="C263" r:id="rId21" xr:uid="{0BD6050E-464B-4673-9B2F-867469DE8CF3}"/>
    <hyperlink ref="C264" r:id="rId22" xr:uid="{4252B16A-7076-445A-8198-43D2B9BA8337}"/>
    <hyperlink ref="F265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 x14ac:dyDescent="0.2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 x14ac:dyDescent="0.2">
      <c r="B2" s="8" t="s">
        <v>5229</v>
      </c>
      <c r="C2" s="122"/>
      <c r="D2" s="122"/>
      <c r="E2" s="122"/>
    </row>
    <row r="3" spans="2:5" ht="18.75" customHeight="1" x14ac:dyDescent="0.2">
      <c r="B3" s="123"/>
      <c r="C3" s="122"/>
      <c r="D3" s="122"/>
      <c r="E3" s="122"/>
    </row>
    <row r="4" spans="2:5" ht="18.75" customHeight="1" x14ac:dyDescent="0.2">
      <c r="B4" s="10"/>
      <c r="C4" s="9"/>
      <c r="D4" s="9"/>
      <c r="E4" s="9"/>
    </row>
    <row r="5" spans="2:5" ht="18.75" customHeight="1" x14ac:dyDescent="0.2">
      <c r="B5" s="10"/>
      <c r="C5" s="313" t="s">
        <v>5614</v>
      </c>
      <c r="D5" s="9"/>
      <c r="E5" s="9"/>
    </row>
    <row r="6" spans="2:5" ht="18.75" customHeight="1" x14ac:dyDescent="0.2">
      <c r="B6" s="10"/>
      <c r="C6" s="9"/>
      <c r="D6" s="9"/>
      <c r="E6" s="9"/>
    </row>
    <row r="7" spans="2:5" ht="31.5" customHeight="1" x14ac:dyDescent="0.2">
      <c r="B7" s="386" t="s">
        <v>5615</v>
      </c>
      <c r="C7" s="1"/>
      <c r="D7" s="1599" t="s">
        <v>1839</v>
      </c>
      <c r="E7" s="119" t="s">
        <v>269</v>
      </c>
    </row>
    <row r="8" spans="2:5" ht="18.75" customHeight="1" x14ac:dyDescent="0.2">
      <c r="B8" s="1"/>
      <c r="C8" s="1" t="s">
        <v>5616</v>
      </c>
      <c r="D8" s="1600"/>
      <c r="E8" s="402" t="s">
        <v>185</v>
      </c>
    </row>
    <row r="9" spans="2:5" ht="18.75" customHeight="1" x14ac:dyDescent="0.2">
      <c r="B9" s="4" t="s">
        <v>375</v>
      </c>
      <c r="C9" s="4" t="s">
        <v>376</v>
      </c>
      <c r="D9" s="4" t="s">
        <v>1620</v>
      </c>
      <c r="E9" s="4" t="s">
        <v>1620</v>
      </c>
    </row>
    <row r="10" spans="2:5" ht="18.75" hidden="1" customHeight="1" x14ac:dyDescent="0.2">
      <c r="B10" s="365" t="s">
        <v>5617</v>
      </c>
      <c r="C10" s="359" t="s">
        <v>5618</v>
      </c>
      <c r="D10" s="360">
        <v>44034</v>
      </c>
      <c r="E10" s="360">
        <f t="shared" ref="E10:E31" si="0">D10+5</f>
        <v>44039</v>
      </c>
    </row>
    <row r="11" spans="2:5" ht="18.75" hidden="1" customHeight="1" x14ac:dyDescent="0.2">
      <c r="B11" s="365" t="s">
        <v>5619</v>
      </c>
      <c r="C11" s="359" t="s">
        <v>5620</v>
      </c>
      <c r="D11" s="360">
        <f>D10+7</f>
        <v>44041</v>
      </c>
      <c r="E11" s="360">
        <f t="shared" si="0"/>
        <v>44046</v>
      </c>
    </row>
    <row r="12" spans="2:5" ht="18.75" hidden="1" customHeight="1" x14ac:dyDescent="0.2">
      <c r="B12" s="136" t="s">
        <v>5621</v>
      </c>
      <c r="C12" s="137" t="s">
        <v>5622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 x14ac:dyDescent="0.2">
      <c r="B13" s="136" t="s">
        <v>5623</v>
      </c>
      <c r="C13" s="137" t="s">
        <v>5624</v>
      </c>
      <c r="D13" s="6">
        <f t="shared" si="1"/>
        <v>44055</v>
      </c>
      <c r="E13" s="6">
        <f t="shared" si="0"/>
        <v>44060</v>
      </c>
    </row>
    <row r="14" spans="2:5" ht="18.75" hidden="1" customHeight="1" x14ac:dyDescent="0.2">
      <c r="B14" s="136" t="s">
        <v>5625</v>
      </c>
      <c r="C14" s="137" t="s">
        <v>5626</v>
      </c>
      <c r="D14" s="6">
        <f t="shared" si="1"/>
        <v>44062</v>
      </c>
      <c r="E14" s="6">
        <f t="shared" si="0"/>
        <v>44067</v>
      </c>
    </row>
    <row r="15" spans="2:5" ht="18.75" hidden="1" customHeight="1" x14ac:dyDescent="0.2">
      <c r="B15" s="136" t="s">
        <v>5617</v>
      </c>
      <c r="C15" s="137" t="s">
        <v>5627</v>
      </c>
      <c r="D15" s="6">
        <f t="shared" si="1"/>
        <v>44069</v>
      </c>
      <c r="E15" s="6">
        <f t="shared" si="0"/>
        <v>44074</v>
      </c>
    </row>
    <row r="16" spans="2:5" ht="18.75" hidden="1" customHeight="1" x14ac:dyDescent="0.2">
      <c r="B16" s="365" t="s">
        <v>5619</v>
      </c>
      <c r="C16" s="359" t="s">
        <v>5628</v>
      </c>
      <c r="D16" s="360">
        <v>44076</v>
      </c>
      <c r="E16" s="360">
        <f t="shared" si="0"/>
        <v>44081</v>
      </c>
    </row>
    <row r="17" spans="2:5" ht="18.75" hidden="1" customHeight="1" x14ac:dyDescent="0.2">
      <c r="B17" s="365" t="s">
        <v>5621</v>
      </c>
      <c r="C17" s="359" t="s">
        <v>5629</v>
      </c>
      <c r="D17" s="360">
        <f t="shared" si="1"/>
        <v>44083</v>
      </c>
      <c r="E17" s="360">
        <f t="shared" si="0"/>
        <v>44088</v>
      </c>
    </row>
    <row r="18" spans="2:5" ht="18.75" hidden="1" customHeight="1" x14ac:dyDescent="0.2">
      <c r="B18" s="365" t="s">
        <v>5623</v>
      </c>
      <c r="C18" s="359" t="s">
        <v>5630</v>
      </c>
      <c r="D18" s="360">
        <v>44090</v>
      </c>
      <c r="E18" s="360">
        <f t="shared" si="0"/>
        <v>44095</v>
      </c>
    </row>
    <row r="19" spans="2:5" ht="18.75" hidden="1" customHeight="1" x14ac:dyDescent="0.2">
      <c r="B19" s="365" t="s">
        <v>5625</v>
      </c>
      <c r="C19" s="359" t="s">
        <v>5631</v>
      </c>
      <c r="D19" s="360">
        <v>44097</v>
      </c>
      <c r="E19" s="360">
        <f t="shared" si="0"/>
        <v>44102</v>
      </c>
    </row>
    <row r="20" spans="2:5" ht="18.75" hidden="1" customHeight="1" x14ac:dyDescent="0.2">
      <c r="B20" s="365" t="s">
        <v>5617</v>
      </c>
      <c r="C20" s="359" t="s">
        <v>5632</v>
      </c>
      <c r="D20" s="360">
        <f t="shared" si="1"/>
        <v>44104</v>
      </c>
      <c r="E20" s="360">
        <f t="shared" si="0"/>
        <v>44109</v>
      </c>
    </row>
    <row r="21" spans="2:5" ht="18.75" customHeight="1" x14ac:dyDescent="0.2">
      <c r="B21" s="136" t="s">
        <v>5619</v>
      </c>
      <c r="C21" s="137" t="s">
        <v>5633</v>
      </c>
      <c r="D21" s="6">
        <v>44111</v>
      </c>
      <c r="E21" s="6">
        <f t="shared" si="0"/>
        <v>44116</v>
      </c>
    </row>
    <row r="22" spans="2:5" ht="18.75" customHeight="1" x14ac:dyDescent="0.2">
      <c r="B22" s="136" t="s">
        <v>5621</v>
      </c>
      <c r="C22" s="137" t="s">
        <v>5634</v>
      </c>
      <c r="D22" s="6">
        <f t="shared" si="1"/>
        <v>44118</v>
      </c>
      <c r="E22" s="6">
        <f t="shared" si="0"/>
        <v>44123</v>
      </c>
    </row>
    <row r="23" spans="2:5" ht="18.75" customHeight="1" x14ac:dyDescent="0.2">
      <c r="B23" s="136" t="s">
        <v>5623</v>
      </c>
      <c r="C23" s="137" t="s">
        <v>5635</v>
      </c>
      <c r="D23" s="6">
        <f t="shared" si="1"/>
        <v>44125</v>
      </c>
      <c r="E23" s="6">
        <f t="shared" si="0"/>
        <v>44130</v>
      </c>
    </row>
    <row r="24" spans="2:5" ht="18.75" customHeight="1" x14ac:dyDescent="0.2">
      <c r="B24" s="136" t="s">
        <v>5625</v>
      </c>
      <c r="C24" s="137" t="s">
        <v>5636</v>
      </c>
      <c r="D24" s="6">
        <f t="shared" si="1"/>
        <v>44132</v>
      </c>
      <c r="E24" s="6">
        <f t="shared" si="0"/>
        <v>44137</v>
      </c>
    </row>
    <row r="25" spans="2:5" ht="18.75" customHeight="1" x14ac:dyDescent="0.2">
      <c r="B25" s="365" t="s">
        <v>5617</v>
      </c>
      <c r="C25" s="359" t="s">
        <v>5637</v>
      </c>
      <c r="D25" s="360">
        <f t="shared" si="1"/>
        <v>44139</v>
      </c>
      <c r="E25" s="360">
        <f t="shared" si="0"/>
        <v>44144</v>
      </c>
    </row>
    <row r="26" spans="2:5" ht="18.75" customHeight="1" x14ac:dyDescent="0.2">
      <c r="B26" s="365" t="s">
        <v>5619</v>
      </c>
      <c r="C26" s="359" t="s">
        <v>5638</v>
      </c>
      <c r="D26" s="360">
        <f t="shared" si="1"/>
        <v>44146</v>
      </c>
      <c r="E26" s="360">
        <f t="shared" si="0"/>
        <v>44151</v>
      </c>
    </row>
    <row r="27" spans="2:5" ht="18.75" customHeight="1" x14ac:dyDescent="0.2">
      <c r="B27" s="365" t="s">
        <v>5621</v>
      </c>
      <c r="C27" s="359" t="s">
        <v>5639</v>
      </c>
      <c r="D27" s="360">
        <f t="shared" si="1"/>
        <v>44153</v>
      </c>
      <c r="E27" s="360">
        <f t="shared" si="0"/>
        <v>44158</v>
      </c>
    </row>
    <row r="28" spans="2:5" ht="18.75" customHeight="1" x14ac:dyDescent="0.2">
      <c r="B28" s="365" t="s">
        <v>5623</v>
      </c>
      <c r="C28" s="359" t="s">
        <v>5640</v>
      </c>
      <c r="D28" s="360">
        <f t="shared" si="1"/>
        <v>44160</v>
      </c>
      <c r="E28" s="360">
        <f t="shared" si="0"/>
        <v>44165</v>
      </c>
    </row>
    <row r="29" spans="2:5" ht="18.75" customHeight="1" x14ac:dyDescent="0.2">
      <c r="B29" s="136" t="s">
        <v>5625</v>
      </c>
      <c r="C29" s="137" t="s">
        <v>5641</v>
      </c>
      <c r="D29" s="6">
        <f t="shared" si="1"/>
        <v>44167</v>
      </c>
      <c r="E29" s="6">
        <f t="shared" si="0"/>
        <v>44172</v>
      </c>
    </row>
    <row r="30" spans="2:5" ht="18.75" customHeight="1" x14ac:dyDescent="0.2">
      <c r="B30" s="136" t="s">
        <v>5617</v>
      </c>
      <c r="C30" s="137" t="s">
        <v>5642</v>
      </c>
      <c r="D30" s="6">
        <f t="shared" si="1"/>
        <v>44174</v>
      </c>
      <c r="E30" s="6">
        <f t="shared" si="0"/>
        <v>44179</v>
      </c>
    </row>
    <row r="31" spans="2:5" ht="18.75" customHeight="1" x14ac:dyDescent="0.2">
      <c r="B31" s="136" t="s">
        <v>5619</v>
      </c>
      <c r="C31" s="137" t="s">
        <v>5643</v>
      </c>
      <c r="D31" s="6">
        <f t="shared" si="1"/>
        <v>44181</v>
      </c>
      <c r="E31" s="6">
        <f t="shared" si="0"/>
        <v>44186</v>
      </c>
    </row>
    <row r="32" spans="2:5" ht="18.75" customHeight="1" x14ac:dyDescent="0.2">
      <c r="B32" s="10" t="s">
        <v>589</v>
      </c>
      <c r="C32" s="9"/>
      <c r="D32" s="9"/>
      <c r="E32" s="9"/>
    </row>
    <row r="34" spans="2:12" s="14" customFormat="1" ht="18.75" customHeight="1" x14ac:dyDescent="0.2">
      <c r="B34" s="8" t="s">
        <v>590</v>
      </c>
      <c r="C34" s="11"/>
      <c r="D34" s="11"/>
      <c r="E34" s="15"/>
      <c r="F34" s="2" t="s">
        <v>1748</v>
      </c>
      <c r="G34" s="2"/>
      <c r="H34" s="11"/>
      <c r="I34" s="11"/>
      <c r="J34" s="2" t="s">
        <v>592</v>
      </c>
      <c r="K34" s="2"/>
      <c r="L34" s="2"/>
    </row>
    <row r="35" spans="2:12" s="12" customFormat="1" ht="18.75" customHeight="1" x14ac:dyDescent="0.2">
      <c r="B35" s="197" t="s">
        <v>593</v>
      </c>
      <c r="C35" s="193"/>
      <c r="D35" s="198" t="s">
        <v>594</v>
      </c>
      <c r="E35" s="15"/>
      <c r="F35" s="11" t="s">
        <v>595</v>
      </c>
      <c r="G35" s="11"/>
      <c r="H35" s="198" t="s">
        <v>596</v>
      </c>
      <c r="I35" s="11"/>
      <c r="J35" s="197" t="s">
        <v>597</v>
      </c>
      <c r="K35" s="193"/>
      <c r="L35" s="198" t="s">
        <v>598</v>
      </c>
    </row>
    <row r="36" spans="2:12" s="12" customFormat="1" ht="18.75" customHeight="1" x14ac:dyDescent="0.2">
      <c r="B36" s="201" t="s">
        <v>5588</v>
      </c>
      <c r="C36" s="202" t="s">
        <v>5589</v>
      </c>
      <c r="D36" s="203" t="s">
        <v>5590</v>
      </c>
      <c r="E36" s="11"/>
      <c r="F36" s="110" t="e">
        <f>#REF!</f>
        <v>#REF!</v>
      </c>
      <c r="G36" s="16" t="s">
        <v>5644</v>
      </c>
      <c r="H36" s="110" t="e">
        <f>#REF!</f>
        <v>#REF!</v>
      </c>
      <c r="I36" s="11"/>
      <c r="J36" s="201" t="s">
        <v>604</v>
      </c>
      <c r="K36" s="202" t="s">
        <v>1749</v>
      </c>
      <c r="L36" s="203" t="s">
        <v>605</v>
      </c>
    </row>
    <row r="37" spans="2:12" s="14" customFormat="1" ht="18.75" customHeight="1" x14ac:dyDescent="0.2">
      <c r="B37" s="201" t="s">
        <v>5591</v>
      </c>
      <c r="C37" s="202" t="s">
        <v>5592</v>
      </c>
      <c r="D37" s="203" t="s">
        <v>5593</v>
      </c>
      <c r="E37" s="11"/>
      <c r="F37" s="110" t="e">
        <f>#REF!</f>
        <v>#REF!</v>
      </c>
      <c r="G37" s="16" t="s">
        <v>5645</v>
      </c>
      <c r="H37" s="110" t="e">
        <f>#REF!</f>
        <v>#REF!</v>
      </c>
      <c r="I37" s="11"/>
      <c r="J37" s="201" t="s">
        <v>611</v>
      </c>
      <c r="K37" s="202" t="s">
        <v>1750</v>
      </c>
      <c r="L37" s="203" t="s">
        <v>612</v>
      </c>
    </row>
    <row r="38" spans="2:12" s="14" customFormat="1" ht="18.75" customHeight="1" x14ac:dyDescent="0.2">
      <c r="B38" s="201" t="s">
        <v>1751</v>
      </c>
      <c r="C38" s="202" t="s">
        <v>5594</v>
      </c>
      <c r="D38" s="203" t="s">
        <v>1752</v>
      </c>
      <c r="E38" s="11"/>
      <c r="F38" s="110" t="e">
        <f>#REF!</f>
        <v>#REF!</v>
      </c>
      <c r="G38" s="16" t="s">
        <v>5646</v>
      </c>
      <c r="H38" s="110" t="e">
        <f>#REF!</f>
        <v>#REF!</v>
      </c>
      <c r="I38" s="11"/>
      <c r="J38" s="201" t="s">
        <v>1753</v>
      </c>
      <c r="K38" s="202" t="s">
        <v>1754</v>
      </c>
      <c r="L38" s="203" t="s">
        <v>1755</v>
      </c>
    </row>
    <row r="39" spans="2:12" s="14" customFormat="1" ht="18.75" customHeight="1" x14ac:dyDescent="0.2">
      <c r="B39" s="201" t="s">
        <v>5595</v>
      </c>
      <c r="C39" s="202" t="s">
        <v>5596</v>
      </c>
      <c r="D39" s="203" t="s">
        <v>5597</v>
      </c>
      <c r="E39" s="11"/>
      <c r="F39" s="110" t="e">
        <f>#REF!</f>
        <v>#REF!</v>
      </c>
      <c r="G39" s="16" t="s">
        <v>5647</v>
      </c>
      <c r="H39" s="110" t="e">
        <f>#REF!</f>
        <v>#REF!</v>
      </c>
      <c r="I39" s="11"/>
      <c r="J39" s="201" t="s">
        <v>625</v>
      </c>
      <c r="K39" s="202" t="s">
        <v>1756</v>
      </c>
      <c r="L39" s="203" t="s">
        <v>626</v>
      </c>
    </row>
    <row r="40" spans="2:12" s="14" customFormat="1" ht="18.75" customHeight="1" x14ac:dyDescent="0.2">
      <c r="B40" s="201" t="s">
        <v>606</v>
      </c>
      <c r="C40" s="202" t="s">
        <v>5598</v>
      </c>
      <c r="D40" s="203" t="s">
        <v>607</v>
      </c>
      <c r="E40" s="11"/>
      <c r="G40" s="16"/>
      <c r="I40" s="11"/>
      <c r="J40" s="201" t="s">
        <v>632</v>
      </c>
      <c r="K40" s="202" t="s">
        <v>1757</v>
      </c>
      <c r="L40" s="203" t="s">
        <v>633</v>
      </c>
    </row>
    <row r="41" spans="2:12" s="14" customFormat="1" ht="18.75" customHeight="1" x14ac:dyDescent="0.2">
      <c r="B41" s="201" t="s">
        <v>5599</v>
      </c>
      <c r="C41" s="202" t="s">
        <v>5600</v>
      </c>
      <c r="D41" s="203" t="s">
        <v>5601</v>
      </c>
      <c r="E41" s="11"/>
      <c r="F41" s="11"/>
      <c r="G41" s="16"/>
      <c r="H41" s="13"/>
      <c r="I41" s="11"/>
      <c r="J41" s="201" t="s">
        <v>1760</v>
      </c>
      <c r="K41" s="202" t="s">
        <v>1761</v>
      </c>
      <c r="L41" s="203" t="s">
        <v>1762</v>
      </c>
    </row>
    <row r="42" spans="2:12" s="14" customFormat="1" ht="18.75" customHeight="1" x14ac:dyDescent="0.2">
      <c r="B42" s="201" t="s">
        <v>5602</v>
      </c>
      <c r="C42" s="202" t="s">
        <v>5603</v>
      </c>
      <c r="D42" s="203" t="s">
        <v>5604</v>
      </c>
      <c r="E42" s="11"/>
      <c r="I42" s="11"/>
    </row>
    <row r="43" spans="2:12" s="14" customFormat="1" ht="18.75" customHeight="1" x14ac:dyDescent="0.2">
      <c r="B43" s="201" t="s">
        <v>5605</v>
      </c>
      <c r="C43" s="202" t="s">
        <v>5606</v>
      </c>
      <c r="D43" s="203" t="s">
        <v>5607</v>
      </c>
      <c r="E43" s="11"/>
      <c r="F43" s="11"/>
      <c r="H43" s="13"/>
      <c r="I43" s="11"/>
      <c r="J43" s="11"/>
      <c r="K43" s="16"/>
      <c r="L43" s="13"/>
    </row>
    <row r="44" spans="2:12" ht="18.75" customHeight="1" x14ac:dyDescent="0.2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 x14ac:dyDescent="0.2">
      <c r="B45" s="11" t="s">
        <v>1765</v>
      </c>
      <c r="C45" s="11" t="s">
        <v>1766</v>
      </c>
      <c r="D45" s="13"/>
      <c r="F45" s="11" t="s">
        <v>1767</v>
      </c>
      <c r="G45" s="16" t="s">
        <v>1768</v>
      </c>
      <c r="H45" s="14"/>
      <c r="J45" s="11" t="s">
        <v>1767</v>
      </c>
      <c r="K45" s="11" t="s">
        <v>1769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 x14ac:dyDescent="0.2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 x14ac:dyDescent="0.2">
      <c r="B2" s="8" t="s">
        <v>1612</v>
      </c>
    </row>
    <row r="4" spans="2:8" ht="18" x14ac:dyDescent="0.2">
      <c r="B4" s="147"/>
      <c r="C4" s="313" t="s">
        <v>5648</v>
      </c>
      <c r="D4" s="147"/>
      <c r="E4" s="147"/>
      <c r="F4" s="147"/>
      <c r="G4" s="147"/>
      <c r="H4" s="147"/>
    </row>
    <row r="5" spans="2:8" x14ac:dyDescent="0.2">
      <c r="B5" s="148"/>
      <c r="C5" s="148"/>
      <c r="D5" s="148"/>
      <c r="E5" s="148"/>
      <c r="F5" s="148"/>
      <c r="G5" s="148"/>
      <c r="H5" s="148"/>
    </row>
    <row r="6" spans="2:8" ht="30.75" customHeight="1" x14ac:dyDescent="0.2">
      <c r="B6" s="170"/>
      <c r="C6" s="169"/>
      <c r="D6" s="403" t="s">
        <v>1839</v>
      </c>
      <c r="E6" s="163" t="s">
        <v>4491</v>
      </c>
      <c r="F6" s="332" t="s">
        <v>235</v>
      </c>
      <c r="G6" s="332" t="s">
        <v>5649</v>
      </c>
      <c r="H6" s="332" t="s">
        <v>328</v>
      </c>
    </row>
    <row r="7" spans="2:8" ht="15" customHeight="1" x14ac:dyDescent="0.2">
      <c r="B7" s="170"/>
      <c r="C7" s="169" t="s">
        <v>1614</v>
      </c>
      <c r="D7" s="304"/>
      <c r="E7" s="208" t="s">
        <v>185</v>
      </c>
      <c r="F7" s="403" t="s">
        <v>164</v>
      </c>
      <c r="G7" s="403" t="s">
        <v>198</v>
      </c>
      <c r="H7" s="403" t="s">
        <v>723</v>
      </c>
    </row>
    <row r="8" spans="2:8" hidden="1" x14ac:dyDescent="0.2">
      <c r="B8" s="361" t="s">
        <v>433</v>
      </c>
      <c r="C8" s="353" t="s">
        <v>5650</v>
      </c>
      <c r="D8" s="154">
        <v>43955</v>
      </c>
      <c r="E8" s="154"/>
      <c r="F8" s="154"/>
      <c r="G8" s="154"/>
      <c r="H8" s="154"/>
    </row>
    <row r="9" spans="2:8" hidden="1" x14ac:dyDescent="0.2">
      <c r="B9" s="356" t="s">
        <v>5651</v>
      </c>
      <c r="C9" s="353" t="s">
        <v>5652</v>
      </c>
      <c r="D9" s="353">
        <v>43964</v>
      </c>
      <c r="E9" s="353">
        <f>D9+6</f>
        <v>43970</v>
      </c>
      <c r="F9" s="154"/>
      <c r="G9" s="154"/>
      <c r="H9" s="154"/>
    </row>
    <row r="10" spans="2:8" hidden="1" x14ac:dyDescent="0.2">
      <c r="B10" s="356" t="s">
        <v>5419</v>
      </c>
      <c r="C10" s="353" t="s">
        <v>5653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 x14ac:dyDescent="0.2">
      <c r="B11" s="356" t="s">
        <v>4660</v>
      </c>
      <c r="C11" s="353" t="s">
        <v>5654</v>
      </c>
      <c r="D11" s="353">
        <f>D10+7</f>
        <v>43976</v>
      </c>
      <c r="E11" s="353">
        <v>43986</v>
      </c>
      <c r="F11" s="154"/>
      <c r="G11" s="154"/>
      <c r="H11" s="154"/>
    </row>
    <row r="12" spans="2:8" x14ac:dyDescent="0.2">
      <c r="B12" s="153" t="s">
        <v>5536</v>
      </c>
      <c r="C12" s="320" t="s">
        <v>5655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 x14ac:dyDescent="0.2">
      <c r="B13" s="153" t="s">
        <v>5413</v>
      </c>
      <c r="C13" s="320" t="s">
        <v>5656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 x14ac:dyDescent="0.2">
      <c r="B14" s="157" t="s">
        <v>589</v>
      </c>
      <c r="C14" s="155"/>
      <c r="F14" s="147"/>
      <c r="G14" s="147"/>
      <c r="H14" s="147"/>
    </row>
    <row r="15" spans="2:8" x14ac:dyDescent="0.2">
      <c r="B15" s="157"/>
      <c r="C15" s="155"/>
      <c r="F15" s="147"/>
      <c r="G15" s="147"/>
      <c r="H15" s="147"/>
    </row>
    <row r="16" spans="2:8" ht="18" x14ac:dyDescent="0.2">
      <c r="B16" s="1601" t="s">
        <v>5657</v>
      </c>
      <c r="C16" s="1601"/>
      <c r="D16" s="1601"/>
      <c r="E16" s="1601"/>
      <c r="F16" s="1601"/>
      <c r="G16" s="1601"/>
      <c r="H16" s="1601"/>
    </row>
    <row r="18" spans="2:12" ht="24" x14ac:dyDescent="0.2">
      <c r="B18" s="170"/>
      <c r="C18" s="169"/>
      <c r="D18" s="403" t="s">
        <v>1839</v>
      </c>
      <c r="E18" s="163" t="s">
        <v>4491</v>
      </c>
      <c r="F18" s="332" t="s">
        <v>235</v>
      </c>
      <c r="G18" s="332" t="s">
        <v>5649</v>
      </c>
      <c r="H18" s="332" t="s">
        <v>328</v>
      </c>
      <c r="I18" s="147"/>
      <c r="J18" s="146"/>
      <c r="K18" s="146"/>
      <c r="L18" s="146"/>
    </row>
    <row r="19" spans="2:12" x14ac:dyDescent="0.2">
      <c r="B19" s="170"/>
      <c r="C19" s="169" t="s">
        <v>1614</v>
      </c>
      <c r="D19" s="304"/>
      <c r="E19" s="208" t="s">
        <v>185</v>
      </c>
      <c r="F19" s="403" t="s">
        <v>164</v>
      </c>
      <c r="G19" s="403" t="s">
        <v>198</v>
      </c>
      <c r="H19" s="403" t="s">
        <v>723</v>
      </c>
      <c r="I19" s="147"/>
      <c r="J19" s="146"/>
      <c r="K19" s="146"/>
      <c r="L19" s="146"/>
    </row>
    <row r="20" spans="2:12" s="159" customFormat="1" ht="12" x14ac:dyDescent="0.2">
      <c r="B20" s="216" t="s">
        <v>584</v>
      </c>
      <c r="C20" s="320" t="s">
        <v>5658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 x14ac:dyDescent="0.2">
      <c r="B21" s="216" t="s">
        <v>584</v>
      </c>
      <c r="C21" s="320" t="s">
        <v>5659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 x14ac:dyDescent="0.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 x14ac:dyDescent="0.2">
      <c r="B23" s="157" t="s">
        <v>589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 x14ac:dyDescent="0.2">
      <c r="B24" s="192" t="s">
        <v>590</v>
      </c>
      <c r="C24" s="193"/>
      <c r="D24" s="193"/>
      <c r="E24" s="194"/>
      <c r="F24" s="195" t="s">
        <v>1748</v>
      </c>
      <c r="G24" s="195"/>
      <c r="H24" s="193"/>
      <c r="I24" s="193"/>
      <c r="J24" s="195" t="s">
        <v>592</v>
      </c>
      <c r="K24" s="195"/>
      <c r="L24" s="195"/>
    </row>
    <row r="25" spans="2:12" s="159" customFormat="1" ht="15.75" customHeight="1" x14ac:dyDescent="0.2">
      <c r="B25" s="197" t="s">
        <v>593</v>
      </c>
      <c r="C25" s="193"/>
      <c r="D25" s="198" t="s">
        <v>594</v>
      </c>
      <c r="E25" s="199"/>
      <c r="F25" s="197" t="s">
        <v>595</v>
      </c>
      <c r="G25" s="193"/>
      <c r="H25" s="198" t="s">
        <v>596</v>
      </c>
      <c r="I25" s="193"/>
      <c r="J25" s="197" t="s">
        <v>597</v>
      </c>
      <c r="K25" s="193"/>
      <c r="L25" s="198" t="s">
        <v>598</v>
      </c>
    </row>
    <row r="26" spans="2:12" s="159" customFormat="1" ht="15.75" customHeight="1" x14ac:dyDescent="0.2">
      <c r="B26" s="201" t="s">
        <v>5588</v>
      </c>
      <c r="C26" s="202" t="s">
        <v>5589</v>
      </c>
      <c r="D26" s="203" t="s">
        <v>5590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604</v>
      </c>
      <c r="K26" s="202" t="s">
        <v>1749</v>
      </c>
      <c r="L26" s="203" t="s">
        <v>605</v>
      </c>
    </row>
    <row r="27" spans="2:12" s="159" customFormat="1" ht="15.75" customHeight="1" x14ac:dyDescent="0.2">
      <c r="B27" s="201" t="s">
        <v>5591</v>
      </c>
      <c r="C27" s="202" t="s">
        <v>5592</v>
      </c>
      <c r="D27" s="203" t="s">
        <v>5593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611</v>
      </c>
      <c r="K27" s="202" t="s">
        <v>1750</v>
      </c>
      <c r="L27" s="203" t="s">
        <v>612</v>
      </c>
    </row>
    <row r="28" spans="2:12" s="159" customFormat="1" ht="15.75" customHeight="1" x14ac:dyDescent="0.2">
      <c r="B28" s="201" t="s">
        <v>1751</v>
      </c>
      <c r="C28" s="202" t="s">
        <v>5594</v>
      </c>
      <c r="D28" s="203" t="s">
        <v>1752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1753</v>
      </c>
      <c r="K28" s="202" t="s">
        <v>1754</v>
      </c>
      <c r="L28" s="203" t="s">
        <v>1755</v>
      </c>
    </row>
    <row r="29" spans="2:12" s="159" customFormat="1" ht="15.75" customHeight="1" x14ac:dyDescent="0.2">
      <c r="B29" s="201" t="s">
        <v>5595</v>
      </c>
      <c r="C29" s="202" t="s">
        <v>5596</v>
      </c>
      <c r="D29" s="203" t="s">
        <v>5597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625</v>
      </c>
      <c r="K29" s="202" t="s">
        <v>1756</v>
      </c>
      <c r="L29" s="203" t="s">
        <v>626</v>
      </c>
    </row>
    <row r="30" spans="2:12" s="159" customFormat="1" ht="15.75" customHeight="1" x14ac:dyDescent="0.2">
      <c r="B30" s="201" t="s">
        <v>606</v>
      </c>
      <c r="C30" s="202" t="s">
        <v>5598</v>
      </c>
      <c r="D30" s="203" t="s">
        <v>607</v>
      </c>
      <c r="E30" s="197"/>
      <c r="F30" s="201"/>
      <c r="G30" s="202"/>
      <c r="H30" s="203"/>
      <c r="I30" s="193"/>
      <c r="J30" s="201" t="s">
        <v>632</v>
      </c>
      <c r="K30" s="202" t="s">
        <v>1757</v>
      </c>
      <c r="L30" s="203" t="s">
        <v>633</v>
      </c>
    </row>
    <row r="31" spans="2:12" s="159" customFormat="1" ht="15.75" customHeight="1" x14ac:dyDescent="0.2">
      <c r="B31" s="201" t="s">
        <v>5599</v>
      </c>
      <c r="C31" s="202" t="s">
        <v>5600</v>
      </c>
      <c r="D31" s="203" t="s">
        <v>5601</v>
      </c>
      <c r="E31" s="197"/>
      <c r="F31" s="201"/>
      <c r="G31" s="202"/>
      <c r="H31" s="203"/>
      <c r="I31" s="193"/>
      <c r="J31" s="201" t="s">
        <v>1760</v>
      </c>
      <c r="K31" s="202" t="s">
        <v>1761</v>
      </c>
      <c r="L31" s="203" t="s">
        <v>1762</v>
      </c>
    </row>
    <row r="32" spans="2:12" s="159" customFormat="1" ht="15.75" customHeight="1" x14ac:dyDescent="0.2">
      <c r="B32" s="201" t="s">
        <v>5602</v>
      </c>
      <c r="C32" s="202" t="s">
        <v>5603</v>
      </c>
      <c r="D32" s="203" t="s">
        <v>5604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 x14ac:dyDescent="0.2">
      <c r="B33" s="201" t="s">
        <v>5605</v>
      </c>
      <c r="C33" s="202" t="s">
        <v>5606</v>
      </c>
      <c r="D33" s="203" t="s">
        <v>5607</v>
      </c>
      <c r="E33" s="197"/>
      <c r="F33" s="201"/>
      <c r="G33" s="197"/>
      <c r="H33" s="203"/>
      <c r="I33" s="193"/>
      <c r="J33" s="197"/>
      <c r="K33" s="193"/>
    </row>
    <row r="34" spans="2:11" x14ac:dyDescent="0.2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x14ac:dyDescent="0.2">
      <c r="B35" s="193" t="s">
        <v>1765</v>
      </c>
      <c r="C35" s="193" t="s">
        <v>1766</v>
      </c>
      <c r="D35" s="205"/>
      <c r="E35" s="193"/>
      <c r="F35" s="193" t="s">
        <v>1767</v>
      </c>
      <c r="G35" s="206" t="s">
        <v>1768</v>
      </c>
      <c r="H35" s="196"/>
      <c r="I35" s="193"/>
      <c r="J35" s="193" t="s">
        <v>1767</v>
      </c>
      <c r="K35" s="193" t="s">
        <v>1769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 x14ac:dyDescent="0.2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 x14ac:dyDescent="0.2">
      <c r="B2" s="8" t="s">
        <v>5229</v>
      </c>
      <c r="C2" s="122"/>
      <c r="D2" s="122"/>
      <c r="E2" s="122"/>
      <c r="F2" s="122"/>
      <c r="G2" s="121"/>
      <c r="H2" s="604" t="s">
        <v>368</v>
      </c>
      <c r="I2" s="410"/>
    </row>
    <row r="3" spans="2:9" ht="18.75" customHeight="1" x14ac:dyDescent="0.2">
      <c r="B3" s="123"/>
      <c r="C3" s="122"/>
      <c r="D3" s="122"/>
      <c r="E3" s="122"/>
      <c r="F3" s="122"/>
      <c r="I3" s="121"/>
    </row>
    <row r="4" spans="2:9" s="149" customFormat="1" ht="18.75" customHeight="1" x14ac:dyDescent="0.2">
      <c r="B4" s="145"/>
      <c r="C4" s="313" t="s">
        <v>5660</v>
      </c>
      <c r="D4" s="147"/>
      <c r="F4" s="147"/>
      <c r="G4" s="583"/>
      <c r="H4" s="396"/>
      <c r="I4" s="584"/>
    </row>
    <row r="5" spans="2:9" ht="18.75" customHeight="1" x14ac:dyDescent="0.2">
      <c r="B5" s="16"/>
      <c r="C5" s="131"/>
      <c r="D5" s="16"/>
      <c r="E5" s="16"/>
      <c r="F5" s="16"/>
      <c r="G5" s="561"/>
      <c r="H5" s="562"/>
      <c r="I5" s="562"/>
    </row>
    <row r="6" spans="2:9" ht="15" hidden="1" x14ac:dyDescent="0.2">
      <c r="B6" s="386" t="s">
        <v>1838</v>
      </c>
      <c r="C6" s="1" t="s">
        <v>5236</v>
      </c>
      <c r="D6" s="395" t="s">
        <v>1839</v>
      </c>
      <c r="E6" s="395" t="s">
        <v>235</v>
      </c>
      <c r="F6" s="1602" t="s">
        <v>1841</v>
      </c>
      <c r="G6" s="1599" t="s">
        <v>376</v>
      </c>
      <c r="H6" s="1602" t="s">
        <v>235</v>
      </c>
      <c r="I6" s="367" t="s">
        <v>5661</v>
      </c>
    </row>
    <row r="7" spans="2:9" ht="18.75" hidden="1" customHeight="1" x14ac:dyDescent="0.2">
      <c r="B7" s="4" t="s">
        <v>375</v>
      </c>
      <c r="C7" s="4" t="s">
        <v>376</v>
      </c>
      <c r="D7" s="395"/>
      <c r="E7" s="4" t="s">
        <v>5662</v>
      </c>
      <c r="F7" s="1603"/>
      <c r="G7" s="1600"/>
      <c r="H7" s="1603"/>
      <c r="I7" s="4" t="s">
        <v>222</v>
      </c>
    </row>
    <row r="8" spans="2:9" ht="18.75" hidden="1" customHeight="1" x14ac:dyDescent="0.2">
      <c r="B8" s="366" t="s">
        <v>5663</v>
      </c>
      <c r="C8" s="6" t="s">
        <v>5664</v>
      </c>
      <c r="D8" s="6">
        <v>44371</v>
      </c>
      <c r="E8" s="6">
        <f t="shared" ref="E8:E13" si="0">D8+14</f>
        <v>44385</v>
      </c>
      <c r="F8" s="366" t="s">
        <v>2290</v>
      </c>
      <c r="G8" s="6" t="s">
        <v>5665</v>
      </c>
      <c r="H8" s="6">
        <v>44393</v>
      </c>
      <c r="I8" s="405">
        <f t="shared" ref="I8:I13" si="1">H8+7</f>
        <v>44400</v>
      </c>
    </row>
    <row r="9" spans="2:9" ht="18.75" hidden="1" customHeight="1" x14ac:dyDescent="0.2">
      <c r="B9" s="366" t="s">
        <v>5666</v>
      </c>
      <c r="C9" s="6" t="s">
        <v>5667</v>
      </c>
      <c r="D9" s="6">
        <v>44383</v>
      </c>
      <c r="E9" s="6">
        <f t="shared" si="0"/>
        <v>44397</v>
      </c>
      <c r="F9" s="366" t="s">
        <v>1676</v>
      </c>
      <c r="G9" s="6" t="s">
        <v>5668</v>
      </c>
      <c r="H9" s="6">
        <v>44400</v>
      </c>
      <c r="I9" s="405">
        <f t="shared" si="1"/>
        <v>44407</v>
      </c>
    </row>
    <row r="10" spans="2:9" ht="18.75" hidden="1" customHeight="1" x14ac:dyDescent="0.2">
      <c r="B10" s="366" t="s">
        <v>5669</v>
      </c>
      <c r="C10" s="6" t="s">
        <v>5670</v>
      </c>
      <c r="D10" s="6">
        <v>44391</v>
      </c>
      <c r="E10" s="6">
        <f t="shared" si="0"/>
        <v>44405</v>
      </c>
      <c r="F10" s="366" t="s">
        <v>5671</v>
      </c>
      <c r="G10" s="6" t="s">
        <v>5672</v>
      </c>
      <c r="H10" s="6">
        <v>44407</v>
      </c>
      <c r="I10" s="405">
        <f t="shared" si="1"/>
        <v>44414</v>
      </c>
    </row>
    <row r="11" spans="2:9" ht="18.75" hidden="1" customHeight="1" x14ac:dyDescent="0.2">
      <c r="B11" s="366" t="s">
        <v>5673</v>
      </c>
      <c r="C11" s="6" t="s">
        <v>5674</v>
      </c>
      <c r="D11" s="6">
        <v>44397</v>
      </c>
      <c r="E11" s="6">
        <f t="shared" si="0"/>
        <v>44411</v>
      </c>
      <c r="F11" s="366" t="s">
        <v>2290</v>
      </c>
      <c r="G11" s="6" t="s">
        <v>5675</v>
      </c>
      <c r="H11" s="6">
        <v>44414</v>
      </c>
      <c r="I11" s="405">
        <f t="shared" si="1"/>
        <v>44421</v>
      </c>
    </row>
    <row r="12" spans="2:9" ht="18.75" hidden="1" customHeight="1" x14ac:dyDescent="0.2">
      <c r="B12" s="366" t="s">
        <v>5676</v>
      </c>
      <c r="C12" s="6" t="s">
        <v>5677</v>
      </c>
      <c r="D12" s="6">
        <v>44407</v>
      </c>
      <c r="E12" s="6">
        <f t="shared" si="0"/>
        <v>44421</v>
      </c>
      <c r="F12" s="366" t="s">
        <v>1676</v>
      </c>
      <c r="G12" s="6" t="s">
        <v>5678</v>
      </c>
      <c r="H12" s="6">
        <v>44421</v>
      </c>
      <c r="I12" s="405">
        <f t="shared" si="1"/>
        <v>44428</v>
      </c>
    </row>
    <row r="13" spans="2:9" ht="18.75" hidden="1" customHeight="1" x14ac:dyDescent="0.2">
      <c r="B13" s="366" t="s">
        <v>4775</v>
      </c>
      <c r="C13" s="6" t="s">
        <v>5679</v>
      </c>
      <c r="D13" s="6">
        <v>44412</v>
      </c>
      <c r="E13" s="6">
        <f t="shared" si="0"/>
        <v>44426</v>
      </c>
      <c r="F13" s="366" t="s">
        <v>5671</v>
      </c>
      <c r="G13" s="6" t="s">
        <v>5680</v>
      </c>
      <c r="H13" s="6">
        <v>44428</v>
      </c>
      <c r="I13" s="405">
        <f t="shared" si="1"/>
        <v>44435</v>
      </c>
    </row>
    <row r="14" spans="2:9" ht="18.75" hidden="1" customHeight="1" x14ac:dyDescent="0.2">
      <c r="B14" s="10" t="s">
        <v>589</v>
      </c>
      <c r="C14" s="138"/>
      <c r="D14" s="9"/>
      <c r="E14" s="9"/>
      <c r="F14" s="9"/>
      <c r="G14" s="16"/>
      <c r="H14" s="16"/>
      <c r="I14" s="16"/>
    </row>
    <row r="17" spans="2:11" ht="30" hidden="1" x14ac:dyDescent="0.2">
      <c r="B17" s="386" t="s">
        <v>1838</v>
      </c>
      <c r="C17" s="1" t="s">
        <v>5236</v>
      </c>
      <c r="D17" s="395" t="s">
        <v>1839</v>
      </c>
      <c r="E17" s="119" t="s">
        <v>5681</v>
      </c>
      <c r="F17" s="1602" t="s">
        <v>1841</v>
      </c>
      <c r="G17" s="1599" t="s">
        <v>376</v>
      </c>
      <c r="H17" s="1602" t="s">
        <v>1840</v>
      </c>
      <c r="I17" s="367" t="s">
        <v>5661</v>
      </c>
      <c r="J17" s="3"/>
      <c r="K17" s="3"/>
    </row>
    <row r="18" spans="2:11" ht="18.75" hidden="1" customHeight="1" x14ac:dyDescent="0.2">
      <c r="B18" s="4" t="s">
        <v>375</v>
      </c>
      <c r="C18" s="4" t="s">
        <v>376</v>
      </c>
      <c r="D18" s="395"/>
      <c r="E18" s="4" t="s">
        <v>5682</v>
      </c>
      <c r="F18" s="1603"/>
      <c r="G18" s="1600"/>
      <c r="H18" s="1603"/>
      <c r="I18" s="4" t="s">
        <v>222</v>
      </c>
      <c r="J18" s="3"/>
      <c r="K18" s="3"/>
    </row>
    <row r="19" spans="2:11" ht="18.75" hidden="1" customHeight="1" x14ac:dyDescent="0.2">
      <c r="B19" s="366" t="s">
        <v>4775</v>
      </c>
      <c r="C19" s="6" t="s">
        <v>5683</v>
      </c>
      <c r="D19" s="6">
        <v>44503</v>
      </c>
      <c r="E19" s="6">
        <f>D19+11</f>
        <v>44514</v>
      </c>
      <c r="F19" s="6" t="s">
        <v>2290</v>
      </c>
      <c r="G19" s="6" t="s">
        <v>5684</v>
      </c>
      <c r="H19" s="6">
        <v>44515</v>
      </c>
      <c r="I19" s="411">
        <f>H19+4</f>
        <v>44519</v>
      </c>
      <c r="J19" s="3"/>
      <c r="K19" s="3"/>
    </row>
    <row r="20" spans="2:11" ht="18.75" hidden="1" customHeight="1" x14ac:dyDescent="0.2">
      <c r="B20" s="366" t="s">
        <v>5685</v>
      </c>
      <c r="C20" s="6" t="s">
        <v>5686</v>
      </c>
      <c r="D20" s="6">
        <v>44506</v>
      </c>
      <c r="E20" s="6">
        <f>D20+11</f>
        <v>44517</v>
      </c>
      <c r="F20" s="6" t="s">
        <v>5687</v>
      </c>
      <c r="G20" s="6" t="s">
        <v>5688</v>
      </c>
      <c r="H20" s="6">
        <v>44522</v>
      </c>
      <c r="I20" s="411">
        <f>H20+4</f>
        <v>44526</v>
      </c>
      <c r="J20" s="3"/>
      <c r="K20" s="3"/>
    </row>
    <row r="21" spans="2:11" ht="18.75" hidden="1" customHeight="1" x14ac:dyDescent="0.2">
      <c r="B21" s="6" t="s">
        <v>5689</v>
      </c>
      <c r="C21" s="6" t="s">
        <v>5690</v>
      </c>
      <c r="D21" s="6">
        <v>44528</v>
      </c>
      <c r="E21" s="6">
        <f>D21+11</f>
        <v>44539</v>
      </c>
      <c r="F21" s="6" t="s">
        <v>2290</v>
      </c>
      <c r="G21" s="6" t="s">
        <v>5691</v>
      </c>
      <c r="H21" s="6">
        <v>44543</v>
      </c>
      <c r="I21" s="6">
        <f>H21+4</f>
        <v>44547</v>
      </c>
      <c r="J21" s="3"/>
      <c r="K21" s="3"/>
    </row>
    <row r="22" spans="2:11" ht="18.75" hidden="1" customHeight="1" x14ac:dyDescent="0.2">
      <c r="B22" s="6" t="s">
        <v>5060</v>
      </c>
      <c r="C22" s="6" t="s">
        <v>5692</v>
      </c>
      <c r="D22" s="6">
        <v>44534</v>
      </c>
      <c r="E22" s="6">
        <f>D22+11</f>
        <v>44545</v>
      </c>
      <c r="F22" s="6" t="s">
        <v>5693</v>
      </c>
      <c r="G22" s="6" t="s">
        <v>5694</v>
      </c>
      <c r="H22" s="6">
        <v>44552</v>
      </c>
      <c r="I22" s="475">
        <f>H22+4</f>
        <v>44556</v>
      </c>
      <c r="J22" s="3"/>
      <c r="K22" s="3"/>
    </row>
    <row r="23" spans="2:11" ht="18.75" hidden="1" customHeight="1" x14ac:dyDescent="0.2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 x14ac:dyDescent="0.2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 x14ac:dyDescent="0.2">
      <c r="B25" s="398" t="s">
        <v>1838</v>
      </c>
      <c r="C25" s="371" t="s">
        <v>5236</v>
      </c>
      <c r="D25" s="395" t="s">
        <v>1839</v>
      </c>
      <c r="E25" s="119" t="s">
        <v>5681</v>
      </c>
      <c r="F25" s="1602" t="s">
        <v>1841</v>
      </c>
      <c r="G25" s="1599" t="s">
        <v>376</v>
      </c>
      <c r="H25" s="1602" t="s">
        <v>1840</v>
      </c>
      <c r="I25" s="477"/>
      <c r="J25" s="477"/>
      <c r="K25" s="477"/>
    </row>
    <row r="26" spans="2:11" s="168" customFormat="1" ht="16.5" hidden="1" x14ac:dyDescent="0.2">
      <c r="B26" s="527" t="s">
        <v>375</v>
      </c>
      <c r="C26" s="527" t="s">
        <v>376</v>
      </c>
      <c r="D26" s="402"/>
      <c r="E26" s="527" t="s">
        <v>164</v>
      </c>
      <c r="F26" s="1603"/>
      <c r="G26" s="1600"/>
      <c r="H26" s="1603"/>
      <c r="I26" s="369"/>
      <c r="J26" s="369"/>
      <c r="K26" s="369"/>
    </row>
    <row r="27" spans="2:11" s="14" customFormat="1" ht="18.75" hidden="1" customHeight="1" x14ac:dyDescent="0.2">
      <c r="B27" s="127" t="s">
        <v>5695</v>
      </c>
      <c r="C27" s="126" t="s">
        <v>5696</v>
      </c>
      <c r="D27" s="412">
        <v>44610</v>
      </c>
      <c r="E27" s="6">
        <f>D27+11</f>
        <v>44621</v>
      </c>
      <c r="F27" s="6" t="s">
        <v>5697</v>
      </c>
      <c r="G27" s="6" t="s">
        <v>5698</v>
      </c>
      <c r="H27" s="6">
        <f>E27+5</f>
        <v>44626</v>
      </c>
      <c r="I27" s="9"/>
      <c r="J27" s="9"/>
      <c r="K27" s="9"/>
    </row>
    <row r="28" spans="2:11" s="14" customFormat="1" ht="18.75" hidden="1" customHeight="1" x14ac:dyDescent="0.2">
      <c r="B28" s="127" t="s">
        <v>5699</v>
      </c>
      <c r="C28" s="126" t="s">
        <v>5700</v>
      </c>
      <c r="D28" s="412">
        <v>44235</v>
      </c>
      <c r="E28" s="6">
        <f>D28+11</f>
        <v>44246</v>
      </c>
      <c r="F28" s="6" t="s">
        <v>897</v>
      </c>
      <c r="G28" s="6" t="s">
        <v>5701</v>
      </c>
      <c r="H28" s="6">
        <f>E28+8</f>
        <v>44254</v>
      </c>
      <c r="I28" s="9"/>
      <c r="J28" s="9"/>
      <c r="K28" s="9"/>
    </row>
    <row r="29" spans="2:11" s="14" customFormat="1" ht="18.75" hidden="1" customHeight="1" x14ac:dyDescent="0.2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 x14ac:dyDescent="0.2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 x14ac:dyDescent="0.2">
      <c r="B32" s="526" t="s">
        <v>1838</v>
      </c>
      <c r="C32" s="395" t="s">
        <v>5236</v>
      </c>
      <c r="D32" s="395" t="s">
        <v>1839</v>
      </c>
      <c r="E32" s="119" t="s">
        <v>1840</v>
      </c>
      <c r="F32" s="1602" t="s">
        <v>1841</v>
      </c>
      <c r="G32" s="1599" t="s">
        <v>376</v>
      </c>
      <c r="H32" s="1602" t="s">
        <v>1840</v>
      </c>
      <c r="I32" s="367" t="s">
        <v>5702</v>
      </c>
      <c r="J32" s="9"/>
      <c r="K32" s="572" t="s">
        <v>5240</v>
      </c>
    </row>
    <row r="33" spans="2:11" s="14" customFormat="1" ht="18.75" customHeight="1" x14ac:dyDescent="0.2">
      <c r="B33" s="4" t="s">
        <v>375</v>
      </c>
      <c r="C33" s="4" t="s">
        <v>376</v>
      </c>
      <c r="D33" s="395"/>
      <c r="E33" s="4" t="s">
        <v>5703</v>
      </c>
      <c r="F33" s="1603"/>
      <c r="G33" s="1600"/>
      <c r="H33" s="1603"/>
      <c r="I33" s="4"/>
      <c r="J33" s="9"/>
      <c r="K33" s="573"/>
    </row>
    <row r="34" spans="2:11" s="14" customFormat="1" ht="18.75" hidden="1" customHeight="1" x14ac:dyDescent="0.2">
      <c r="B34" s="136" t="s">
        <v>5254</v>
      </c>
      <c r="C34" s="137" t="s">
        <v>5277</v>
      </c>
      <c r="D34" s="6">
        <v>44607</v>
      </c>
      <c r="E34" s="6">
        <f>D34+9</f>
        <v>44616</v>
      </c>
      <c r="F34" s="6" t="s">
        <v>699</v>
      </c>
      <c r="G34" s="6" t="s">
        <v>5704</v>
      </c>
      <c r="H34" s="6">
        <v>44606</v>
      </c>
      <c r="I34" s="412" t="s">
        <v>409</v>
      </c>
      <c r="J34" s="9"/>
      <c r="K34" s="417"/>
    </row>
    <row r="35" spans="2:11" s="14" customFormat="1" ht="18.75" hidden="1" customHeight="1" x14ac:dyDescent="0.2">
      <c r="B35" s="136" t="s">
        <v>5256</v>
      </c>
      <c r="C35" s="137" t="s">
        <v>5278</v>
      </c>
      <c r="D35" s="6">
        <v>44611</v>
      </c>
      <c r="E35" s="6">
        <f>D35+9</f>
        <v>44620</v>
      </c>
      <c r="F35" s="6" t="s">
        <v>5705</v>
      </c>
      <c r="G35" s="6" t="s">
        <v>5706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 x14ac:dyDescent="0.2">
      <c r="B36" s="136" t="s">
        <v>5258</v>
      </c>
      <c r="C36" s="542" t="s">
        <v>5279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 x14ac:dyDescent="0.2">
      <c r="B37" s="136" t="s">
        <v>5260</v>
      </c>
      <c r="C37" s="542" t="s">
        <v>5280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 x14ac:dyDescent="0.2">
      <c r="B38" s="136" t="s">
        <v>5264</v>
      </c>
      <c r="C38" s="542" t="s">
        <v>5281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 x14ac:dyDescent="0.2">
      <c r="B39" s="136" t="s">
        <v>5262</v>
      </c>
      <c r="C39" s="542" t="s">
        <v>5282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 x14ac:dyDescent="0.2">
      <c r="B40" s="136" t="s">
        <v>5266</v>
      </c>
      <c r="C40" s="542" t="s">
        <v>5283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 x14ac:dyDescent="0.2">
      <c r="B41" s="136" t="s">
        <v>5268</v>
      </c>
      <c r="C41" s="542" t="s">
        <v>5284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 x14ac:dyDescent="0.2">
      <c r="B42" s="136" t="s">
        <v>5270</v>
      </c>
      <c r="C42" s="542" t="s">
        <v>5285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 x14ac:dyDescent="0.2">
      <c r="B43" s="136" t="s">
        <v>5272</v>
      </c>
      <c r="C43" s="542" t="s">
        <v>5286</v>
      </c>
      <c r="D43" s="6">
        <f>D42+7</f>
        <v>44672</v>
      </c>
      <c r="E43" s="6">
        <f t="shared" si="3"/>
        <v>44681</v>
      </c>
      <c r="F43" s="565" t="s">
        <v>5707</v>
      </c>
      <c r="G43" s="6" t="s">
        <v>5708</v>
      </c>
      <c r="H43" s="6">
        <v>44682</v>
      </c>
      <c r="I43" s="6"/>
      <c r="J43" s="9"/>
      <c r="K43" s="572"/>
    </row>
    <row r="44" spans="2:11" s="14" customFormat="1" ht="18.75" hidden="1" customHeight="1" x14ac:dyDescent="0.2">
      <c r="B44" s="136" t="s">
        <v>5247</v>
      </c>
      <c r="C44" s="542" t="s">
        <v>5287</v>
      </c>
      <c r="D44" s="6">
        <f>D43+7</f>
        <v>44679</v>
      </c>
      <c r="E44" s="6">
        <f t="shared" si="3"/>
        <v>44688</v>
      </c>
      <c r="F44" s="6" t="s">
        <v>584</v>
      </c>
      <c r="G44" s="6"/>
      <c r="H44" s="6">
        <v>44690</v>
      </c>
      <c r="I44" s="6"/>
      <c r="J44" s="9"/>
      <c r="K44" s="572"/>
    </row>
    <row r="45" spans="2:11" s="14" customFormat="1" ht="18.75" hidden="1" customHeight="1" x14ac:dyDescent="0.2">
      <c r="B45" s="136" t="s">
        <v>5249</v>
      </c>
      <c r="C45" s="542" t="s">
        <v>5288</v>
      </c>
      <c r="D45" s="6">
        <f>D44+7</f>
        <v>44686</v>
      </c>
      <c r="E45" s="6">
        <f t="shared" si="3"/>
        <v>44695</v>
      </c>
      <c r="F45" s="6" t="s">
        <v>5709</v>
      </c>
      <c r="G45" s="6" t="s">
        <v>5710</v>
      </c>
      <c r="H45" s="6">
        <v>44695</v>
      </c>
      <c r="I45" s="6"/>
      <c r="J45" s="9"/>
      <c r="K45" s="572"/>
    </row>
    <row r="46" spans="2:11" s="14" customFormat="1" ht="18.75" hidden="1" customHeight="1" x14ac:dyDescent="0.2">
      <c r="B46" s="560" t="s">
        <v>5251</v>
      </c>
      <c r="C46" s="542" t="s">
        <v>5289</v>
      </c>
      <c r="D46" s="6">
        <v>44693</v>
      </c>
      <c r="E46" s="6">
        <f>D46+9</f>
        <v>44702</v>
      </c>
      <c r="F46" s="6" t="s">
        <v>1908</v>
      </c>
      <c r="G46" s="6" t="s">
        <v>5711</v>
      </c>
      <c r="H46" s="6">
        <f>E46</f>
        <v>44702</v>
      </c>
      <c r="I46" s="6"/>
      <c r="J46" s="9"/>
      <c r="K46" s="572"/>
    </row>
    <row r="47" spans="2:11" s="14" customFormat="1" ht="18.75" hidden="1" customHeight="1" x14ac:dyDescent="0.2">
      <c r="B47" s="136" t="s">
        <v>5254</v>
      </c>
      <c r="C47" s="542" t="s">
        <v>5290</v>
      </c>
      <c r="D47" s="6">
        <v>44700</v>
      </c>
      <c r="E47" s="6">
        <f>D47+9</f>
        <v>44709</v>
      </c>
      <c r="F47" s="6" t="s">
        <v>381</v>
      </c>
      <c r="G47" s="6" t="s">
        <v>5712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 x14ac:dyDescent="0.2">
      <c r="B48" s="136" t="s">
        <v>5256</v>
      </c>
      <c r="C48" s="542" t="s">
        <v>5291</v>
      </c>
      <c r="D48" s="6">
        <v>44707</v>
      </c>
      <c r="E48" s="6">
        <f>D48+9</f>
        <v>44716</v>
      </c>
      <c r="F48" s="6" t="s">
        <v>584</v>
      </c>
      <c r="G48" s="6" t="s">
        <v>584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 x14ac:dyDescent="0.2">
      <c r="B49" s="136" t="s">
        <v>5258</v>
      </c>
      <c r="C49" s="542" t="s">
        <v>5292</v>
      </c>
      <c r="D49" s="6">
        <v>44719</v>
      </c>
      <c r="E49" s="6">
        <f t="shared" ref="E49:E52" si="5">D49+9</f>
        <v>44728</v>
      </c>
      <c r="F49" s="6" t="s">
        <v>584</v>
      </c>
      <c r="G49" s="6" t="s">
        <v>584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 x14ac:dyDescent="0.2">
      <c r="B50" s="136" t="s">
        <v>5260</v>
      </c>
      <c r="C50" s="542" t="s">
        <v>5293</v>
      </c>
      <c r="D50" s="6">
        <v>44724</v>
      </c>
      <c r="E50" s="6">
        <f t="shared" si="5"/>
        <v>44733</v>
      </c>
      <c r="F50" s="6" t="s">
        <v>584</v>
      </c>
      <c r="G50" s="6" t="s">
        <v>584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 x14ac:dyDescent="0.2">
      <c r="B51" s="136" t="s">
        <v>5264</v>
      </c>
      <c r="C51" s="542" t="s">
        <v>5294</v>
      </c>
      <c r="D51" s="6">
        <v>44728</v>
      </c>
      <c r="E51" s="6">
        <f t="shared" si="5"/>
        <v>44737</v>
      </c>
      <c r="F51" s="6" t="s">
        <v>584</v>
      </c>
      <c r="G51" s="6" t="s">
        <v>584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 x14ac:dyDescent="0.2">
      <c r="B52" s="566" t="s">
        <v>5262</v>
      </c>
      <c r="C52" s="542" t="s">
        <v>5295</v>
      </c>
      <c r="D52" s="6">
        <v>44743</v>
      </c>
      <c r="E52" s="485">
        <f t="shared" si="5"/>
        <v>44752</v>
      </c>
      <c r="F52" s="6" t="s">
        <v>584</v>
      </c>
      <c r="G52" s="6" t="s">
        <v>584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 x14ac:dyDescent="0.2">
      <c r="B53" s="571" t="s">
        <v>5713</v>
      </c>
      <c r="C53" s="542" t="s">
        <v>5297</v>
      </c>
      <c r="D53" s="6">
        <v>44743</v>
      </c>
      <c r="E53" s="485">
        <f>D53+9</f>
        <v>44752</v>
      </c>
      <c r="F53" s="6" t="s">
        <v>584</v>
      </c>
      <c r="G53" s="6" t="s">
        <v>584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 x14ac:dyDescent="0.2">
      <c r="B54" s="571" t="s">
        <v>5268</v>
      </c>
      <c r="C54" s="542" t="s">
        <v>5298</v>
      </c>
      <c r="D54" s="6">
        <v>44753</v>
      </c>
      <c r="E54" s="6">
        <f t="shared" ref="E54:E56" si="7">D54+9</f>
        <v>44762</v>
      </c>
      <c r="F54" s="6" t="s">
        <v>584</v>
      </c>
      <c r="G54" s="6" t="s">
        <v>584</v>
      </c>
      <c r="H54" s="6">
        <f t="shared" ref="H54:H56" si="8">E54</f>
        <v>44762</v>
      </c>
      <c r="I54" s="6"/>
      <c r="J54" s="585" t="s">
        <v>5714</v>
      </c>
      <c r="K54" s="572">
        <f t="shared" ref="K54:K56" si="9">K53+7</f>
        <v>44751</v>
      </c>
    </row>
    <row r="55" spans="2:11" s="14" customFormat="1" ht="18.75" customHeight="1" x14ac:dyDescent="0.2">
      <c r="B55" s="571" t="s">
        <v>5270</v>
      </c>
      <c r="C55" s="542" t="s">
        <v>5299</v>
      </c>
      <c r="D55" s="6">
        <v>44756</v>
      </c>
      <c r="E55" s="485">
        <f t="shared" si="7"/>
        <v>44765</v>
      </c>
      <c r="F55" s="6" t="s">
        <v>584</v>
      </c>
      <c r="G55" s="6" t="s">
        <v>584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 x14ac:dyDescent="0.25">
      <c r="B56" s="575" t="s">
        <v>433</v>
      </c>
      <c r="C56" s="576" t="s">
        <v>5301</v>
      </c>
      <c r="D56" s="485">
        <v>44763</v>
      </c>
      <c r="E56" s="485">
        <f t="shared" si="7"/>
        <v>44772</v>
      </c>
      <c r="F56" s="485" t="s">
        <v>584</v>
      </c>
      <c r="G56" s="485" t="s">
        <v>584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 x14ac:dyDescent="0.2">
      <c r="B57" s="574" t="s">
        <v>5302</v>
      </c>
      <c r="C57" s="137" t="s">
        <v>5303</v>
      </c>
      <c r="D57" s="6">
        <v>44770</v>
      </c>
      <c r="E57" s="6">
        <f t="shared" ref="E57" si="10">D57+9</f>
        <v>44779</v>
      </c>
      <c r="F57" s="6" t="s">
        <v>584</v>
      </c>
      <c r="G57" s="6" t="s">
        <v>584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 x14ac:dyDescent="0.2">
      <c r="B58" s="574" t="s">
        <v>5247</v>
      </c>
      <c r="C58" s="137" t="s">
        <v>5304</v>
      </c>
      <c r="D58" s="6">
        <v>44777</v>
      </c>
      <c r="E58" s="6">
        <f t="shared" ref="E58" si="13">D58+9</f>
        <v>44786</v>
      </c>
      <c r="F58" s="6" t="s">
        <v>584</v>
      </c>
      <c r="G58" s="6" t="s">
        <v>584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 x14ac:dyDescent="0.2">
      <c r="B59" s="574" t="s">
        <v>5249</v>
      </c>
      <c r="C59" s="137" t="s">
        <v>5305</v>
      </c>
      <c r="D59" s="6">
        <v>44784</v>
      </c>
      <c r="E59" s="6">
        <f t="shared" ref="E59" si="15">D59+9</f>
        <v>44793</v>
      </c>
      <c r="F59" s="6" t="s">
        <v>584</v>
      </c>
      <c r="G59" s="6" t="s">
        <v>584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 x14ac:dyDescent="0.2">
      <c r="B60" s="574" t="s">
        <v>5306</v>
      </c>
      <c r="C60" s="137" t="s">
        <v>5307</v>
      </c>
      <c r="D60" s="6">
        <v>44791</v>
      </c>
      <c r="E60" s="6">
        <f t="shared" ref="E60" si="17">D60+9</f>
        <v>44800</v>
      </c>
      <c r="F60" s="6" t="s">
        <v>584</v>
      </c>
      <c r="G60" s="6" t="s">
        <v>584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 x14ac:dyDescent="0.2">
      <c r="B61" s="574" t="s">
        <v>5254</v>
      </c>
      <c r="C61" s="137" t="s">
        <v>5308</v>
      </c>
      <c r="D61" s="6">
        <v>44798</v>
      </c>
      <c r="E61" s="6">
        <f t="shared" ref="E61" si="19">D61+9</f>
        <v>44807</v>
      </c>
      <c r="F61" s="6" t="s">
        <v>584</v>
      </c>
      <c r="G61" s="6" t="s">
        <v>584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 x14ac:dyDescent="0.2">
      <c r="B65" s="526" t="s">
        <v>1838</v>
      </c>
      <c r="C65" s="395" t="s">
        <v>5236</v>
      </c>
      <c r="D65" s="395" t="s">
        <v>1839</v>
      </c>
      <c r="E65" s="119" t="s">
        <v>5681</v>
      </c>
      <c r="F65" s="1602" t="s">
        <v>1841</v>
      </c>
      <c r="G65" s="1599" t="s">
        <v>376</v>
      </c>
      <c r="H65" s="1602" t="s">
        <v>1840</v>
      </c>
      <c r="I65" s="367"/>
      <c r="J65" s="9"/>
      <c r="K65" s="9"/>
    </row>
    <row r="66" spans="2:11" s="14" customFormat="1" ht="18.75" customHeight="1" x14ac:dyDescent="0.2">
      <c r="B66" s="4" t="s">
        <v>375</v>
      </c>
      <c r="C66" s="4" t="s">
        <v>376</v>
      </c>
      <c r="D66" s="395"/>
      <c r="E66" s="4" t="s">
        <v>164</v>
      </c>
      <c r="F66" s="1603"/>
      <c r="G66" s="1600"/>
      <c r="H66" s="1603"/>
      <c r="I66" s="4"/>
      <c r="J66" s="9"/>
      <c r="K66" s="9"/>
    </row>
    <row r="67" spans="2:11" s="14" customFormat="1" ht="18.75" customHeight="1" x14ac:dyDescent="0.2">
      <c r="B67" s="544" t="s">
        <v>5715</v>
      </c>
      <c r="C67" s="545" t="s">
        <v>5716</v>
      </c>
      <c r="D67" s="545">
        <v>44623</v>
      </c>
      <c r="E67" s="6">
        <f>D67+11</f>
        <v>44634</v>
      </c>
      <c r="F67" s="6" t="s">
        <v>584</v>
      </c>
      <c r="G67" s="6" t="s">
        <v>584</v>
      </c>
      <c r="H67" s="6"/>
      <c r="I67" s="412"/>
      <c r="J67" s="9"/>
      <c r="K67" s="9"/>
    </row>
    <row r="68" spans="2:11" s="14" customFormat="1" ht="18.75" customHeight="1" x14ac:dyDescent="0.2">
      <c r="B68" s="544" t="s">
        <v>5663</v>
      </c>
      <c r="C68" s="545" t="s">
        <v>5717</v>
      </c>
      <c r="D68" s="545">
        <v>44635</v>
      </c>
      <c r="E68" s="6">
        <f t="shared" ref="E68:E71" si="21">D68+11</f>
        <v>44646</v>
      </c>
      <c r="F68" s="6" t="s">
        <v>584</v>
      </c>
      <c r="G68" s="6" t="s">
        <v>584</v>
      </c>
      <c r="H68" s="6"/>
      <c r="I68" s="6"/>
      <c r="J68" s="9"/>
      <c r="K68" s="9"/>
    </row>
    <row r="69" spans="2:11" s="14" customFormat="1" ht="18.75" customHeight="1" x14ac:dyDescent="0.2">
      <c r="B69" s="544" t="s">
        <v>5032</v>
      </c>
      <c r="C69" s="545" t="s">
        <v>5718</v>
      </c>
      <c r="D69" s="545">
        <v>44640</v>
      </c>
      <c r="E69" s="6">
        <f t="shared" si="21"/>
        <v>44651</v>
      </c>
      <c r="F69" s="6" t="s">
        <v>584</v>
      </c>
      <c r="G69" s="6" t="s">
        <v>584</v>
      </c>
      <c r="H69" s="6"/>
      <c r="I69" s="6"/>
      <c r="J69" s="9"/>
      <c r="K69" s="9"/>
    </row>
    <row r="70" spans="2:11" s="14" customFormat="1" ht="18.75" customHeight="1" x14ac:dyDescent="0.2">
      <c r="B70" s="544" t="s">
        <v>5669</v>
      </c>
      <c r="C70" s="545" t="s">
        <v>5719</v>
      </c>
      <c r="D70" s="545">
        <v>44644</v>
      </c>
      <c r="E70" s="6">
        <f t="shared" si="21"/>
        <v>44655</v>
      </c>
      <c r="F70" s="6" t="s">
        <v>584</v>
      </c>
      <c r="G70" s="6" t="s">
        <v>584</v>
      </c>
      <c r="H70" s="6"/>
      <c r="I70" s="6"/>
      <c r="J70" s="9"/>
      <c r="K70" s="9"/>
    </row>
    <row r="71" spans="2:11" s="14" customFormat="1" ht="18.75" customHeight="1" x14ac:dyDescent="0.2">
      <c r="B71" s="544" t="s">
        <v>5673</v>
      </c>
      <c r="C71" s="545" t="s">
        <v>5720</v>
      </c>
      <c r="D71" s="545">
        <v>44650</v>
      </c>
      <c r="E71" s="6">
        <f t="shared" si="21"/>
        <v>44661</v>
      </c>
      <c r="F71" s="6" t="s">
        <v>584</v>
      </c>
      <c r="G71" s="6" t="s">
        <v>584</v>
      </c>
      <c r="H71" s="6"/>
      <c r="I71" s="6"/>
      <c r="J71" s="9"/>
      <c r="K71" s="9"/>
    </row>
    <row r="72" spans="2:11" s="14" customFormat="1" ht="18.75" customHeight="1" x14ac:dyDescent="0.2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 x14ac:dyDescent="0.2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 x14ac:dyDescent="0.2">
      <c r="B74" s="8" t="s">
        <v>590</v>
      </c>
      <c r="C74" s="11"/>
      <c r="D74" s="11"/>
      <c r="E74" s="15"/>
      <c r="F74" s="2" t="s">
        <v>1748</v>
      </c>
      <c r="G74" s="2"/>
      <c r="H74" s="11"/>
      <c r="I74" s="2" t="s">
        <v>592</v>
      </c>
      <c r="J74" s="2"/>
      <c r="K74" s="2"/>
    </row>
    <row r="75" spans="2:11" s="12" customFormat="1" ht="18.75" customHeight="1" x14ac:dyDescent="0.2">
      <c r="B75" s="197" t="s">
        <v>593</v>
      </c>
      <c r="C75" s="193"/>
      <c r="D75" s="198" t="s">
        <v>594</v>
      </c>
      <c r="E75" s="15"/>
      <c r="F75" s="11" t="s">
        <v>595</v>
      </c>
      <c r="G75" s="11"/>
      <c r="H75" s="198" t="s">
        <v>596</v>
      </c>
      <c r="I75" s="197" t="s">
        <v>597</v>
      </c>
      <c r="J75" s="193"/>
      <c r="K75" s="198" t="s">
        <v>598</v>
      </c>
    </row>
    <row r="76" spans="2:11" s="12" customFormat="1" ht="18.75" customHeight="1" x14ac:dyDescent="0.2">
      <c r="B76" s="414" t="s">
        <v>599</v>
      </c>
      <c r="C76" s="202"/>
      <c r="D76" s="570" t="s">
        <v>600</v>
      </c>
      <c r="E76" s="197"/>
      <c r="F76" s="707" t="s">
        <v>601</v>
      </c>
      <c r="G76" s="707" t="s">
        <v>602</v>
      </c>
      <c r="H76" s="252" t="s">
        <v>603</v>
      </c>
      <c r="I76" s="201" t="s">
        <v>604</v>
      </c>
      <c r="J76" s="202" t="s">
        <v>1749</v>
      </c>
      <c r="K76" s="203" t="s">
        <v>605</v>
      </c>
    </row>
    <row r="77" spans="2:11" s="14" customFormat="1" ht="18.75" customHeight="1" x14ac:dyDescent="0.2">
      <c r="B77" s="414" t="s">
        <v>613</v>
      </c>
      <c r="C77" s="202"/>
      <c r="D77" s="570" t="s">
        <v>614</v>
      </c>
      <c r="E77" s="197"/>
      <c r="F77" s="707" t="s">
        <v>608</v>
      </c>
      <c r="G77" s="707" t="s">
        <v>609</v>
      </c>
      <c r="H77" s="252" t="s">
        <v>610</v>
      </c>
      <c r="I77" s="201" t="s">
        <v>611</v>
      </c>
      <c r="J77" s="202" t="s">
        <v>1750</v>
      </c>
      <c r="K77" s="203" t="s">
        <v>612</v>
      </c>
    </row>
    <row r="78" spans="2:11" s="14" customFormat="1" ht="18.75" customHeight="1" x14ac:dyDescent="0.2">
      <c r="B78" s="201" t="s">
        <v>3855</v>
      </c>
      <c r="C78" s="202"/>
      <c r="D78" s="203" t="s">
        <v>1912</v>
      </c>
      <c r="E78" s="197"/>
      <c r="F78" s="707" t="s">
        <v>615</v>
      </c>
      <c r="G78" s="707" t="s">
        <v>616</v>
      </c>
      <c r="H78" s="252" t="s">
        <v>617</v>
      </c>
      <c r="I78" s="201" t="s">
        <v>1753</v>
      </c>
      <c r="J78" s="202" t="s">
        <v>1754</v>
      </c>
      <c r="K78" s="203" t="s">
        <v>1755</v>
      </c>
    </row>
    <row r="79" spans="2:11" s="14" customFormat="1" ht="18.75" customHeight="1" x14ac:dyDescent="0.2">
      <c r="B79" s="201" t="s">
        <v>606</v>
      </c>
      <c r="C79" s="202"/>
      <c r="D79" s="203" t="s">
        <v>607</v>
      </c>
      <c r="E79" s="197"/>
      <c r="F79" s="707" t="s">
        <v>622</v>
      </c>
      <c r="G79" s="707" t="s">
        <v>623</v>
      </c>
      <c r="H79" s="252" t="s">
        <v>624</v>
      </c>
      <c r="I79" s="201" t="s">
        <v>625</v>
      </c>
      <c r="J79" s="202" t="s">
        <v>1756</v>
      </c>
      <c r="K79" s="203" t="s">
        <v>626</v>
      </c>
    </row>
    <row r="80" spans="2:11" s="14" customFormat="1" ht="18.75" customHeight="1" x14ac:dyDescent="0.2">
      <c r="B80" s="414" t="s">
        <v>894</v>
      </c>
      <c r="C80" s="202"/>
      <c r="D80" s="570" t="s">
        <v>621</v>
      </c>
      <c r="E80" s="197"/>
      <c r="F80" s="707" t="s">
        <v>3856</v>
      </c>
      <c r="G80" s="707" t="s">
        <v>630</v>
      </c>
      <c r="H80" s="252" t="s">
        <v>3857</v>
      </c>
      <c r="I80" s="201" t="s">
        <v>632</v>
      </c>
      <c r="J80" s="202" t="s">
        <v>1757</v>
      </c>
      <c r="K80" s="203" t="s">
        <v>633</v>
      </c>
    </row>
    <row r="81" spans="2:11" s="14" customFormat="1" ht="18.75" customHeight="1" x14ac:dyDescent="0.2">
      <c r="B81" s="414" t="s">
        <v>1758</v>
      </c>
      <c r="C81" s="202"/>
      <c r="D81" s="570" t="s">
        <v>1759</v>
      </c>
      <c r="E81" s="197"/>
      <c r="F81" s="707" t="s">
        <v>3858</v>
      </c>
      <c r="G81" s="707" t="s">
        <v>637</v>
      </c>
      <c r="H81" s="252" t="s">
        <v>3859</v>
      </c>
      <c r="I81" s="201" t="s">
        <v>1760</v>
      </c>
      <c r="J81" s="202" t="s">
        <v>1761</v>
      </c>
      <c r="K81" s="203" t="s">
        <v>1762</v>
      </c>
    </row>
    <row r="82" spans="2:11" s="14" customFormat="1" ht="18.75" customHeight="1" x14ac:dyDescent="0.2">
      <c r="B82" s="414" t="s">
        <v>1763</v>
      </c>
      <c r="C82" s="202"/>
      <c r="D82" s="570" t="s">
        <v>1764</v>
      </c>
      <c r="E82" s="197"/>
      <c r="F82" s="505"/>
      <c r="G82"/>
      <c r="H82"/>
    </row>
    <row r="83" spans="2:11" s="14" customFormat="1" ht="18.75" customHeight="1" x14ac:dyDescent="0.2">
      <c r="B83" s="414" t="s">
        <v>627</v>
      </c>
      <c r="C83" s="202"/>
      <c r="D83" s="570" t="s">
        <v>628</v>
      </c>
      <c r="E83" s="11"/>
      <c r="F83" s="11"/>
      <c r="H83" s="13"/>
      <c r="I83" s="11"/>
      <c r="J83" s="16"/>
      <c r="K83" s="13"/>
    </row>
    <row r="84" spans="2:11" ht="18.75" customHeight="1" x14ac:dyDescent="0.2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 x14ac:dyDescent="0.2">
      <c r="B85" s="11" t="s">
        <v>1765</v>
      </c>
      <c r="C85" s="11" t="s">
        <v>1766</v>
      </c>
      <c r="D85" s="13"/>
      <c r="F85" s="11" t="s">
        <v>1767</v>
      </c>
      <c r="G85" s="16" t="s">
        <v>1768</v>
      </c>
      <c r="H85" s="14"/>
      <c r="I85" s="11" t="s">
        <v>1767</v>
      </c>
      <c r="J85" s="11" t="s">
        <v>1769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 x14ac:dyDescent="0.2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 x14ac:dyDescent="0.2">
      <c r="B2" s="8" t="s">
        <v>1612</v>
      </c>
    </row>
    <row r="3" spans="2:8" ht="18" customHeight="1" x14ac:dyDescent="0.2">
      <c r="B3" s="165"/>
    </row>
    <row r="4" spans="2:8" ht="18" customHeight="1" x14ac:dyDescent="0.2">
      <c r="C4" s="313" t="s">
        <v>5721</v>
      </c>
      <c r="H4" s="147"/>
    </row>
    <row r="6" spans="2:8" s="145" customFormat="1" ht="18" customHeight="1" x14ac:dyDescent="0.2">
      <c r="B6" s="170"/>
      <c r="C6" s="158"/>
      <c r="D6" s="208" t="s">
        <v>1839</v>
      </c>
      <c r="E6" s="332" t="s">
        <v>235</v>
      </c>
      <c r="F6" s="163" t="s">
        <v>221</v>
      </c>
      <c r="G6" s="332" t="s">
        <v>328</v>
      </c>
      <c r="H6" s="174"/>
    </row>
    <row r="7" spans="2:8" s="145" customFormat="1" ht="18" customHeight="1" x14ac:dyDescent="0.2">
      <c r="B7" s="158"/>
      <c r="C7" s="169" t="s">
        <v>1614</v>
      </c>
      <c r="D7" s="209"/>
      <c r="E7" s="332" t="s">
        <v>256</v>
      </c>
      <c r="F7" s="332" t="s">
        <v>277</v>
      </c>
      <c r="G7" s="332" t="s">
        <v>263</v>
      </c>
      <c r="H7" s="174"/>
    </row>
    <row r="8" spans="2:8" s="145" customFormat="1" ht="18" customHeight="1" x14ac:dyDescent="0.2">
      <c r="B8" s="152" t="s">
        <v>375</v>
      </c>
      <c r="C8" s="152" t="s">
        <v>376</v>
      </c>
      <c r="D8" s="152" t="s">
        <v>1620</v>
      </c>
      <c r="E8" s="152" t="s">
        <v>1620</v>
      </c>
      <c r="F8" s="152" t="s">
        <v>1620</v>
      </c>
      <c r="G8" s="152" t="s">
        <v>1620</v>
      </c>
      <c r="H8" s="174"/>
    </row>
    <row r="9" spans="2:8" s="145" customFormat="1" ht="18" customHeight="1" x14ac:dyDescent="0.2">
      <c r="B9" s="172" t="s">
        <v>5722</v>
      </c>
      <c r="C9" s="175" t="s">
        <v>5723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 x14ac:dyDescent="0.2">
      <c r="B10" s="172" t="s">
        <v>5131</v>
      </c>
      <c r="C10" s="175" t="s">
        <v>5724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 x14ac:dyDescent="0.2">
      <c r="B11" s="172" t="s">
        <v>5456</v>
      </c>
      <c r="C11" s="175" t="s">
        <v>5725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 x14ac:dyDescent="0.2">
      <c r="B12" s="172" t="s">
        <v>5402</v>
      </c>
      <c r="C12" s="175" t="s">
        <v>5726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 x14ac:dyDescent="0.2">
      <c r="B13" s="171" t="s">
        <v>4671</v>
      </c>
      <c r="C13" s="173" t="s">
        <v>5727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 x14ac:dyDescent="0.2">
      <c r="B14" s="171" t="s">
        <v>5728</v>
      </c>
      <c r="C14" s="173" t="s">
        <v>5729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 x14ac:dyDescent="0.2">
      <c r="B15" s="323" t="s">
        <v>433</v>
      </c>
      <c r="C15" s="173" t="s">
        <v>5730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 x14ac:dyDescent="0.2">
      <c r="B16" s="171" t="s">
        <v>5119</v>
      </c>
      <c r="C16" s="173" t="s">
        <v>5731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 x14ac:dyDescent="0.2">
      <c r="B17" s="171" t="s">
        <v>4722</v>
      </c>
      <c r="C17" s="173" t="s">
        <v>5732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 x14ac:dyDescent="0.2">
      <c r="B18" s="172" t="s">
        <v>5178</v>
      </c>
      <c r="C18" s="175" t="s">
        <v>5733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 x14ac:dyDescent="0.2">
      <c r="B19" s="172" t="s">
        <v>5722</v>
      </c>
      <c r="C19" s="175" t="s">
        <v>5734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 x14ac:dyDescent="0.2">
      <c r="B20" s="172" t="s">
        <v>5131</v>
      </c>
      <c r="C20" s="175" t="s">
        <v>5735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 x14ac:dyDescent="0.2">
      <c r="B21" s="172" t="s">
        <v>5456</v>
      </c>
      <c r="C21" s="175" t="s">
        <v>5736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1736</v>
      </c>
      <c r="I21" s="174"/>
      <c r="J21" s="174"/>
    </row>
    <row r="22" spans="2:12" s="145" customFormat="1" ht="18" customHeight="1" x14ac:dyDescent="0.2">
      <c r="B22" s="157" t="s">
        <v>589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 x14ac:dyDescent="0.2">
      <c r="B23" s="157"/>
      <c r="L23" s="147"/>
    </row>
    <row r="24" spans="2:12" s="159" customFormat="1" ht="18" customHeight="1" x14ac:dyDescent="0.2">
      <c r="B24" s="192" t="s">
        <v>590</v>
      </c>
      <c r="C24" s="193"/>
      <c r="D24" s="193"/>
      <c r="E24" s="194"/>
      <c r="F24" s="195" t="s">
        <v>1748</v>
      </c>
      <c r="G24" s="195"/>
      <c r="H24" s="193"/>
      <c r="I24" s="193"/>
      <c r="J24" s="195" t="s">
        <v>592</v>
      </c>
      <c r="K24" s="195"/>
      <c r="L24" s="195"/>
    </row>
    <row r="25" spans="2:12" s="159" customFormat="1" ht="18" customHeight="1" x14ac:dyDescent="0.2">
      <c r="B25" s="197" t="s">
        <v>593</v>
      </c>
      <c r="C25" s="193"/>
      <c r="D25" s="198" t="s">
        <v>594</v>
      </c>
      <c r="E25" s="199"/>
      <c r="F25" s="197" t="s">
        <v>595</v>
      </c>
      <c r="G25" s="193"/>
      <c r="H25" s="198" t="s">
        <v>596</v>
      </c>
      <c r="I25" s="193"/>
      <c r="J25" s="197" t="s">
        <v>597</v>
      </c>
      <c r="K25" s="193"/>
      <c r="L25" s="198" t="s">
        <v>598</v>
      </c>
    </row>
    <row r="26" spans="2:12" s="159" customFormat="1" ht="18" customHeight="1" x14ac:dyDescent="0.2">
      <c r="B26" s="201" t="s">
        <v>5588</v>
      </c>
      <c r="C26" s="202" t="s">
        <v>5589</v>
      </c>
      <c r="D26" s="203" t="s">
        <v>5590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604</v>
      </c>
      <c r="K26" s="202" t="s">
        <v>1749</v>
      </c>
      <c r="L26" s="203" t="s">
        <v>605</v>
      </c>
    </row>
    <row r="27" spans="2:12" s="159" customFormat="1" ht="18" customHeight="1" x14ac:dyDescent="0.2">
      <c r="B27" s="201" t="s">
        <v>5591</v>
      </c>
      <c r="C27" s="202" t="s">
        <v>5592</v>
      </c>
      <c r="D27" s="203" t="s">
        <v>5593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611</v>
      </c>
      <c r="K27" s="202" t="s">
        <v>1750</v>
      </c>
      <c r="L27" s="203" t="s">
        <v>612</v>
      </c>
    </row>
    <row r="28" spans="2:12" s="159" customFormat="1" ht="18" customHeight="1" x14ac:dyDescent="0.2">
      <c r="B28" s="201" t="s">
        <v>1751</v>
      </c>
      <c r="C28" s="202" t="s">
        <v>5594</v>
      </c>
      <c r="D28" s="203" t="s">
        <v>1752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1753</v>
      </c>
      <c r="K28" s="202" t="s">
        <v>1754</v>
      </c>
      <c r="L28" s="203" t="s">
        <v>1755</v>
      </c>
    </row>
    <row r="29" spans="2:12" s="159" customFormat="1" ht="18" customHeight="1" x14ac:dyDescent="0.2">
      <c r="B29" s="201" t="s">
        <v>5595</v>
      </c>
      <c r="C29" s="202" t="s">
        <v>5596</v>
      </c>
      <c r="D29" s="203" t="s">
        <v>5597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625</v>
      </c>
      <c r="K29" s="202" t="s">
        <v>1756</v>
      </c>
      <c r="L29" s="203" t="s">
        <v>626</v>
      </c>
    </row>
    <row r="30" spans="2:12" s="159" customFormat="1" ht="18" customHeight="1" x14ac:dyDescent="0.2">
      <c r="B30" s="201" t="s">
        <v>606</v>
      </c>
      <c r="C30" s="202" t="s">
        <v>5598</v>
      </c>
      <c r="D30" s="203" t="s">
        <v>607</v>
      </c>
      <c r="E30" s="197"/>
      <c r="F30" s="201"/>
      <c r="G30" s="202"/>
      <c r="H30" s="203"/>
      <c r="I30" s="193"/>
      <c r="J30" s="201" t="s">
        <v>632</v>
      </c>
      <c r="K30" s="202" t="s">
        <v>1757</v>
      </c>
      <c r="L30" s="203" t="s">
        <v>633</v>
      </c>
    </row>
    <row r="31" spans="2:12" s="159" customFormat="1" ht="18" customHeight="1" x14ac:dyDescent="0.2">
      <c r="B31" s="201" t="s">
        <v>5599</v>
      </c>
      <c r="C31" s="202" t="s">
        <v>5600</v>
      </c>
      <c r="D31" s="203" t="s">
        <v>5601</v>
      </c>
      <c r="E31" s="197"/>
      <c r="F31" s="201"/>
      <c r="G31" s="202"/>
      <c r="H31" s="203"/>
      <c r="I31" s="193"/>
      <c r="J31" s="201" t="s">
        <v>1760</v>
      </c>
      <c r="K31" s="202" t="s">
        <v>1761</v>
      </c>
      <c r="L31" s="203" t="s">
        <v>1762</v>
      </c>
    </row>
    <row r="32" spans="2:12" s="159" customFormat="1" ht="18" customHeight="1" x14ac:dyDescent="0.2">
      <c r="B32" s="201" t="s">
        <v>5602</v>
      </c>
      <c r="C32" s="202" t="s">
        <v>5603</v>
      </c>
      <c r="D32" s="203" t="s">
        <v>5604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 x14ac:dyDescent="0.2">
      <c r="B33" s="201" t="s">
        <v>5605</v>
      </c>
      <c r="C33" s="202" t="s">
        <v>5606</v>
      </c>
      <c r="D33" s="203" t="s">
        <v>5607</v>
      </c>
      <c r="E33" s="197"/>
      <c r="F33" s="201"/>
      <c r="G33" s="197"/>
      <c r="H33" s="203"/>
      <c r="I33" s="193"/>
      <c r="J33" s="197"/>
      <c r="K33" s="193"/>
    </row>
    <row r="34" spans="2:11" ht="18" customHeight="1" x14ac:dyDescent="0.2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 x14ac:dyDescent="0.2">
      <c r="B35" s="193" t="s">
        <v>1765</v>
      </c>
      <c r="C35" s="193" t="s">
        <v>1766</v>
      </c>
      <c r="D35" s="205"/>
      <c r="E35" s="193"/>
      <c r="F35" s="193" t="s">
        <v>1767</v>
      </c>
      <c r="G35" s="206" t="s">
        <v>1768</v>
      </c>
      <c r="H35" s="196"/>
      <c r="I35" s="193"/>
      <c r="J35" s="193" t="s">
        <v>1767</v>
      </c>
      <c r="K35" s="193" t="s">
        <v>1769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 x14ac:dyDescent="0.2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 x14ac:dyDescent="0.2">
      <c r="B2" s="8" t="s">
        <v>1612</v>
      </c>
    </row>
    <row r="3" spans="1:14" ht="17.25" customHeight="1" x14ac:dyDescent="0.2">
      <c r="B3" s="165"/>
    </row>
    <row r="4" spans="1:14" ht="17.25" customHeight="1" x14ac:dyDescent="0.2">
      <c r="C4" s="313" t="s">
        <v>5737</v>
      </c>
      <c r="D4" s="147"/>
      <c r="E4" s="147"/>
      <c r="F4" s="147"/>
      <c r="G4" s="147"/>
      <c r="H4" s="147"/>
      <c r="I4" s="147"/>
    </row>
    <row r="5" spans="1:14" ht="17.25" customHeight="1" x14ac:dyDescent="0.2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 x14ac:dyDescent="0.2">
      <c r="A6" s="218"/>
      <c r="B6" s="177"/>
      <c r="C6" s="178" t="s">
        <v>4467</v>
      </c>
      <c r="D6" s="208" t="s">
        <v>1839</v>
      </c>
      <c r="E6" s="311" t="s">
        <v>5738</v>
      </c>
      <c r="F6" s="163" t="s">
        <v>4491</v>
      </c>
      <c r="G6" s="163" t="s">
        <v>272</v>
      </c>
      <c r="H6" s="332" t="s">
        <v>5105</v>
      </c>
      <c r="I6" s="146"/>
      <c r="J6" s="337" t="s">
        <v>5739</v>
      </c>
      <c r="K6" s="146"/>
      <c r="L6" s="146"/>
      <c r="M6" s="146"/>
      <c r="N6" s="146"/>
    </row>
    <row r="7" spans="1:14" ht="17.25" customHeight="1" x14ac:dyDescent="0.2">
      <c r="A7" s="218"/>
      <c r="B7" s="152" t="s">
        <v>375</v>
      </c>
      <c r="C7" s="152" t="s">
        <v>376</v>
      </c>
      <c r="D7" s="209"/>
      <c r="E7" s="161" t="s">
        <v>256</v>
      </c>
      <c r="F7" s="332" t="s">
        <v>244</v>
      </c>
      <c r="G7" s="332" t="s">
        <v>263</v>
      </c>
      <c r="H7" s="332" t="s">
        <v>290</v>
      </c>
      <c r="I7" s="146"/>
      <c r="K7" s="146"/>
      <c r="L7" s="146"/>
      <c r="M7" s="146"/>
      <c r="N7" s="146"/>
    </row>
    <row r="8" spans="1:14" ht="17.25" customHeight="1" x14ac:dyDescent="0.2">
      <c r="A8" s="218"/>
      <c r="B8" s="216" t="s">
        <v>433</v>
      </c>
      <c r="C8" s="173" t="s">
        <v>5740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 x14ac:dyDescent="0.2">
      <c r="A9" s="218"/>
      <c r="B9" s="361" t="s">
        <v>433</v>
      </c>
      <c r="C9" s="355" t="s">
        <v>5741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 x14ac:dyDescent="0.2">
      <c r="A10" s="218"/>
      <c r="B10" s="361" t="s">
        <v>433</v>
      </c>
      <c r="C10" s="355" t="s">
        <v>5742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 x14ac:dyDescent="0.2">
      <c r="A11" s="218"/>
      <c r="B11" s="361" t="s">
        <v>433</v>
      </c>
      <c r="C11" s="355" t="s">
        <v>5743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 x14ac:dyDescent="0.2">
      <c r="A12" s="218"/>
      <c r="B12" s="356" t="s">
        <v>4946</v>
      </c>
      <c r="C12" s="355" t="s">
        <v>5744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5745</v>
      </c>
      <c r="J12" s="146"/>
      <c r="K12" s="146"/>
      <c r="L12" s="146"/>
      <c r="M12" s="146"/>
      <c r="N12" s="146"/>
    </row>
    <row r="13" spans="1:14" ht="17.25" customHeight="1" x14ac:dyDescent="0.2">
      <c r="A13" s="218"/>
      <c r="B13" s="356" t="s">
        <v>4940</v>
      </c>
      <c r="C13" s="355" t="s">
        <v>5746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 x14ac:dyDescent="0.2">
      <c r="A14" s="218"/>
      <c r="B14" s="356" t="s">
        <v>4950</v>
      </c>
      <c r="C14" s="355" t="s">
        <v>5747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 x14ac:dyDescent="0.2">
      <c r="A15" s="218"/>
      <c r="B15" s="361" t="s">
        <v>433</v>
      </c>
      <c r="C15" s="355" t="s">
        <v>5748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 x14ac:dyDescent="0.2">
      <c r="A16" s="218"/>
      <c r="B16" s="356" t="s">
        <v>4816</v>
      </c>
      <c r="C16" s="355" t="s">
        <v>5749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 x14ac:dyDescent="0.2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 x14ac:dyDescent="0.2">
      <c r="A18" s="218"/>
      <c r="B18" s="1601" t="s">
        <v>5750</v>
      </c>
      <c r="C18" s="1601"/>
      <c r="D18" s="1601"/>
      <c r="E18" s="1601"/>
      <c r="F18" s="1601"/>
      <c r="G18" s="1601"/>
      <c r="H18" s="1601"/>
      <c r="I18" s="146"/>
      <c r="J18" s="146"/>
      <c r="K18" s="146"/>
      <c r="L18" s="146"/>
      <c r="M18" s="146"/>
      <c r="N18" s="146"/>
    </row>
    <row r="19" spans="1:14" ht="17.25" customHeight="1" x14ac:dyDescent="0.2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 x14ac:dyDescent="0.2">
      <c r="A20" s="262"/>
      <c r="B20" s="157" t="s">
        <v>589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 x14ac:dyDescent="0.2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 x14ac:dyDescent="0.2">
      <c r="A22" s="212"/>
      <c r="B22" s="192" t="s">
        <v>590</v>
      </c>
      <c r="C22" s="193"/>
      <c r="D22" s="193"/>
      <c r="E22" s="194"/>
      <c r="F22" s="195" t="s">
        <v>1748</v>
      </c>
      <c r="G22" s="195"/>
      <c r="H22" s="193"/>
      <c r="I22" s="193"/>
      <c r="J22" s="195" t="s">
        <v>592</v>
      </c>
      <c r="K22" s="195"/>
      <c r="L22" s="195"/>
      <c r="M22" s="193"/>
      <c r="N22" s="196"/>
    </row>
    <row r="23" spans="1:14" s="159" customFormat="1" ht="17.25" customHeight="1" x14ac:dyDescent="0.2">
      <c r="A23" s="212"/>
      <c r="B23" s="197" t="s">
        <v>593</v>
      </c>
      <c r="C23" s="193"/>
      <c r="D23" s="198" t="s">
        <v>594</v>
      </c>
      <c r="E23" s="199"/>
      <c r="F23" s="197" t="s">
        <v>595</v>
      </c>
      <c r="G23" s="193"/>
      <c r="H23" s="198" t="s">
        <v>596</v>
      </c>
      <c r="I23" s="193"/>
      <c r="J23" s="197" t="s">
        <v>597</v>
      </c>
      <c r="K23" s="193"/>
      <c r="L23" s="198" t="s">
        <v>598</v>
      </c>
      <c r="M23" s="193"/>
      <c r="N23" s="196"/>
    </row>
    <row r="24" spans="1:14" s="159" customFormat="1" ht="17.25" customHeight="1" x14ac:dyDescent="0.2">
      <c r="A24" s="213"/>
      <c r="B24" s="201" t="s">
        <v>5588</v>
      </c>
      <c r="C24" s="202" t="s">
        <v>5589</v>
      </c>
      <c r="D24" s="203" t="s">
        <v>5590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604</v>
      </c>
      <c r="K24" s="202" t="s">
        <v>1749</v>
      </c>
      <c r="L24" s="203" t="s">
        <v>605</v>
      </c>
      <c r="M24" s="193"/>
      <c r="N24" s="196"/>
    </row>
    <row r="25" spans="1:14" s="159" customFormat="1" ht="17.25" customHeight="1" x14ac:dyDescent="0.2">
      <c r="A25" s="212"/>
      <c r="B25" s="201" t="s">
        <v>5591</v>
      </c>
      <c r="C25" s="202" t="s">
        <v>5592</v>
      </c>
      <c r="D25" s="203" t="s">
        <v>5593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611</v>
      </c>
      <c r="K25" s="202" t="s">
        <v>1750</v>
      </c>
      <c r="L25" s="203" t="s">
        <v>612</v>
      </c>
      <c r="M25" s="193"/>
      <c r="N25" s="196"/>
    </row>
    <row r="26" spans="1:14" s="159" customFormat="1" ht="17.25" customHeight="1" x14ac:dyDescent="0.2">
      <c r="A26" s="212"/>
      <c r="B26" s="201" t="s">
        <v>1751</v>
      </c>
      <c r="C26" s="202" t="s">
        <v>5594</v>
      </c>
      <c r="D26" s="203" t="s">
        <v>1752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1753</v>
      </c>
      <c r="K26" s="202" t="s">
        <v>1754</v>
      </c>
      <c r="L26" s="203" t="s">
        <v>1755</v>
      </c>
      <c r="M26" s="193"/>
      <c r="N26" s="196"/>
    </row>
    <row r="27" spans="1:14" s="159" customFormat="1" ht="17.25" customHeight="1" x14ac:dyDescent="0.2">
      <c r="A27" s="212"/>
      <c r="B27" s="201" t="s">
        <v>5595</v>
      </c>
      <c r="C27" s="202" t="s">
        <v>5596</v>
      </c>
      <c r="D27" s="203" t="s">
        <v>5597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625</v>
      </c>
      <c r="K27" s="202" t="s">
        <v>1756</v>
      </c>
      <c r="L27" s="203" t="s">
        <v>626</v>
      </c>
      <c r="M27" s="193"/>
      <c r="N27" s="196"/>
    </row>
    <row r="28" spans="1:14" s="159" customFormat="1" ht="17.25" customHeight="1" x14ac:dyDescent="0.2">
      <c r="A28" s="212"/>
      <c r="B28" s="201" t="s">
        <v>606</v>
      </c>
      <c r="C28" s="202" t="s">
        <v>5598</v>
      </c>
      <c r="D28" s="203" t="s">
        <v>607</v>
      </c>
      <c r="E28" s="197"/>
      <c r="F28" s="201"/>
      <c r="G28" s="202"/>
      <c r="H28" s="203"/>
      <c r="I28" s="193"/>
      <c r="J28" s="201" t="s">
        <v>632</v>
      </c>
      <c r="K28" s="202" t="s">
        <v>1757</v>
      </c>
      <c r="L28" s="203" t="s">
        <v>633</v>
      </c>
      <c r="M28" s="193"/>
      <c r="N28" s="196"/>
    </row>
    <row r="29" spans="1:14" s="159" customFormat="1" ht="17.25" customHeight="1" x14ac:dyDescent="0.2">
      <c r="A29" s="212"/>
      <c r="B29" s="201" t="s">
        <v>5599</v>
      </c>
      <c r="C29" s="202" t="s">
        <v>5600</v>
      </c>
      <c r="D29" s="203" t="s">
        <v>5601</v>
      </c>
      <c r="E29" s="197"/>
      <c r="F29" s="201"/>
      <c r="G29" s="202"/>
      <c r="H29" s="203"/>
      <c r="I29" s="193"/>
      <c r="J29" s="201" t="s">
        <v>1760</v>
      </c>
      <c r="K29" s="202" t="s">
        <v>1761</v>
      </c>
      <c r="L29" s="203" t="s">
        <v>1762</v>
      </c>
      <c r="M29" s="193"/>
      <c r="N29" s="196"/>
    </row>
    <row r="30" spans="1:14" s="159" customFormat="1" ht="17.25" customHeight="1" x14ac:dyDescent="0.2">
      <c r="A30" s="212"/>
      <c r="B30" s="201" t="s">
        <v>5602</v>
      </c>
      <c r="C30" s="202" t="s">
        <v>5603</v>
      </c>
      <c r="D30" s="203" t="s">
        <v>5604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 x14ac:dyDescent="0.2">
      <c r="A31" s="212"/>
      <c r="B31" s="201" t="s">
        <v>5605</v>
      </c>
      <c r="C31" s="202" t="s">
        <v>5606</v>
      </c>
      <c r="D31" s="203" t="s">
        <v>5607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 x14ac:dyDescent="0.2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 x14ac:dyDescent="0.2">
      <c r="A33" s="214"/>
      <c r="B33" s="193" t="s">
        <v>1765</v>
      </c>
      <c r="C33" s="193" t="s">
        <v>1766</v>
      </c>
      <c r="D33" s="205"/>
      <c r="E33" s="193"/>
      <c r="F33" s="193" t="s">
        <v>1767</v>
      </c>
      <c r="G33" s="206" t="s">
        <v>1768</v>
      </c>
      <c r="H33" s="196"/>
      <c r="I33" s="193"/>
      <c r="J33" s="193" t="s">
        <v>1767</v>
      </c>
      <c r="K33" s="193" t="s">
        <v>1769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 x14ac:dyDescent="0.2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 x14ac:dyDescent="0.2">
      <c r="B2" s="263" t="s">
        <v>5751</v>
      </c>
      <c r="J2" s="265"/>
      <c r="K2" s="265"/>
      <c r="L2" s="265"/>
    </row>
    <row r="3" spans="2:12" ht="19.5" customHeight="1" x14ac:dyDescent="0.2">
      <c r="B3" s="268"/>
      <c r="C3" s="269" t="s">
        <v>5752</v>
      </c>
      <c r="D3" s="268"/>
      <c r="E3" s="268"/>
      <c r="F3" s="268"/>
      <c r="G3" s="270"/>
      <c r="H3" s="270"/>
      <c r="I3" s="270"/>
      <c r="J3" s="271"/>
    </row>
    <row r="4" spans="2:12" x14ac:dyDescent="0.2">
      <c r="B4" s="283"/>
      <c r="F4" s="270"/>
      <c r="G4" s="280"/>
      <c r="H4" s="280"/>
      <c r="J4" s="280"/>
      <c r="K4" s="272"/>
      <c r="L4" s="284"/>
    </row>
    <row r="5" spans="2:12" ht="30" x14ac:dyDescent="0.2">
      <c r="B5" s="273"/>
      <c r="C5" s="273" t="s">
        <v>3761</v>
      </c>
      <c r="D5" s="302" t="s">
        <v>1839</v>
      </c>
      <c r="E5" s="274" t="s">
        <v>4491</v>
      </c>
      <c r="F5" s="272"/>
      <c r="G5" s="270" t="s">
        <v>5753</v>
      </c>
      <c r="H5" s="270" t="s">
        <v>5754</v>
      </c>
      <c r="J5" s="272"/>
      <c r="L5" s="284"/>
    </row>
    <row r="6" spans="2:12" x14ac:dyDescent="0.2">
      <c r="B6" s="276" t="s">
        <v>375</v>
      </c>
      <c r="C6" s="276" t="s">
        <v>376</v>
      </c>
      <c r="D6" s="303"/>
      <c r="E6" s="277" t="s">
        <v>277</v>
      </c>
      <c r="F6" s="272"/>
      <c r="G6" s="280"/>
      <c r="H6" s="280"/>
      <c r="J6" s="272"/>
      <c r="L6" s="284"/>
    </row>
    <row r="7" spans="2:12" x14ac:dyDescent="0.2">
      <c r="B7" s="281" t="s">
        <v>5755</v>
      </c>
      <c r="C7" s="282" t="s">
        <v>5756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 x14ac:dyDescent="0.2">
      <c r="B8" s="281" t="s">
        <v>4765</v>
      </c>
      <c r="C8" s="282" t="s">
        <v>5757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 x14ac:dyDescent="0.2">
      <c r="B9" s="281" t="s">
        <v>5758</v>
      </c>
      <c r="C9" s="282" t="s">
        <v>5759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 x14ac:dyDescent="0.2">
      <c r="B10" s="278" t="s">
        <v>4784</v>
      </c>
      <c r="C10" s="279" t="s">
        <v>5760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 x14ac:dyDescent="0.2">
      <c r="B11" s="278" t="s">
        <v>5761</v>
      </c>
      <c r="C11" s="279" t="s">
        <v>5762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 x14ac:dyDescent="0.2">
      <c r="B12" s="278" t="s">
        <v>4741</v>
      </c>
      <c r="C12" s="279" t="s">
        <v>5763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 x14ac:dyDescent="0.2">
      <c r="B13" s="278" t="s">
        <v>5689</v>
      </c>
      <c r="C13" s="279" t="s">
        <v>5764</v>
      </c>
      <c r="D13" s="389">
        <f t="shared" si="3"/>
        <v>43309</v>
      </c>
      <c r="E13" s="389" t="s">
        <v>409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 x14ac:dyDescent="0.2">
      <c r="B14" s="283" t="s">
        <v>589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 x14ac:dyDescent="0.2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 x14ac:dyDescent="0.2">
      <c r="B16" s="285" t="s">
        <v>590</v>
      </c>
      <c r="C16" s="266"/>
      <c r="D16" s="266"/>
      <c r="E16" s="286"/>
      <c r="F16" s="287" t="s">
        <v>1748</v>
      </c>
      <c r="G16" s="287"/>
      <c r="H16" s="266"/>
      <c r="I16" s="266"/>
      <c r="J16" s="287" t="s">
        <v>592</v>
      </c>
      <c r="K16" s="287"/>
      <c r="L16" s="287"/>
    </row>
    <row r="17" spans="2:12" s="288" customFormat="1" ht="17.25" customHeight="1" x14ac:dyDescent="0.2">
      <c r="B17" s="289" t="s">
        <v>593</v>
      </c>
      <c r="C17" s="266"/>
      <c r="D17" s="290" t="s">
        <v>594</v>
      </c>
      <c r="E17" s="291"/>
      <c r="F17" s="289" t="s">
        <v>595</v>
      </c>
      <c r="G17" s="266"/>
      <c r="H17" s="290" t="s">
        <v>596</v>
      </c>
      <c r="I17" s="266"/>
      <c r="J17" s="289" t="s">
        <v>597</v>
      </c>
      <c r="K17" s="266"/>
      <c r="L17" s="290" t="s">
        <v>598</v>
      </c>
    </row>
    <row r="18" spans="2:12" s="288" customFormat="1" ht="17.25" customHeight="1" x14ac:dyDescent="0.25">
      <c r="B18" s="292" t="s">
        <v>5588</v>
      </c>
      <c r="C18" s="293" t="s">
        <v>5589</v>
      </c>
      <c r="D18" s="294" t="s">
        <v>5590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604</v>
      </c>
      <c r="K18" s="293" t="s">
        <v>1749</v>
      </c>
      <c r="L18" s="294" t="s">
        <v>605</v>
      </c>
    </row>
    <row r="19" spans="2:12" s="288" customFormat="1" ht="17.25" customHeight="1" x14ac:dyDescent="0.25">
      <c r="B19" s="292" t="s">
        <v>5591</v>
      </c>
      <c r="C19" s="293" t="s">
        <v>5592</v>
      </c>
      <c r="D19" s="294" t="s">
        <v>5593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611</v>
      </c>
      <c r="K19" s="293" t="s">
        <v>1750</v>
      </c>
      <c r="L19" s="294" t="s">
        <v>612</v>
      </c>
    </row>
    <row r="20" spans="2:12" s="288" customFormat="1" ht="17.25" customHeight="1" x14ac:dyDescent="0.25">
      <c r="B20" s="292" t="s">
        <v>1751</v>
      </c>
      <c r="C20" s="293" t="s">
        <v>5594</v>
      </c>
      <c r="D20" s="294" t="s">
        <v>1752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1753</v>
      </c>
      <c r="K20" s="293" t="s">
        <v>1754</v>
      </c>
      <c r="L20" s="294" t="s">
        <v>1755</v>
      </c>
    </row>
    <row r="21" spans="2:12" s="288" customFormat="1" ht="17.25" customHeight="1" x14ac:dyDescent="0.25">
      <c r="B21" s="292" t="s">
        <v>5595</v>
      </c>
      <c r="C21" s="293" t="s">
        <v>5596</v>
      </c>
      <c r="D21" s="294" t="s">
        <v>5597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625</v>
      </c>
      <c r="K21" s="293" t="s">
        <v>1756</v>
      </c>
      <c r="L21" s="294" t="s">
        <v>626</v>
      </c>
    </row>
    <row r="22" spans="2:12" s="288" customFormat="1" ht="17.25" customHeight="1" x14ac:dyDescent="0.2">
      <c r="B22" s="292" t="s">
        <v>606</v>
      </c>
      <c r="C22" s="293" t="s">
        <v>5598</v>
      </c>
      <c r="D22" s="294" t="s">
        <v>607</v>
      </c>
      <c r="E22" s="289"/>
      <c r="F22" s="292"/>
      <c r="G22" s="293"/>
      <c r="H22" s="294"/>
      <c r="I22" s="266"/>
      <c r="J22" s="292" t="s">
        <v>632</v>
      </c>
      <c r="K22" s="293" t="s">
        <v>1757</v>
      </c>
      <c r="L22" s="294" t="s">
        <v>633</v>
      </c>
    </row>
    <row r="23" spans="2:12" s="288" customFormat="1" ht="17.25" customHeight="1" x14ac:dyDescent="0.2">
      <c r="B23" s="292" t="s">
        <v>5599</v>
      </c>
      <c r="C23" s="293" t="s">
        <v>5600</v>
      </c>
      <c r="D23" s="294" t="s">
        <v>5601</v>
      </c>
      <c r="E23" s="289"/>
      <c r="F23" s="292"/>
      <c r="G23" s="293"/>
      <c r="H23" s="294"/>
      <c r="I23" s="266"/>
      <c r="J23" s="292" t="s">
        <v>1760</v>
      </c>
      <c r="K23" s="293" t="s">
        <v>1761</v>
      </c>
      <c r="L23" s="294" t="s">
        <v>1762</v>
      </c>
    </row>
    <row r="24" spans="2:12" s="288" customFormat="1" ht="17.25" customHeight="1" x14ac:dyDescent="0.2">
      <c r="B24" s="292" t="s">
        <v>5602</v>
      </c>
      <c r="C24" s="293" t="s">
        <v>5603</v>
      </c>
      <c r="D24" s="294" t="s">
        <v>5604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 x14ac:dyDescent="0.2">
      <c r="B25" s="292" t="s">
        <v>5605</v>
      </c>
      <c r="C25" s="293" t="s">
        <v>5606</v>
      </c>
      <c r="D25" s="294" t="s">
        <v>5607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 x14ac:dyDescent="0.2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 x14ac:dyDescent="0.2">
      <c r="B27" s="266" t="s">
        <v>1765</v>
      </c>
      <c r="C27" s="266" t="s">
        <v>1766</v>
      </c>
      <c r="D27" s="297"/>
      <c r="E27" s="266"/>
      <c r="F27" s="266" t="s">
        <v>1767</v>
      </c>
      <c r="G27" s="298" t="s">
        <v>1768</v>
      </c>
      <c r="H27" s="266"/>
      <c r="I27" s="266"/>
      <c r="J27" s="266" t="s">
        <v>1767</v>
      </c>
      <c r="K27" s="266" t="s">
        <v>1769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 x14ac:dyDescent="0.2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 x14ac:dyDescent="0.2">
      <c r="B2" s="8" t="s">
        <v>5751</v>
      </c>
    </row>
    <row r="3" spans="2:7" ht="17.25" customHeight="1" x14ac:dyDescent="0.2">
      <c r="B3" s="165"/>
    </row>
    <row r="4" spans="2:7" ht="17.25" customHeight="1" x14ac:dyDescent="0.2">
      <c r="C4" s="313" t="s">
        <v>5765</v>
      </c>
      <c r="D4" s="147"/>
      <c r="E4" s="147"/>
      <c r="F4" s="147"/>
      <c r="G4" s="147"/>
    </row>
    <row r="5" spans="2:7" ht="17.25" customHeight="1" x14ac:dyDescent="0.2">
      <c r="B5" s="169"/>
      <c r="C5" s="176"/>
      <c r="D5" s="169"/>
      <c r="E5" s="169"/>
      <c r="F5" s="169"/>
      <c r="G5" s="147"/>
    </row>
    <row r="6" spans="2:7" ht="17.25" customHeight="1" x14ac:dyDescent="0.2">
      <c r="B6" s="207"/>
      <c r="C6" s="179" t="s">
        <v>1614</v>
      </c>
      <c r="D6" s="332" t="s">
        <v>1839</v>
      </c>
      <c r="E6" s="332" t="s">
        <v>320</v>
      </c>
      <c r="F6" s="163" t="s">
        <v>229</v>
      </c>
    </row>
    <row r="7" spans="2:7" ht="17.25" customHeight="1" x14ac:dyDescent="0.2">
      <c r="B7" s="152" t="s">
        <v>375</v>
      </c>
      <c r="C7" s="152" t="s">
        <v>376</v>
      </c>
      <c r="D7" s="332"/>
      <c r="E7" s="332" t="s">
        <v>185</v>
      </c>
      <c r="F7" s="332" t="s">
        <v>244</v>
      </c>
    </row>
    <row r="8" spans="2:7" ht="17.25" customHeight="1" x14ac:dyDescent="0.2">
      <c r="B8" s="172" t="s">
        <v>5766</v>
      </c>
      <c r="C8" s="175" t="s">
        <v>5767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 x14ac:dyDescent="0.2">
      <c r="B9" s="172" t="s">
        <v>5768</v>
      </c>
      <c r="C9" s="175" t="s">
        <v>5769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 x14ac:dyDescent="0.2">
      <c r="B10" s="171" t="s">
        <v>5770</v>
      </c>
      <c r="C10" s="173" t="s">
        <v>5771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 x14ac:dyDescent="0.2">
      <c r="B11" s="157"/>
    </row>
    <row r="12" spans="2:7" ht="17.25" customHeight="1" x14ac:dyDescent="0.2">
      <c r="B12" s="157"/>
    </row>
    <row r="13" spans="2:7" ht="17.25" customHeight="1" x14ac:dyDescent="0.2">
      <c r="B13" s="207"/>
      <c r="C13" s="179" t="s">
        <v>1614</v>
      </c>
      <c r="D13" s="332" t="s">
        <v>1839</v>
      </c>
      <c r="E13" s="332" t="s">
        <v>211</v>
      </c>
      <c r="F13" s="332" t="s">
        <v>292</v>
      </c>
      <c r="G13" s="332" t="s">
        <v>5772</v>
      </c>
    </row>
    <row r="14" spans="2:7" ht="17.25" customHeight="1" x14ac:dyDescent="0.2">
      <c r="B14" s="152" t="s">
        <v>375</v>
      </c>
      <c r="C14" s="152" t="s">
        <v>376</v>
      </c>
      <c r="D14" s="332"/>
      <c r="E14" s="332" t="s">
        <v>185</v>
      </c>
      <c r="F14" s="332"/>
      <c r="G14" s="332"/>
    </row>
    <row r="15" spans="2:7" ht="17.25" customHeight="1" x14ac:dyDescent="0.2">
      <c r="B15" s="171" t="s">
        <v>5773</v>
      </c>
      <c r="C15" s="173" t="s">
        <v>5774</v>
      </c>
      <c r="D15" s="320">
        <v>43374</v>
      </c>
      <c r="E15" s="320"/>
      <c r="F15" s="320"/>
      <c r="G15" s="320"/>
    </row>
    <row r="16" spans="2:7" ht="17.25" customHeight="1" x14ac:dyDescent="0.2">
      <c r="B16" s="171"/>
      <c r="C16" s="173" t="s">
        <v>5775</v>
      </c>
      <c r="D16" s="320"/>
      <c r="E16" s="320"/>
      <c r="F16" s="320"/>
      <c r="G16" s="320"/>
    </row>
    <row r="20" spans="2:12" ht="17.25" customHeight="1" x14ac:dyDescent="0.2">
      <c r="B20" s="157" t="s">
        <v>589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 x14ac:dyDescent="0.2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 x14ac:dyDescent="0.2">
      <c r="B22" s="192" t="s">
        <v>590</v>
      </c>
      <c r="C22" s="193"/>
      <c r="D22" s="193"/>
      <c r="E22" s="194"/>
      <c r="F22" s="195" t="s">
        <v>1748</v>
      </c>
      <c r="G22" s="195"/>
      <c r="H22" s="193"/>
      <c r="I22" s="193"/>
      <c r="J22" s="195" t="s">
        <v>592</v>
      </c>
      <c r="K22" s="195"/>
      <c r="L22" s="195"/>
    </row>
    <row r="23" spans="2:12" s="159" customFormat="1" ht="17.25" customHeight="1" x14ac:dyDescent="0.2">
      <c r="B23" s="197" t="s">
        <v>593</v>
      </c>
      <c r="C23" s="193"/>
      <c r="D23" s="198" t="s">
        <v>594</v>
      </c>
      <c r="E23" s="199"/>
      <c r="F23" s="197" t="s">
        <v>595</v>
      </c>
      <c r="G23" s="193"/>
      <c r="H23" s="198" t="s">
        <v>596</v>
      </c>
      <c r="I23" s="193"/>
      <c r="J23" s="197" t="s">
        <v>597</v>
      </c>
      <c r="K23" s="193"/>
      <c r="L23" s="198" t="s">
        <v>598</v>
      </c>
    </row>
    <row r="24" spans="2:12" s="159" customFormat="1" ht="17.25" customHeight="1" x14ac:dyDescent="0.2">
      <c r="B24" s="201" t="s">
        <v>5588</v>
      </c>
      <c r="C24" s="202" t="s">
        <v>5589</v>
      </c>
      <c r="D24" s="203" t="s">
        <v>5590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604</v>
      </c>
      <c r="K24" s="202" t="s">
        <v>1749</v>
      </c>
      <c r="L24" s="203" t="s">
        <v>605</v>
      </c>
    </row>
    <row r="25" spans="2:12" s="159" customFormat="1" ht="17.25" customHeight="1" x14ac:dyDescent="0.2">
      <c r="B25" s="201" t="s">
        <v>5591</v>
      </c>
      <c r="C25" s="202" t="s">
        <v>5592</v>
      </c>
      <c r="D25" s="203" t="s">
        <v>5593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611</v>
      </c>
      <c r="K25" s="202" t="s">
        <v>1750</v>
      </c>
      <c r="L25" s="203" t="s">
        <v>612</v>
      </c>
    </row>
    <row r="26" spans="2:12" s="159" customFormat="1" ht="17.25" customHeight="1" x14ac:dyDescent="0.2">
      <c r="B26" s="201" t="s">
        <v>1751</v>
      </c>
      <c r="C26" s="202" t="s">
        <v>5594</v>
      </c>
      <c r="D26" s="203" t="s">
        <v>1752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1753</v>
      </c>
      <c r="K26" s="202" t="s">
        <v>1754</v>
      </c>
      <c r="L26" s="203" t="s">
        <v>1755</v>
      </c>
    </row>
    <row r="27" spans="2:12" s="159" customFormat="1" ht="17.25" customHeight="1" x14ac:dyDescent="0.2">
      <c r="B27" s="201" t="s">
        <v>5595</v>
      </c>
      <c r="C27" s="202" t="s">
        <v>5596</v>
      </c>
      <c r="D27" s="203" t="s">
        <v>5597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625</v>
      </c>
      <c r="K27" s="202" t="s">
        <v>1756</v>
      </c>
      <c r="L27" s="203" t="s">
        <v>626</v>
      </c>
    </row>
    <row r="28" spans="2:12" s="159" customFormat="1" ht="17.25" customHeight="1" x14ac:dyDescent="0.2">
      <c r="B28" s="201" t="s">
        <v>606</v>
      </c>
      <c r="C28" s="202" t="s">
        <v>5598</v>
      </c>
      <c r="D28" s="203" t="s">
        <v>607</v>
      </c>
      <c r="E28" s="197"/>
      <c r="F28" s="201"/>
      <c r="G28" s="202"/>
      <c r="H28" s="203"/>
      <c r="I28" s="193"/>
      <c r="J28" s="201" t="s">
        <v>632</v>
      </c>
      <c r="K28" s="202" t="s">
        <v>1757</v>
      </c>
      <c r="L28" s="203" t="s">
        <v>633</v>
      </c>
    </row>
    <row r="29" spans="2:12" s="159" customFormat="1" ht="17.25" customHeight="1" x14ac:dyDescent="0.2">
      <c r="B29" s="201" t="s">
        <v>5599</v>
      </c>
      <c r="C29" s="202" t="s">
        <v>5600</v>
      </c>
      <c r="D29" s="203" t="s">
        <v>5601</v>
      </c>
      <c r="E29" s="197"/>
      <c r="F29" s="201"/>
      <c r="G29" s="202"/>
      <c r="H29" s="203"/>
      <c r="I29" s="193"/>
      <c r="J29" s="201" t="s">
        <v>1760</v>
      </c>
      <c r="K29" s="202" t="s">
        <v>1761</v>
      </c>
      <c r="L29" s="203" t="s">
        <v>1762</v>
      </c>
    </row>
    <row r="30" spans="2:12" s="159" customFormat="1" ht="17.25" customHeight="1" x14ac:dyDescent="0.2">
      <c r="B30" s="201" t="s">
        <v>5602</v>
      </c>
      <c r="C30" s="202" t="s">
        <v>5603</v>
      </c>
      <c r="D30" s="203" t="s">
        <v>5604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 x14ac:dyDescent="0.2">
      <c r="B31" s="201" t="s">
        <v>5605</v>
      </c>
      <c r="C31" s="202" t="s">
        <v>5606</v>
      </c>
      <c r="D31" s="203" t="s">
        <v>5607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 x14ac:dyDescent="0.2">
      <c r="B33" s="193" t="s">
        <v>1765</v>
      </c>
      <c r="C33" s="193" t="s">
        <v>1766</v>
      </c>
      <c r="D33" s="205"/>
      <c r="E33" s="193"/>
      <c r="F33" s="193" t="s">
        <v>1767</v>
      </c>
      <c r="G33" s="206" t="s">
        <v>1768</v>
      </c>
      <c r="H33" s="196"/>
      <c r="I33" s="193"/>
      <c r="J33" s="193" t="s">
        <v>1767</v>
      </c>
      <c r="K33" s="193" t="s">
        <v>1769</v>
      </c>
    </row>
    <row r="54" spans="2:5" ht="17.25" customHeight="1" x14ac:dyDescent="0.2">
      <c r="B54" s="207"/>
      <c r="C54" s="179" t="s">
        <v>1614</v>
      </c>
      <c r="D54" s="332" t="s">
        <v>1839</v>
      </c>
      <c r="E54" s="163" t="s">
        <v>229</v>
      </c>
    </row>
    <row r="55" spans="2:5" ht="17.25" customHeight="1" x14ac:dyDescent="0.2">
      <c r="B55" s="152" t="s">
        <v>375</v>
      </c>
      <c r="C55" s="152" t="s">
        <v>376</v>
      </c>
      <c r="D55" s="332"/>
      <c r="E55" s="332" t="s">
        <v>244</v>
      </c>
    </row>
    <row r="56" spans="2:5" ht="17.25" customHeight="1" x14ac:dyDescent="0.2">
      <c r="B56" s="171" t="s">
        <v>5776</v>
      </c>
      <c r="C56" s="173" t="s">
        <v>5777</v>
      </c>
      <c r="D56" s="320">
        <v>43087</v>
      </c>
      <c r="E56" s="261">
        <v>43096</v>
      </c>
    </row>
    <row r="57" spans="2:5" ht="17.25" customHeight="1" x14ac:dyDescent="0.2">
      <c r="B57" s="172" t="s">
        <v>5778</v>
      </c>
      <c r="C57" s="175" t="s">
        <v>5779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 x14ac:dyDescent="0.2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 x14ac:dyDescent="0.2">
      <c r="B2" s="8" t="s">
        <v>5751</v>
      </c>
    </row>
    <row r="3" spans="2:8" ht="17.25" customHeight="1" x14ac:dyDescent="0.2">
      <c r="B3" s="165"/>
    </row>
    <row r="4" spans="2:8" ht="17.25" customHeight="1" x14ac:dyDescent="0.2">
      <c r="C4" s="195" t="s">
        <v>5780</v>
      </c>
      <c r="D4" s="147"/>
      <c r="E4" s="147"/>
      <c r="F4" s="147"/>
      <c r="G4" s="147"/>
      <c r="H4" s="147"/>
    </row>
    <row r="5" spans="2:8" ht="17.25" customHeight="1" x14ac:dyDescent="0.2">
      <c r="B5" s="169"/>
      <c r="C5" s="176"/>
      <c r="D5" s="169"/>
      <c r="E5" s="169"/>
      <c r="F5" s="169"/>
      <c r="G5" s="147"/>
      <c r="H5" s="147"/>
    </row>
    <row r="6" spans="2:8" ht="24" x14ac:dyDescent="0.2">
      <c r="B6" s="158"/>
      <c r="C6" s="179" t="s">
        <v>3761</v>
      </c>
      <c r="D6" s="332" t="s">
        <v>1839</v>
      </c>
      <c r="E6" s="332" t="s">
        <v>292</v>
      </c>
      <c r="F6" s="163" t="s">
        <v>328</v>
      </c>
      <c r="G6" s="163" t="s">
        <v>5738</v>
      </c>
      <c r="H6" s="332" t="s">
        <v>235</v>
      </c>
    </row>
    <row r="7" spans="2:8" ht="20.25" customHeight="1" x14ac:dyDescent="0.2">
      <c r="B7" s="152" t="s">
        <v>375</v>
      </c>
      <c r="C7" s="152" t="s">
        <v>376</v>
      </c>
      <c r="D7" s="332"/>
      <c r="E7" s="332" t="s">
        <v>256</v>
      </c>
      <c r="F7" s="332" t="s">
        <v>216</v>
      </c>
      <c r="G7" s="332" t="s">
        <v>185</v>
      </c>
      <c r="H7" s="332" t="s">
        <v>188</v>
      </c>
    </row>
    <row r="8" spans="2:8" ht="17.25" customHeight="1" x14ac:dyDescent="0.2">
      <c r="B8" s="153" t="s">
        <v>4548</v>
      </c>
      <c r="C8" s="299" t="s">
        <v>5781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 x14ac:dyDescent="0.2">
      <c r="B9" s="305" t="s">
        <v>5782</v>
      </c>
      <c r="C9" s="306" t="s">
        <v>5762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 x14ac:dyDescent="0.2">
      <c r="B10" s="305" t="s">
        <v>5783</v>
      </c>
      <c r="C10" s="306" t="s">
        <v>5784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 x14ac:dyDescent="0.2">
      <c r="B11" s="305" t="s">
        <v>5785</v>
      </c>
      <c r="C11" s="306" t="s">
        <v>5786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 x14ac:dyDescent="0.2">
      <c r="B12" s="307" t="s">
        <v>5787</v>
      </c>
      <c r="C12" s="308" t="s">
        <v>5788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 x14ac:dyDescent="0.2">
      <c r="B13" s="307" t="s">
        <v>5789</v>
      </c>
      <c r="C13" s="308" t="s">
        <v>5767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 x14ac:dyDescent="0.2">
      <c r="B14" s="307" t="s">
        <v>5790</v>
      </c>
      <c r="C14" s="308" t="s">
        <v>5769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 x14ac:dyDescent="0.2">
      <c r="B15" s="307" t="s">
        <v>5791</v>
      </c>
      <c r="C15" s="308" t="s">
        <v>5771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 x14ac:dyDescent="0.2">
      <c r="B16" s="307" t="s">
        <v>5792</v>
      </c>
      <c r="C16" s="308" t="s">
        <v>5775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 x14ac:dyDescent="0.2">
      <c r="B17" s="157" t="s">
        <v>589</v>
      </c>
      <c r="C17" s="155"/>
      <c r="D17" s="155"/>
      <c r="E17" s="155"/>
      <c r="F17" s="155"/>
      <c r="G17" s="180" t="s">
        <v>1080</v>
      </c>
      <c r="H17" s="149"/>
      <c r="I17" s="147"/>
      <c r="J17" s="146"/>
      <c r="K17" s="146"/>
      <c r="L17" s="146"/>
    </row>
    <row r="18" spans="2:12" s="159" customFormat="1" ht="17.25" customHeight="1" x14ac:dyDescent="0.2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 x14ac:dyDescent="0.2">
      <c r="B19" s="192" t="s">
        <v>590</v>
      </c>
      <c r="C19" s="193"/>
      <c r="D19" s="193"/>
      <c r="E19" s="194"/>
      <c r="F19" s="195" t="s">
        <v>1748</v>
      </c>
      <c r="G19" s="195"/>
      <c r="H19" s="193"/>
      <c r="I19" s="193"/>
      <c r="J19" s="195" t="s">
        <v>592</v>
      </c>
      <c r="K19" s="195"/>
      <c r="L19" s="195"/>
    </row>
    <row r="20" spans="2:12" s="159" customFormat="1" ht="17.25" customHeight="1" x14ac:dyDescent="0.2">
      <c r="B20" s="197" t="s">
        <v>593</v>
      </c>
      <c r="C20" s="193"/>
      <c r="D20" s="198" t="s">
        <v>594</v>
      </c>
      <c r="E20" s="199"/>
      <c r="F20" s="197" t="s">
        <v>595</v>
      </c>
      <c r="G20" s="193"/>
      <c r="H20" s="198" t="s">
        <v>596</v>
      </c>
      <c r="I20" s="193"/>
      <c r="J20" s="197" t="s">
        <v>597</v>
      </c>
      <c r="K20" s="193"/>
      <c r="L20" s="198" t="s">
        <v>598</v>
      </c>
    </row>
    <row r="21" spans="2:12" s="159" customFormat="1" ht="17.25" customHeight="1" x14ac:dyDescent="0.2">
      <c r="B21" s="201" t="s">
        <v>5588</v>
      </c>
      <c r="C21" s="202" t="s">
        <v>5589</v>
      </c>
      <c r="D21" s="203" t="s">
        <v>5590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604</v>
      </c>
      <c r="K21" s="202" t="s">
        <v>1749</v>
      </c>
      <c r="L21" s="203" t="s">
        <v>605</v>
      </c>
    </row>
    <row r="22" spans="2:12" s="159" customFormat="1" ht="17.25" customHeight="1" x14ac:dyDescent="0.2">
      <c r="B22" s="201" t="s">
        <v>5591</v>
      </c>
      <c r="C22" s="202" t="s">
        <v>5592</v>
      </c>
      <c r="D22" s="203" t="s">
        <v>5593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611</v>
      </c>
      <c r="K22" s="202" t="s">
        <v>1750</v>
      </c>
      <c r="L22" s="203" t="s">
        <v>612</v>
      </c>
    </row>
    <row r="23" spans="2:12" s="159" customFormat="1" ht="17.25" customHeight="1" x14ac:dyDescent="0.2">
      <c r="B23" s="201" t="s">
        <v>1751</v>
      </c>
      <c r="C23" s="202" t="s">
        <v>5594</v>
      </c>
      <c r="D23" s="203" t="s">
        <v>1752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1753</v>
      </c>
      <c r="K23" s="202" t="s">
        <v>1754</v>
      </c>
      <c r="L23" s="203" t="s">
        <v>1755</v>
      </c>
    </row>
    <row r="24" spans="2:12" s="159" customFormat="1" ht="17.25" customHeight="1" x14ac:dyDescent="0.2">
      <c r="B24" s="201" t="s">
        <v>5595</v>
      </c>
      <c r="C24" s="202" t="s">
        <v>5596</v>
      </c>
      <c r="D24" s="203" t="s">
        <v>5597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625</v>
      </c>
      <c r="K24" s="202" t="s">
        <v>1756</v>
      </c>
      <c r="L24" s="203" t="s">
        <v>626</v>
      </c>
    </row>
    <row r="25" spans="2:12" s="159" customFormat="1" ht="17.25" customHeight="1" x14ac:dyDescent="0.2">
      <c r="B25" s="201" t="s">
        <v>606</v>
      </c>
      <c r="C25" s="202" t="s">
        <v>5598</v>
      </c>
      <c r="D25" s="203" t="s">
        <v>607</v>
      </c>
      <c r="E25" s="197"/>
      <c r="F25" s="201"/>
      <c r="G25" s="202"/>
      <c r="H25" s="203"/>
      <c r="I25" s="193"/>
      <c r="J25" s="201" t="s">
        <v>632</v>
      </c>
      <c r="K25" s="202" t="s">
        <v>1757</v>
      </c>
      <c r="L25" s="203" t="s">
        <v>633</v>
      </c>
    </row>
    <row r="26" spans="2:12" s="159" customFormat="1" ht="17.25" customHeight="1" x14ac:dyDescent="0.2">
      <c r="B26" s="201" t="s">
        <v>5599</v>
      </c>
      <c r="C26" s="202" t="s">
        <v>5600</v>
      </c>
      <c r="D26" s="203" t="s">
        <v>5601</v>
      </c>
      <c r="E26" s="197"/>
      <c r="F26" s="201"/>
      <c r="G26" s="202"/>
      <c r="H26" s="203"/>
      <c r="I26" s="193"/>
      <c r="J26" s="201" t="s">
        <v>1760</v>
      </c>
      <c r="K26" s="202" t="s">
        <v>1761</v>
      </c>
      <c r="L26" s="203" t="s">
        <v>1762</v>
      </c>
    </row>
    <row r="27" spans="2:12" s="159" customFormat="1" ht="17.25" customHeight="1" x14ac:dyDescent="0.2">
      <c r="B27" s="201" t="s">
        <v>5602</v>
      </c>
      <c r="C27" s="202" t="s">
        <v>5603</v>
      </c>
      <c r="D27" s="203" t="s">
        <v>5604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 x14ac:dyDescent="0.2">
      <c r="B28" s="201" t="s">
        <v>5605</v>
      </c>
      <c r="C28" s="202" t="s">
        <v>5606</v>
      </c>
      <c r="D28" s="203" t="s">
        <v>5607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 x14ac:dyDescent="0.2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 x14ac:dyDescent="0.2">
      <c r="B30" s="193" t="s">
        <v>1765</v>
      </c>
      <c r="C30" s="193" t="s">
        <v>1766</v>
      </c>
      <c r="D30" s="205"/>
      <c r="E30" s="193"/>
      <c r="F30" s="193" t="s">
        <v>1767</v>
      </c>
      <c r="G30" s="206" t="s">
        <v>1768</v>
      </c>
      <c r="H30" s="196"/>
      <c r="I30" s="193"/>
      <c r="J30" s="193" t="s">
        <v>1767</v>
      </c>
      <c r="K30" s="193" t="s">
        <v>1769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8168AD22-F1DA-4706-B056-FCA70C5F1ED0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 x14ac:dyDescent="0.2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 x14ac:dyDescent="0.2">
      <c r="B2" s="8" t="s">
        <v>1612</v>
      </c>
    </row>
    <row r="3" spans="2:12" ht="18" customHeight="1" x14ac:dyDescent="0.2">
      <c r="B3" s="165"/>
    </row>
    <row r="4" spans="2:12" ht="18" customHeight="1" x14ac:dyDescent="0.2">
      <c r="C4" s="313" t="s">
        <v>5793</v>
      </c>
      <c r="H4" s="147"/>
      <c r="I4" s="147"/>
    </row>
    <row r="5" spans="2:12" ht="42" customHeight="1" x14ac:dyDescent="0.2">
      <c r="F5" s="394" t="s">
        <v>5794</v>
      </c>
      <c r="I5" s="146"/>
    </row>
    <row r="6" spans="2:12" s="145" customFormat="1" ht="31.5" customHeight="1" x14ac:dyDescent="0.2">
      <c r="B6" s="386" t="s">
        <v>3760</v>
      </c>
      <c r="C6" s="158"/>
      <c r="D6" s="208" t="s">
        <v>1839</v>
      </c>
      <c r="E6" s="332" t="s">
        <v>146</v>
      </c>
      <c r="F6" s="163" t="s">
        <v>254</v>
      </c>
      <c r="G6" s="163" t="s">
        <v>328</v>
      </c>
      <c r="H6" s="174"/>
      <c r="I6" s="174"/>
      <c r="J6" s="174"/>
    </row>
    <row r="7" spans="2:12" s="145" customFormat="1" ht="18" customHeight="1" x14ac:dyDescent="0.2">
      <c r="B7" s="158"/>
      <c r="C7" s="169" t="s">
        <v>3761</v>
      </c>
      <c r="D7" s="209"/>
      <c r="E7" s="332" t="s">
        <v>239</v>
      </c>
      <c r="F7" s="332" t="s">
        <v>244</v>
      </c>
      <c r="G7" s="332" t="s">
        <v>188</v>
      </c>
      <c r="H7" s="174"/>
      <c r="I7" s="174"/>
      <c r="J7" s="174"/>
    </row>
    <row r="8" spans="2:12" s="145" customFormat="1" ht="18" customHeight="1" x14ac:dyDescent="0.2">
      <c r="B8" s="354" t="s">
        <v>5795</v>
      </c>
      <c r="C8" s="355" t="s">
        <v>5796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5797</v>
      </c>
    </row>
    <row r="9" spans="2:12" s="145" customFormat="1" ht="18" customHeight="1" x14ac:dyDescent="0.2">
      <c r="B9" s="171" t="s">
        <v>5798</v>
      </c>
      <c r="C9" s="173" t="s">
        <v>5799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 x14ac:dyDescent="0.2">
      <c r="B10" s="171" t="s">
        <v>5800</v>
      </c>
      <c r="C10" s="173" t="s">
        <v>5801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 x14ac:dyDescent="0.2">
      <c r="B11" s="171" t="s">
        <v>5552</v>
      </c>
      <c r="C11" s="173" t="s">
        <v>5802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 x14ac:dyDescent="0.2">
      <c r="B12" s="171" t="s">
        <v>5803</v>
      </c>
      <c r="C12" s="173" t="s">
        <v>5804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 x14ac:dyDescent="0.2">
      <c r="B13" s="157" t="s">
        <v>589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 x14ac:dyDescent="0.2">
      <c r="B14" s="157"/>
      <c r="L14" s="147"/>
    </row>
    <row r="15" spans="2:12" s="159" customFormat="1" ht="18" customHeight="1" x14ac:dyDescent="0.2">
      <c r="B15" s="192" t="s">
        <v>590</v>
      </c>
      <c r="C15" s="193"/>
      <c r="D15" s="193"/>
      <c r="E15" s="194"/>
      <c r="F15" s="195" t="s">
        <v>1748</v>
      </c>
      <c r="G15" s="195"/>
      <c r="H15" s="193"/>
      <c r="I15" s="193"/>
      <c r="J15" s="195" t="s">
        <v>592</v>
      </c>
      <c r="K15" s="195"/>
      <c r="L15" s="195"/>
    </row>
    <row r="16" spans="2:12" s="159" customFormat="1" ht="18" customHeight="1" x14ac:dyDescent="0.2">
      <c r="B16" s="197" t="s">
        <v>593</v>
      </c>
      <c r="C16" s="193"/>
      <c r="D16" s="198" t="s">
        <v>594</v>
      </c>
      <c r="E16" s="199"/>
      <c r="F16" s="197" t="s">
        <v>595</v>
      </c>
      <c r="G16" s="193"/>
      <c r="H16" s="198" t="s">
        <v>596</v>
      </c>
      <c r="I16" s="193"/>
      <c r="J16" s="197" t="s">
        <v>597</v>
      </c>
      <c r="K16" s="193"/>
      <c r="L16" s="198" t="s">
        <v>598</v>
      </c>
    </row>
    <row r="17" spans="2:12" s="159" customFormat="1" ht="18" customHeight="1" x14ac:dyDescent="0.2">
      <c r="B17" s="201" t="s">
        <v>5588</v>
      </c>
      <c r="C17" s="202" t="s">
        <v>5589</v>
      </c>
      <c r="D17" s="203" t="s">
        <v>5590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604</v>
      </c>
      <c r="K17" s="202" t="s">
        <v>1749</v>
      </c>
      <c r="L17" s="203" t="s">
        <v>605</v>
      </c>
    </row>
    <row r="18" spans="2:12" s="159" customFormat="1" ht="18" customHeight="1" x14ac:dyDescent="0.2">
      <c r="B18" s="201" t="s">
        <v>5591</v>
      </c>
      <c r="C18" s="202" t="s">
        <v>5592</v>
      </c>
      <c r="D18" s="203" t="s">
        <v>5593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611</v>
      </c>
      <c r="K18" s="202" t="s">
        <v>1750</v>
      </c>
      <c r="L18" s="203" t="s">
        <v>612</v>
      </c>
    </row>
    <row r="19" spans="2:12" s="159" customFormat="1" ht="18" customHeight="1" x14ac:dyDescent="0.2">
      <c r="B19" s="201" t="s">
        <v>1751</v>
      </c>
      <c r="C19" s="202" t="s">
        <v>5594</v>
      </c>
      <c r="D19" s="203" t="s">
        <v>1752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1753</v>
      </c>
      <c r="K19" s="202" t="s">
        <v>1754</v>
      </c>
      <c r="L19" s="203" t="s">
        <v>1755</v>
      </c>
    </row>
    <row r="20" spans="2:12" s="159" customFormat="1" ht="18" customHeight="1" x14ac:dyDescent="0.2">
      <c r="B20" s="201" t="s">
        <v>5595</v>
      </c>
      <c r="C20" s="202" t="s">
        <v>5596</v>
      </c>
      <c r="D20" s="203" t="s">
        <v>5597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625</v>
      </c>
      <c r="K20" s="202" t="s">
        <v>1756</v>
      </c>
      <c r="L20" s="203" t="s">
        <v>626</v>
      </c>
    </row>
    <row r="21" spans="2:12" s="159" customFormat="1" ht="18" customHeight="1" x14ac:dyDescent="0.2">
      <c r="B21" s="201" t="s">
        <v>606</v>
      </c>
      <c r="C21" s="202" t="s">
        <v>5598</v>
      </c>
      <c r="D21" s="203" t="s">
        <v>607</v>
      </c>
      <c r="E21" s="197"/>
      <c r="F21" s="201"/>
      <c r="G21" s="202"/>
      <c r="H21" s="203"/>
      <c r="I21" s="193"/>
      <c r="J21" s="201" t="s">
        <v>632</v>
      </c>
      <c r="K21" s="202" t="s">
        <v>1757</v>
      </c>
      <c r="L21" s="203" t="s">
        <v>633</v>
      </c>
    </row>
    <row r="22" spans="2:12" s="159" customFormat="1" ht="18" customHeight="1" x14ac:dyDescent="0.2">
      <c r="B22" s="201" t="s">
        <v>5599</v>
      </c>
      <c r="C22" s="202" t="s">
        <v>5600</v>
      </c>
      <c r="D22" s="203" t="s">
        <v>5601</v>
      </c>
      <c r="E22" s="197"/>
      <c r="F22" s="201"/>
      <c r="G22" s="202"/>
      <c r="H22" s="203"/>
      <c r="I22" s="193"/>
      <c r="J22" s="201" t="s">
        <v>1760</v>
      </c>
      <c r="K22" s="202" t="s">
        <v>1761</v>
      </c>
      <c r="L22" s="203" t="s">
        <v>1762</v>
      </c>
    </row>
    <row r="23" spans="2:12" s="159" customFormat="1" ht="18" customHeight="1" x14ac:dyDescent="0.2">
      <c r="B23" s="201" t="s">
        <v>5602</v>
      </c>
      <c r="C23" s="202" t="s">
        <v>5603</v>
      </c>
      <c r="D23" s="203" t="s">
        <v>5604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 x14ac:dyDescent="0.2">
      <c r="B24" s="201" t="s">
        <v>5605</v>
      </c>
      <c r="C24" s="202" t="s">
        <v>5606</v>
      </c>
      <c r="D24" s="203" t="s">
        <v>5607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 x14ac:dyDescent="0.2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 x14ac:dyDescent="0.2">
      <c r="B26" s="193" t="s">
        <v>1765</v>
      </c>
      <c r="C26" s="193" t="s">
        <v>1766</v>
      </c>
      <c r="D26" s="205"/>
      <c r="E26" s="193"/>
      <c r="F26" s="193" t="s">
        <v>1767</v>
      </c>
      <c r="G26" s="206" t="s">
        <v>1768</v>
      </c>
      <c r="H26" s="196"/>
      <c r="I26" s="193"/>
      <c r="J26" s="193" t="s">
        <v>1767</v>
      </c>
      <c r="K26" s="193" t="s">
        <v>1769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 x14ac:dyDescent="0.2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 x14ac:dyDescent="0.5">
      <c r="A2" s="111"/>
      <c r="B2" s="113" t="s">
        <v>1612</v>
      </c>
      <c r="J2" s="114"/>
      <c r="K2" s="114"/>
      <c r="L2" s="114"/>
      <c r="M2" s="114"/>
    </row>
    <row r="3" spans="1:13" x14ac:dyDescent="0.25">
      <c r="A3" s="1604" t="s">
        <v>5805</v>
      </c>
      <c r="B3" s="1604"/>
      <c r="C3" s="1604"/>
      <c r="D3" s="1604"/>
      <c r="E3" s="1604"/>
      <c r="F3" s="1604"/>
      <c r="H3" s="115"/>
      <c r="I3" s="115"/>
      <c r="J3" s="115"/>
      <c r="K3" s="115"/>
      <c r="L3" s="115"/>
      <c r="M3" s="115"/>
    </row>
    <row r="4" spans="1:13" x14ac:dyDescent="0.25">
      <c r="A4" s="116"/>
      <c r="B4" s="117"/>
      <c r="H4" s="115"/>
      <c r="I4" s="115"/>
      <c r="J4" s="115"/>
      <c r="K4" s="115"/>
      <c r="L4" s="115"/>
      <c r="M4" s="115"/>
    </row>
    <row r="5" spans="1:13" x14ac:dyDescent="0.25">
      <c r="A5" s="116"/>
      <c r="B5" s="404"/>
      <c r="C5" s="404" t="s">
        <v>3761</v>
      </c>
      <c r="D5" s="1605" t="s">
        <v>235</v>
      </c>
      <c r="E5" s="140" t="s">
        <v>5806</v>
      </c>
      <c r="F5" s="134" t="s">
        <v>313</v>
      </c>
      <c r="G5" s="134" t="s">
        <v>334</v>
      </c>
      <c r="H5" s="134" t="s">
        <v>1899</v>
      </c>
      <c r="I5" s="395" t="s">
        <v>235</v>
      </c>
      <c r="J5" s="141" t="s">
        <v>267</v>
      </c>
      <c r="K5" s="141" t="s">
        <v>5807</v>
      </c>
      <c r="L5" s="134" t="s">
        <v>331</v>
      </c>
      <c r="M5" s="134" t="s">
        <v>249</v>
      </c>
    </row>
    <row r="6" spans="1:13" x14ac:dyDescent="0.25">
      <c r="A6" s="116"/>
      <c r="B6" s="135" t="s">
        <v>375</v>
      </c>
      <c r="C6" s="135" t="s">
        <v>376</v>
      </c>
      <c r="D6" s="1605"/>
      <c r="E6" s="142" t="s">
        <v>147</v>
      </c>
      <c r="F6" s="134" t="s">
        <v>256</v>
      </c>
      <c r="G6" s="134" t="s">
        <v>216</v>
      </c>
      <c r="H6" s="134" t="s">
        <v>277</v>
      </c>
      <c r="I6" s="395"/>
      <c r="J6" s="134" t="s">
        <v>239</v>
      </c>
      <c r="K6" s="134" t="s">
        <v>147</v>
      </c>
      <c r="L6" s="134" t="s">
        <v>256</v>
      </c>
      <c r="M6" s="134" t="s">
        <v>216</v>
      </c>
    </row>
    <row r="7" spans="1:13" x14ac:dyDescent="0.25">
      <c r="B7" s="143" t="s">
        <v>1742</v>
      </c>
      <c r="C7" s="126" t="s">
        <v>5808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 x14ac:dyDescent="0.25">
      <c r="B8" s="143" t="s">
        <v>5809</v>
      </c>
      <c r="C8" s="126" t="s">
        <v>5810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 x14ac:dyDescent="0.25">
      <c r="B9" s="143" t="s">
        <v>5811</v>
      </c>
      <c r="C9" s="126" t="s">
        <v>5812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 x14ac:dyDescent="0.25">
      <c r="B10" s="143" t="s">
        <v>1742</v>
      </c>
      <c r="C10" s="126" t="s">
        <v>5813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 x14ac:dyDescent="0.25">
      <c r="B11" s="143" t="s">
        <v>5809</v>
      </c>
      <c r="C11" s="126" t="s">
        <v>5814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 x14ac:dyDescent="0.25">
      <c r="B12" s="143" t="s">
        <v>5811</v>
      </c>
      <c r="C12" s="126" t="s">
        <v>5815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 x14ac:dyDescent="0.25">
      <c r="A13" s="110" t="s">
        <v>5816</v>
      </c>
      <c r="B13" s="143" t="s">
        <v>5811</v>
      </c>
      <c r="C13" s="126" t="s">
        <v>5817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 x14ac:dyDescent="0.25">
      <c r="B14" s="143" t="s">
        <v>5818</v>
      </c>
      <c r="C14" s="126" t="s">
        <v>5819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 x14ac:dyDescent="0.25">
      <c r="A15" s="110" t="s">
        <v>5820</v>
      </c>
      <c r="B15" s="143" t="s">
        <v>1742</v>
      </c>
      <c r="C15" s="126" t="s">
        <v>5821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 x14ac:dyDescent="0.25">
      <c r="A16" s="110" t="s">
        <v>5816</v>
      </c>
      <c r="B16" s="143" t="s">
        <v>5811</v>
      </c>
      <c r="C16" s="126" t="s">
        <v>5822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 x14ac:dyDescent="0.25">
      <c r="B17" s="143" t="s">
        <v>5818</v>
      </c>
      <c r="C17" s="126" t="s">
        <v>5823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 x14ac:dyDescent="0.25">
      <c r="B18" s="143" t="s">
        <v>1742</v>
      </c>
      <c r="C18" s="126" t="s">
        <v>5824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 x14ac:dyDescent="0.25">
      <c r="B19" s="143" t="s">
        <v>5811</v>
      </c>
      <c r="C19" s="126" t="s">
        <v>5825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 x14ac:dyDescent="0.25">
      <c r="B20" s="143" t="s">
        <v>5818</v>
      </c>
      <c r="C20" s="126" t="s">
        <v>5826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 x14ac:dyDescent="0.25">
      <c r="B21" s="143" t="s">
        <v>1742</v>
      </c>
      <c r="C21" s="126" t="s">
        <v>5827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 x14ac:dyDescent="0.25">
      <c r="B22" s="143" t="s">
        <v>5811</v>
      </c>
      <c r="C22" s="126" t="s">
        <v>5828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 x14ac:dyDescent="0.25">
      <c r="A23" s="116"/>
      <c r="B23" s="117" t="s">
        <v>589</v>
      </c>
      <c r="J23" s="120"/>
      <c r="K23" s="118"/>
      <c r="L23" s="118"/>
      <c r="M23" s="118"/>
    </row>
    <row r="24" spans="1:13" ht="15.75" x14ac:dyDescent="0.25">
      <c r="A24" s="116"/>
      <c r="B24" s="117" t="s">
        <v>5829</v>
      </c>
      <c r="J24" s="120"/>
      <c r="K24" s="118"/>
      <c r="L24" s="118"/>
      <c r="M24" s="118"/>
    </row>
    <row r="25" spans="1:13" ht="15.75" x14ac:dyDescent="0.25">
      <c r="A25" s="116"/>
      <c r="B25" s="117"/>
      <c r="J25" s="120"/>
      <c r="K25" s="118"/>
      <c r="L25" s="118"/>
      <c r="M25" s="118"/>
    </row>
    <row r="26" spans="1:13" ht="15.75" x14ac:dyDescent="0.25">
      <c r="A26" s="116"/>
      <c r="B26" s="117"/>
      <c r="J26" s="120"/>
      <c r="K26" s="118"/>
      <c r="L26" s="118"/>
      <c r="M26" s="118"/>
    </row>
    <row r="27" spans="1:13" s="14" customFormat="1" ht="15.75" customHeight="1" x14ac:dyDescent="0.2">
      <c r="A27" s="191"/>
      <c r="B27" s="192" t="s">
        <v>590</v>
      </c>
      <c r="C27" s="193"/>
      <c r="D27" s="193"/>
      <c r="E27" s="194"/>
      <c r="F27" s="195" t="s">
        <v>1748</v>
      </c>
      <c r="G27" s="195"/>
      <c r="H27" s="193"/>
      <c r="I27" s="193"/>
      <c r="J27" s="195" t="s">
        <v>592</v>
      </c>
      <c r="K27" s="195"/>
      <c r="L27" s="195"/>
      <c r="M27" s="193"/>
    </row>
    <row r="28" spans="1:13" s="12" customFormat="1" ht="15.75" customHeight="1" x14ac:dyDescent="0.2">
      <c r="A28" s="191"/>
      <c r="B28" s="197" t="s">
        <v>593</v>
      </c>
      <c r="C28" s="193"/>
      <c r="D28" s="198" t="s">
        <v>594</v>
      </c>
      <c r="E28" s="199"/>
      <c r="F28" s="197" t="s">
        <v>595</v>
      </c>
      <c r="G28" s="193"/>
      <c r="H28" s="198" t="s">
        <v>596</v>
      </c>
      <c r="I28" s="193"/>
      <c r="J28" s="197" t="s">
        <v>597</v>
      </c>
      <c r="K28" s="193"/>
      <c r="L28" s="198" t="s">
        <v>598</v>
      </c>
      <c r="M28" s="193"/>
    </row>
    <row r="29" spans="1:13" s="12" customFormat="1" ht="15.75" customHeight="1" x14ac:dyDescent="0.2">
      <c r="A29" s="200"/>
      <c r="B29" s="201" t="s">
        <v>5588</v>
      </c>
      <c r="C29" s="202" t="s">
        <v>5589</v>
      </c>
      <c r="D29" s="203" t="s">
        <v>5590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604</v>
      </c>
      <c r="K29" s="202" t="s">
        <v>1749</v>
      </c>
      <c r="L29" s="203" t="s">
        <v>605</v>
      </c>
      <c r="M29" s="193"/>
    </row>
    <row r="30" spans="1:13" s="14" customFormat="1" ht="15.75" customHeight="1" x14ac:dyDescent="0.2">
      <c r="A30" s="191"/>
      <c r="B30" s="201" t="s">
        <v>5591</v>
      </c>
      <c r="C30" s="202" t="s">
        <v>5592</v>
      </c>
      <c r="D30" s="203" t="s">
        <v>5593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611</v>
      </c>
      <c r="K30" s="202" t="s">
        <v>1750</v>
      </c>
      <c r="L30" s="203" t="s">
        <v>612</v>
      </c>
      <c r="M30" s="193"/>
    </row>
    <row r="31" spans="1:13" s="14" customFormat="1" ht="15.75" customHeight="1" x14ac:dyDescent="0.2">
      <c r="A31" s="191"/>
      <c r="B31" s="201" t="s">
        <v>1751</v>
      </c>
      <c r="C31" s="202" t="s">
        <v>5594</v>
      </c>
      <c r="D31" s="203" t="s">
        <v>1752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1753</v>
      </c>
      <c r="K31" s="202" t="s">
        <v>1754</v>
      </c>
      <c r="L31" s="203" t="s">
        <v>1755</v>
      </c>
      <c r="M31" s="193"/>
    </row>
    <row r="32" spans="1:13" s="14" customFormat="1" ht="15.75" customHeight="1" x14ac:dyDescent="0.2">
      <c r="A32" s="191"/>
      <c r="B32" s="201" t="s">
        <v>5595</v>
      </c>
      <c r="C32" s="202" t="s">
        <v>5596</v>
      </c>
      <c r="D32" s="203" t="s">
        <v>5597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625</v>
      </c>
      <c r="K32" s="202" t="s">
        <v>1756</v>
      </c>
      <c r="L32" s="203" t="s">
        <v>626</v>
      </c>
      <c r="M32" s="193"/>
    </row>
    <row r="33" spans="2:12" s="14" customFormat="1" ht="15.75" customHeight="1" x14ac:dyDescent="0.2">
      <c r="B33" s="201" t="s">
        <v>606</v>
      </c>
      <c r="C33" s="202" t="s">
        <v>5598</v>
      </c>
      <c r="D33" s="203" t="s">
        <v>607</v>
      </c>
      <c r="E33" s="197"/>
      <c r="F33" s="201"/>
      <c r="G33" s="202"/>
      <c r="H33" s="203"/>
      <c r="I33" s="193"/>
      <c r="J33" s="201" t="s">
        <v>632</v>
      </c>
      <c r="K33" s="202" t="s">
        <v>1757</v>
      </c>
      <c r="L33" s="203" t="s">
        <v>633</v>
      </c>
    </row>
    <row r="34" spans="2:12" s="14" customFormat="1" ht="15.75" customHeight="1" x14ac:dyDescent="0.2">
      <c r="B34" s="201" t="s">
        <v>5599</v>
      </c>
      <c r="C34" s="202" t="s">
        <v>5600</v>
      </c>
      <c r="D34" s="203" t="s">
        <v>5601</v>
      </c>
      <c r="E34" s="197"/>
      <c r="F34" s="201"/>
      <c r="G34" s="202"/>
      <c r="H34" s="203"/>
      <c r="I34" s="193"/>
      <c r="J34" s="201" t="s">
        <v>1760</v>
      </c>
      <c r="K34" s="202" t="s">
        <v>1761</v>
      </c>
      <c r="L34" s="203" t="s">
        <v>1762</v>
      </c>
    </row>
    <row r="35" spans="2:12" s="14" customFormat="1" ht="15.75" customHeight="1" x14ac:dyDescent="0.2">
      <c r="B35" s="201" t="s">
        <v>5602</v>
      </c>
      <c r="C35" s="202" t="s">
        <v>5603</v>
      </c>
      <c r="D35" s="203" t="s">
        <v>5604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 x14ac:dyDescent="0.2">
      <c r="B36" s="201" t="s">
        <v>5605</v>
      </c>
      <c r="C36" s="202" t="s">
        <v>5606</v>
      </c>
      <c r="D36" s="203" t="s">
        <v>5607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 x14ac:dyDescent="0.2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 x14ac:dyDescent="0.2">
      <c r="B38" s="193" t="s">
        <v>1765</v>
      </c>
      <c r="C38" s="193" t="s">
        <v>1766</v>
      </c>
      <c r="D38" s="205"/>
      <c r="E38" s="193"/>
      <c r="F38" s="193" t="s">
        <v>1767</v>
      </c>
      <c r="G38" s="206" t="s">
        <v>1768</v>
      </c>
      <c r="H38" s="196"/>
      <c r="I38" s="193"/>
      <c r="J38" s="193" t="s">
        <v>1767</v>
      </c>
      <c r="K38" s="193" t="s">
        <v>1769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86"/>
  <sheetViews>
    <sheetView showGridLines="0" topLeftCell="A174" zoomScaleNormal="100" zoomScaleSheetLayoutView="85" workbookViewId="0">
      <selection activeCell="D284" sqref="D284"/>
    </sheetView>
  </sheetViews>
  <sheetFormatPr defaultColWidth="9.140625" defaultRowHeight="18" customHeight="1" x14ac:dyDescent="0.2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 x14ac:dyDescent="0.25">
      <c r="A1" s="855"/>
    </row>
    <row r="2" spans="1:11" s="122" customFormat="1" ht="20.100000000000001" customHeight="1" thickBot="1" x14ac:dyDescent="0.25">
      <c r="A2" s="855"/>
      <c r="B2" s="1528" t="s">
        <v>116</v>
      </c>
      <c r="C2" s="1528"/>
      <c r="D2" s="1528"/>
      <c r="E2" s="1528"/>
      <c r="F2" s="1528"/>
      <c r="H2" s="947" t="s">
        <v>368</v>
      </c>
    </row>
    <row r="3" spans="1:11" s="122" customFormat="1" ht="18" customHeight="1" thickBot="1" x14ac:dyDescent="0.25">
      <c r="A3" s="855"/>
      <c r="B3" s="123"/>
      <c r="H3" s="746"/>
    </row>
    <row r="4" spans="1:11" s="145" customFormat="1" ht="30" customHeight="1" thickBot="1" x14ac:dyDescent="0.25">
      <c r="A4" s="148"/>
      <c r="B4" s="1522" t="s">
        <v>120</v>
      </c>
      <c r="C4" s="1523"/>
      <c r="D4" s="1523"/>
      <c r="E4" s="1523"/>
      <c r="F4" s="1524"/>
      <c r="G4" s="438"/>
    </row>
    <row r="5" spans="1:11" s="145" customFormat="1" ht="18" customHeight="1" x14ac:dyDescent="0.2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 x14ac:dyDescent="0.2">
      <c r="A6" s="805"/>
      <c r="C6" s="615"/>
      <c r="D6" s="1519" t="s">
        <v>373</v>
      </c>
      <c r="E6" s="932" t="s">
        <v>895</v>
      </c>
      <c r="F6" s="195"/>
      <c r="G6" s="874"/>
      <c r="J6" s="145"/>
      <c r="K6" s="145"/>
    </row>
    <row r="7" spans="1:11" s="147" customFormat="1" ht="18" hidden="1" customHeight="1" x14ac:dyDescent="0.2">
      <c r="A7" s="805"/>
      <c r="B7" s="935" t="s">
        <v>375</v>
      </c>
      <c r="C7" s="935" t="s">
        <v>376</v>
      </c>
      <c r="D7" s="1520"/>
      <c r="E7" s="931" t="s">
        <v>216</v>
      </c>
      <c r="F7" s="195"/>
      <c r="G7" s="934" t="s">
        <v>377</v>
      </c>
      <c r="H7" s="145"/>
      <c r="I7" s="145"/>
      <c r="J7" s="145"/>
      <c r="K7" s="145"/>
    </row>
    <row r="8" spans="1:11" s="145" customFormat="1" ht="18" hidden="1" customHeight="1" x14ac:dyDescent="0.2">
      <c r="A8" s="805" t="s">
        <v>896</v>
      </c>
      <c r="B8" s="618" t="s">
        <v>897</v>
      </c>
      <c r="C8" s="758" t="s">
        <v>898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 x14ac:dyDescent="0.2">
      <c r="A9" s="805" t="s">
        <v>899</v>
      </c>
      <c r="B9" s="742" t="s">
        <v>900</v>
      </c>
      <c r="C9" s="758" t="s">
        <v>901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 x14ac:dyDescent="0.2">
      <c r="A10" s="805" t="s">
        <v>902</v>
      </c>
      <c r="B10" s="795" t="s">
        <v>903</v>
      </c>
      <c r="C10" s="758" t="s">
        <v>904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 x14ac:dyDescent="0.2">
      <c r="A11" s="805" t="s">
        <v>905</v>
      </c>
      <c r="B11" s="742" t="s">
        <v>897</v>
      </c>
      <c r="C11" s="758" t="s">
        <v>906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 x14ac:dyDescent="0.2">
      <c r="A12" s="805" t="s">
        <v>907</v>
      </c>
      <c r="B12" s="618" t="s">
        <v>900</v>
      </c>
      <c r="C12" s="758" t="s">
        <v>908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 x14ac:dyDescent="0.2">
      <c r="A13" s="805" t="s">
        <v>909</v>
      </c>
      <c r="B13" s="795" t="s">
        <v>903</v>
      </c>
      <c r="C13" s="758" t="s">
        <v>910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 x14ac:dyDescent="0.2">
      <c r="A14" s="805" t="s">
        <v>911</v>
      </c>
      <c r="B14" s="742" t="s">
        <v>897</v>
      </c>
      <c r="C14" s="758" t="s">
        <v>912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 x14ac:dyDescent="0.2">
      <c r="A15" s="805" t="s">
        <v>913</v>
      </c>
      <c r="B15" s="618" t="s">
        <v>900</v>
      </c>
      <c r="C15" s="758" t="s">
        <v>914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 x14ac:dyDescent="0.2">
      <c r="A16" s="805" t="s">
        <v>907</v>
      </c>
      <c r="B16" s="795" t="s">
        <v>903</v>
      </c>
      <c r="C16" s="758" t="s">
        <v>915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 x14ac:dyDescent="0.2">
      <c r="A17" s="805" t="s">
        <v>909</v>
      </c>
      <c r="B17" s="742" t="s">
        <v>897</v>
      </c>
      <c r="C17" s="758" t="s">
        <v>916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 x14ac:dyDescent="0.2">
      <c r="A18" s="805" t="s">
        <v>907</v>
      </c>
      <c r="B18" s="618" t="s">
        <v>900</v>
      </c>
      <c r="C18" s="758" t="s">
        <v>917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 x14ac:dyDescent="0.2">
      <c r="A19" s="805" t="s">
        <v>918</v>
      </c>
      <c r="B19" s="795" t="s">
        <v>903</v>
      </c>
      <c r="C19" s="758" t="s">
        <v>919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 x14ac:dyDescent="0.2">
      <c r="A20" s="805" t="s">
        <v>909</v>
      </c>
      <c r="B20" s="742" t="s">
        <v>897</v>
      </c>
      <c r="C20" s="758" t="s">
        <v>920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 x14ac:dyDescent="0.2">
      <c r="A21" s="805"/>
      <c r="B21" s="618" t="s">
        <v>900</v>
      </c>
      <c r="C21" s="758" t="s">
        <v>921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 x14ac:dyDescent="0.2">
      <c r="A22" s="805"/>
      <c r="B22" s="795" t="s">
        <v>903</v>
      </c>
      <c r="C22" s="758" t="s">
        <v>922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 x14ac:dyDescent="0.2">
      <c r="A23" s="805"/>
      <c r="B23" s="742" t="s">
        <v>897</v>
      </c>
      <c r="C23" s="758" t="s">
        <v>923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 x14ac:dyDescent="0.2">
      <c r="A24" s="805"/>
      <c r="B24" s="618" t="s">
        <v>900</v>
      </c>
      <c r="C24" s="758" t="s">
        <v>924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 x14ac:dyDescent="0.2">
      <c r="A25" s="805"/>
      <c r="B25" s="795" t="s">
        <v>903</v>
      </c>
      <c r="C25" s="758" t="s">
        <v>925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 x14ac:dyDescent="0.2">
      <c r="A26" s="805"/>
      <c r="B26" s="742" t="s">
        <v>897</v>
      </c>
      <c r="C26" s="758" t="s">
        <v>926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 x14ac:dyDescent="0.2">
      <c r="A27" s="805"/>
      <c r="B27" s="618" t="s">
        <v>900</v>
      </c>
      <c r="C27" s="758" t="s">
        <v>927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 x14ac:dyDescent="0.2">
      <c r="A28" s="805"/>
      <c r="B28" s="795" t="s">
        <v>903</v>
      </c>
      <c r="C28" s="758" t="s">
        <v>928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 x14ac:dyDescent="0.2">
      <c r="A29" s="805"/>
      <c r="B29" s="742" t="s">
        <v>897</v>
      </c>
      <c r="C29" s="758" t="s">
        <v>929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 x14ac:dyDescent="0.2">
      <c r="A30" s="805"/>
      <c r="B30" s="618" t="s">
        <v>900</v>
      </c>
      <c r="C30" s="758" t="s">
        <v>930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 x14ac:dyDescent="0.2">
      <c r="A31" s="805"/>
      <c r="B31" s="795" t="s">
        <v>903</v>
      </c>
      <c r="C31" s="758" t="s">
        <v>931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 x14ac:dyDescent="0.2">
      <c r="A32" s="805"/>
      <c r="B32" s="742" t="s">
        <v>897</v>
      </c>
      <c r="C32" s="758" t="s">
        <v>932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 x14ac:dyDescent="0.2">
      <c r="A33" s="805" t="s">
        <v>909</v>
      </c>
      <c r="B33" s="873" t="s">
        <v>409</v>
      </c>
      <c r="C33" s="946" t="s">
        <v>933</v>
      </c>
      <c r="D33" s="930">
        <v>45383</v>
      </c>
      <c r="E33" s="930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 x14ac:dyDescent="0.2">
      <c r="A34" s="805"/>
      <c r="B34" s="946" t="s">
        <v>903</v>
      </c>
      <c r="C34" s="946" t="s">
        <v>934</v>
      </c>
      <c r="D34" s="946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 x14ac:dyDescent="0.2">
      <c r="A35" s="805"/>
      <c r="B35" s="946" t="s">
        <v>897</v>
      </c>
      <c r="C35" s="946" t="s">
        <v>935</v>
      </c>
      <c r="D35" s="946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 x14ac:dyDescent="0.2">
      <c r="A36" s="805"/>
      <c r="B36" s="946" t="s">
        <v>900</v>
      </c>
      <c r="C36" s="946" t="s">
        <v>936</v>
      </c>
      <c r="D36" s="946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 x14ac:dyDescent="0.2">
      <c r="A37" s="805"/>
      <c r="B37" s="946" t="s">
        <v>903</v>
      </c>
      <c r="C37" s="946" t="s">
        <v>937</v>
      </c>
      <c r="D37" s="946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 x14ac:dyDescent="0.2">
      <c r="A38" s="805"/>
      <c r="B38" s="946" t="s">
        <v>897</v>
      </c>
      <c r="C38" s="946" t="s">
        <v>938</v>
      </c>
      <c r="D38" s="946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 x14ac:dyDescent="0.2">
      <c r="A39" s="805"/>
      <c r="B39" s="946" t="s">
        <v>900</v>
      </c>
      <c r="C39" s="946" t="s">
        <v>939</v>
      </c>
      <c r="D39" s="946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 x14ac:dyDescent="0.2">
      <c r="A40" s="805"/>
      <c r="B40" s="946" t="s">
        <v>903</v>
      </c>
      <c r="C40" s="946" t="s">
        <v>940</v>
      </c>
      <c r="D40" s="946">
        <v>45431</v>
      </c>
      <c r="E40" s="873" t="s">
        <v>409</v>
      </c>
      <c r="F40" s="331"/>
      <c r="G40" s="758">
        <f t="shared" si="3"/>
        <v>45429</v>
      </c>
      <c r="I40" s="430"/>
    </row>
    <row r="41" spans="1:9" s="145" customFormat="1" ht="18" hidden="1" customHeight="1" x14ac:dyDescent="0.2">
      <c r="A41" s="805"/>
      <c r="B41" s="946" t="s">
        <v>897</v>
      </c>
      <c r="C41" s="946" t="s">
        <v>941</v>
      </c>
      <c r="D41" s="946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 x14ac:dyDescent="0.2">
      <c r="A42" s="805"/>
      <c r="B42" s="946" t="s">
        <v>900</v>
      </c>
      <c r="C42" s="946" t="s">
        <v>942</v>
      </c>
      <c r="D42" s="946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 x14ac:dyDescent="0.2">
      <c r="A43" s="805"/>
      <c r="B43" s="946" t="s">
        <v>903</v>
      </c>
      <c r="C43" s="946" t="s">
        <v>943</v>
      </c>
      <c r="D43" s="946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 x14ac:dyDescent="0.2">
      <c r="A44" s="805"/>
      <c r="B44" s="946" t="s">
        <v>897</v>
      </c>
      <c r="C44" s="946" t="s">
        <v>944</v>
      </c>
      <c r="D44" s="946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 x14ac:dyDescent="0.2">
      <c r="A45" s="805"/>
      <c r="B45" s="946" t="s">
        <v>900</v>
      </c>
      <c r="C45" s="946" t="s">
        <v>945</v>
      </c>
      <c r="D45" s="946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 x14ac:dyDescent="0.2">
      <c r="A46" s="805"/>
      <c r="B46" s="946" t="s">
        <v>903</v>
      </c>
      <c r="C46" s="946" t="s">
        <v>946</v>
      </c>
      <c r="D46" s="946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 x14ac:dyDescent="0.2">
      <c r="A47" s="805"/>
      <c r="B47" s="946" t="s">
        <v>897</v>
      </c>
      <c r="C47" s="946" t="s">
        <v>947</v>
      </c>
      <c r="D47" s="946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 x14ac:dyDescent="0.2">
      <c r="A48" s="805"/>
      <c r="B48" s="946" t="s">
        <v>900</v>
      </c>
      <c r="C48" s="946" t="s">
        <v>948</v>
      </c>
      <c r="D48" s="946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 x14ac:dyDescent="0.2">
      <c r="A49" s="805"/>
      <c r="B49" s="946" t="s">
        <v>903</v>
      </c>
      <c r="C49" s="946" t="s">
        <v>949</v>
      </c>
      <c r="D49" s="946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 x14ac:dyDescent="0.2">
      <c r="A50" s="805"/>
      <c r="B50" s="946" t="s">
        <v>897</v>
      </c>
      <c r="C50" s="946" t="s">
        <v>950</v>
      </c>
      <c r="D50" s="946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 x14ac:dyDescent="0.2">
      <c r="A51" s="805"/>
      <c r="B51" s="946" t="s">
        <v>900</v>
      </c>
      <c r="C51" s="946" t="s">
        <v>951</v>
      </c>
      <c r="D51" s="946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 x14ac:dyDescent="0.2">
      <c r="A52" s="805"/>
      <c r="B52" s="946" t="s">
        <v>903</v>
      </c>
      <c r="C52" s="946" t="s">
        <v>952</v>
      </c>
      <c r="D52" s="946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 x14ac:dyDescent="0.2">
      <c r="A53" s="805"/>
      <c r="B53" s="946" t="s">
        <v>897</v>
      </c>
      <c r="C53" s="946" t="s">
        <v>953</v>
      </c>
      <c r="D53" s="946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 x14ac:dyDescent="0.2">
      <c r="A54" s="805"/>
      <c r="B54" s="946" t="s">
        <v>900</v>
      </c>
      <c r="C54" s="946" t="s">
        <v>954</v>
      </c>
      <c r="D54" s="946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 x14ac:dyDescent="0.2">
      <c r="A55" s="805" t="s">
        <v>955</v>
      </c>
      <c r="B55" s="946" t="s">
        <v>897</v>
      </c>
      <c r="C55" s="946" t="s">
        <v>956</v>
      </c>
      <c r="D55" s="946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 x14ac:dyDescent="0.2">
      <c r="A56" s="805" t="s">
        <v>897</v>
      </c>
      <c r="B56" s="1015" t="s">
        <v>433</v>
      </c>
      <c r="C56" s="946" t="s">
        <v>957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 x14ac:dyDescent="0.2">
      <c r="A57" s="805"/>
      <c r="B57" s="946" t="s">
        <v>958</v>
      </c>
      <c r="C57" s="946" t="s">
        <v>959</v>
      </c>
      <c r="D57" s="946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 x14ac:dyDescent="0.2">
      <c r="A58" s="805" t="s">
        <v>960</v>
      </c>
      <c r="B58" s="946" t="s">
        <v>897</v>
      </c>
      <c r="C58" s="946" t="s">
        <v>961</v>
      </c>
      <c r="D58" s="946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 x14ac:dyDescent="0.2">
      <c r="A59" s="805"/>
      <c r="B59" s="946" t="s">
        <v>900</v>
      </c>
      <c r="C59" s="946" t="s">
        <v>962</v>
      </c>
      <c r="D59" s="946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 x14ac:dyDescent="0.2">
      <c r="A60" s="805"/>
      <c r="B60" s="946" t="s">
        <v>958</v>
      </c>
      <c r="C60" s="946" t="s">
        <v>963</v>
      </c>
      <c r="D60" s="946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 x14ac:dyDescent="0.2">
      <c r="A61" s="805" t="s">
        <v>897</v>
      </c>
      <c r="B61" s="946" t="s">
        <v>964</v>
      </c>
      <c r="C61" s="946" t="s">
        <v>965</v>
      </c>
      <c r="D61" s="946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 x14ac:dyDescent="0.2">
      <c r="A62" s="805" t="s">
        <v>966</v>
      </c>
      <c r="B62" s="946" t="s">
        <v>900</v>
      </c>
      <c r="C62" s="946" t="s">
        <v>967</v>
      </c>
      <c r="D62" s="946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 x14ac:dyDescent="0.2">
      <c r="A63" s="805"/>
      <c r="B63" s="946" t="s">
        <v>958</v>
      </c>
      <c r="C63" s="946" t="s">
        <v>968</v>
      </c>
      <c r="D63" s="946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 x14ac:dyDescent="0.2">
      <c r="A64" s="805" t="s">
        <v>897</v>
      </c>
      <c r="B64" s="946" t="s">
        <v>964</v>
      </c>
      <c r="C64" s="946" t="s">
        <v>969</v>
      </c>
      <c r="D64" s="946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 x14ac:dyDescent="0.2">
      <c r="A65" s="805" t="s">
        <v>970</v>
      </c>
      <c r="B65" s="946" t="s">
        <v>958</v>
      </c>
      <c r="C65" s="946" t="s">
        <v>971</v>
      </c>
      <c r="D65" s="946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 x14ac:dyDescent="0.2">
      <c r="A66" s="805"/>
      <c r="B66" s="946" t="s">
        <v>903</v>
      </c>
      <c r="C66" s="946" t="s">
        <v>972</v>
      </c>
      <c r="D66" s="946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 x14ac:dyDescent="0.2">
      <c r="A67" s="805" t="s">
        <v>973</v>
      </c>
      <c r="B67" s="946" t="s">
        <v>958</v>
      </c>
      <c r="C67" s="946" t="s">
        <v>974</v>
      </c>
      <c r="D67" s="946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 x14ac:dyDescent="0.2">
      <c r="A68" s="805" t="s">
        <v>900</v>
      </c>
      <c r="B68" s="946" t="s">
        <v>903</v>
      </c>
      <c r="C68" s="946" t="s">
        <v>975</v>
      </c>
      <c r="D68" s="946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 x14ac:dyDescent="0.2">
      <c r="A69" s="805"/>
      <c r="B69" s="946" t="s">
        <v>958</v>
      </c>
      <c r="C69" s="946" t="s">
        <v>976</v>
      </c>
      <c r="D69" s="946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 x14ac:dyDescent="0.2">
      <c r="A70" s="805" t="s">
        <v>977</v>
      </c>
      <c r="B70" s="946" t="s">
        <v>903</v>
      </c>
      <c r="C70" s="946" t="s">
        <v>978</v>
      </c>
      <c r="D70" s="946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 x14ac:dyDescent="0.2">
      <c r="A71" s="805" t="s">
        <v>958</v>
      </c>
      <c r="B71" s="1015" t="s">
        <v>433</v>
      </c>
      <c r="C71" s="946" t="s">
        <v>979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 x14ac:dyDescent="0.2">
      <c r="A72" s="805" t="s">
        <v>980</v>
      </c>
      <c r="B72" s="946" t="s">
        <v>903</v>
      </c>
      <c r="C72" s="946" t="s">
        <v>981</v>
      </c>
      <c r="D72" s="946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 x14ac:dyDescent="0.2">
      <c r="A73" s="805" t="s">
        <v>980</v>
      </c>
      <c r="B73" s="946" t="s">
        <v>897</v>
      </c>
      <c r="C73" s="946" t="s">
        <v>982</v>
      </c>
      <c r="D73" s="946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 x14ac:dyDescent="0.2">
      <c r="A74" s="805" t="s">
        <v>120</v>
      </c>
      <c r="B74" s="946" t="s">
        <v>903</v>
      </c>
      <c r="C74" s="946" t="s">
        <v>983</v>
      </c>
      <c r="D74" s="946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 x14ac:dyDescent="0.2">
      <c r="A75" s="805"/>
      <c r="B75" s="946" t="s">
        <v>897</v>
      </c>
      <c r="C75" s="946" t="s">
        <v>984</v>
      </c>
      <c r="D75" s="946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 x14ac:dyDescent="0.2">
      <c r="A76" s="805"/>
      <c r="B76" s="946" t="s">
        <v>903</v>
      </c>
      <c r="C76" s="946" t="s">
        <v>985</v>
      </c>
      <c r="D76" s="946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 x14ac:dyDescent="0.2">
      <c r="A77" s="805"/>
      <c r="B77" s="946" t="s">
        <v>897</v>
      </c>
      <c r="C77" s="946" t="s">
        <v>986</v>
      </c>
      <c r="D77" s="946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 x14ac:dyDescent="0.2">
      <c r="A78" s="805" t="s">
        <v>414</v>
      </c>
      <c r="B78" s="1015" t="s">
        <v>433</v>
      </c>
      <c r="C78" s="946" t="s">
        <v>987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 x14ac:dyDescent="0.2">
      <c r="A79" s="805" t="s">
        <v>897</v>
      </c>
      <c r="B79" s="946" t="s">
        <v>903</v>
      </c>
      <c r="C79" s="946" t="s">
        <v>988</v>
      </c>
      <c r="D79" s="946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 x14ac:dyDescent="0.2">
      <c r="A80" s="805"/>
      <c r="B80" s="946" t="s">
        <v>897</v>
      </c>
      <c r="C80" s="946" t="s">
        <v>989</v>
      </c>
      <c r="D80" s="946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 x14ac:dyDescent="0.2">
      <c r="A81" s="805"/>
      <c r="B81" s="1015" t="s">
        <v>433</v>
      </c>
      <c r="C81" s="946" t="s">
        <v>990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 x14ac:dyDescent="0.2">
      <c r="A82" s="805" t="s">
        <v>991</v>
      </c>
      <c r="B82" s="946" t="s">
        <v>897</v>
      </c>
      <c r="C82" s="946" t="s">
        <v>992</v>
      </c>
      <c r="D82" s="946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 x14ac:dyDescent="0.2">
      <c r="A83" s="805"/>
      <c r="B83" s="946" t="s">
        <v>903</v>
      </c>
      <c r="C83" s="946" t="s">
        <v>993</v>
      </c>
      <c r="D83" s="946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 x14ac:dyDescent="0.2">
      <c r="A84" s="805"/>
      <c r="B84" s="946" t="s">
        <v>897</v>
      </c>
      <c r="C84" s="946" t="s">
        <v>994</v>
      </c>
      <c r="D84" s="946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 x14ac:dyDescent="0.2">
      <c r="A85" s="805"/>
      <c r="B85" s="946" t="s">
        <v>903</v>
      </c>
      <c r="C85" s="946" t="s">
        <v>995</v>
      </c>
      <c r="D85" s="946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 x14ac:dyDescent="0.2">
      <c r="A86" s="855"/>
      <c r="B86" s="195" t="s">
        <v>996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 x14ac:dyDescent="0.2">
      <c r="A87" s="855"/>
      <c r="B87" s="147" t="s">
        <v>589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 x14ac:dyDescent="0.2">
      <c r="A88" s="805"/>
      <c r="B88" s="937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 x14ac:dyDescent="0.2">
      <c r="A89" s="805"/>
      <c r="B89" s="937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 x14ac:dyDescent="0.2">
      <c r="A90" s="805"/>
      <c r="B90" s="874"/>
      <c r="C90" s="615"/>
      <c r="D90" s="1519" t="s">
        <v>373</v>
      </c>
      <c r="E90" s="932" t="s">
        <v>167</v>
      </c>
      <c r="F90" s="195"/>
      <c r="G90" s="874"/>
      <c r="J90" s="145"/>
      <c r="K90" s="145"/>
    </row>
    <row r="91" spans="1:11" s="145" customFormat="1" ht="18" hidden="1" customHeight="1" x14ac:dyDescent="0.2">
      <c r="A91" s="805"/>
      <c r="B91" s="935" t="s">
        <v>375</v>
      </c>
      <c r="C91" s="935" t="s">
        <v>376</v>
      </c>
      <c r="D91" s="1520"/>
      <c r="E91" s="931" t="s">
        <v>239</v>
      </c>
      <c r="F91" s="331"/>
      <c r="G91" s="934" t="s">
        <v>377</v>
      </c>
      <c r="I91" s="430"/>
    </row>
    <row r="92" spans="1:11" ht="18" hidden="1" customHeight="1" x14ac:dyDescent="0.2">
      <c r="B92" s="618" t="s">
        <v>897</v>
      </c>
      <c r="C92" s="758" t="s">
        <v>898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 x14ac:dyDescent="0.2">
      <c r="B93" s="742" t="s">
        <v>900</v>
      </c>
      <c r="C93" s="758" t="s">
        <v>901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 x14ac:dyDescent="0.2">
      <c r="B94" s="795" t="s">
        <v>903</v>
      </c>
      <c r="C94" s="758" t="s">
        <v>904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 x14ac:dyDescent="0.2">
      <c r="B95" s="742" t="s">
        <v>897</v>
      </c>
      <c r="C95" s="758" t="s">
        <v>906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 x14ac:dyDescent="0.2">
      <c r="B96" s="618" t="s">
        <v>897</v>
      </c>
      <c r="C96" s="758" t="s">
        <v>997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 x14ac:dyDescent="0.2">
      <c r="B97" s="795" t="s">
        <v>900</v>
      </c>
      <c r="C97" s="758" t="s">
        <v>998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 x14ac:dyDescent="0.2">
      <c r="B98" s="742" t="s">
        <v>903</v>
      </c>
      <c r="C98" s="758" t="s">
        <v>999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 x14ac:dyDescent="0.2">
      <c r="B99" s="618" t="s">
        <v>897</v>
      </c>
      <c r="C99" s="758" t="s">
        <v>1000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 x14ac:dyDescent="0.2">
      <c r="B100" s="795" t="s">
        <v>900</v>
      </c>
      <c r="C100" s="758" t="s">
        <v>1001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 x14ac:dyDescent="0.2">
      <c r="B101" s="742" t="s">
        <v>903</v>
      </c>
      <c r="C101" s="758" t="s">
        <v>1002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 x14ac:dyDescent="0.2">
      <c r="B102" s="618" t="s">
        <v>897</v>
      </c>
      <c r="C102" s="758" t="s">
        <v>1003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 x14ac:dyDescent="0.2">
      <c r="B103" s="795" t="s">
        <v>900</v>
      </c>
      <c r="C103" s="758" t="s">
        <v>1004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 x14ac:dyDescent="0.2">
      <c r="B104" s="742" t="s">
        <v>903</v>
      </c>
      <c r="C104" s="758" t="s">
        <v>1005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 x14ac:dyDescent="0.2">
      <c r="B105" s="618" t="s">
        <v>897</v>
      </c>
      <c r="C105" s="758" t="s">
        <v>1006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 x14ac:dyDescent="0.2">
      <c r="B106" s="795" t="s">
        <v>900</v>
      </c>
      <c r="C106" s="758" t="s">
        <v>1007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 x14ac:dyDescent="0.2">
      <c r="B107" s="742" t="s">
        <v>903</v>
      </c>
      <c r="C107" s="758" t="s">
        <v>1008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 x14ac:dyDescent="0.2">
      <c r="B108" s="618" t="s">
        <v>897</v>
      </c>
      <c r="C108" s="758" t="s">
        <v>1009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 x14ac:dyDescent="0.2">
      <c r="B109" s="795" t="s">
        <v>900</v>
      </c>
      <c r="C109" s="758" t="s">
        <v>1010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 x14ac:dyDescent="0.2">
      <c r="B110" s="742" t="s">
        <v>903</v>
      </c>
      <c r="C110" s="758" t="s">
        <v>1011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 x14ac:dyDescent="0.2">
      <c r="B111" s="618" t="s">
        <v>897</v>
      </c>
      <c r="C111" s="758" t="s">
        <v>1012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 x14ac:dyDescent="0.2">
      <c r="B112" s="795" t="s">
        <v>900</v>
      </c>
      <c r="C112" s="758" t="s">
        <v>1013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 x14ac:dyDescent="0.2">
      <c r="B113" s="742" t="s">
        <v>903</v>
      </c>
      <c r="C113" s="758" t="s">
        <v>1014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 x14ac:dyDescent="0.2">
      <c r="B114" s="618" t="s">
        <v>897</v>
      </c>
      <c r="C114" s="758" t="s">
        <v>1015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 x14ac:dyDescent="0.2">
      <c r="B115" s="795" t="s">
        <v>900</v>
      </c>
      <c r="C115" s="758" t="s">
        <v>1016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 x14ac:dyDescent="0.2">
      <c r="B116" s="742" t="s">
        <v>903</v>
      </c>
      <c r="C116" s="758" t="s">
        <v>1017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 x14ac:dyDescent="0.2">
      <c r="B117" s="946" t="s">
        <v>897</v>
      </c>
      <c r="C117" s="946" t="s">
        <v>1018</v>
      </c>
      <c r="D117" s="946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 x14ac:dyDescent="0.2">
      <c r="B118" s="873" t="s">
        <v>409</v>
      </c>
      <c r="C118" s="946" t="s">
        <v>1019</v>
      </c>
      <c r="D118" s="800">
        <f t="shared" si="12"/>
        <v>45392</v>
      </c>
      <c r="E118" s="974"/>
      <c r="F118" s="331"/>
      <c r="G118" s="758">
        <f t="shared" si="11"/>
        <v>45393</v>
      </c>
      <c r="J118" s="331"/>
    </row>
    <row r="119" spans="1:10" ht="18" hidden="1" customHeight="1" x14ac:dyDescent="0.2">
      <c r="A119" s="855" t="s">
        <v>1020</v>
      </c>
      <c r="B119" s="946" t="s">
        <v>903</v>
      </c>
      <c r="C119" s="946" t="s">
        <v>1021</v>
      </c>
      <c r="D119" s="946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 x14ac:dyDescent="0.2">
      <c r="B120" s="946" t="s">
        <v>897</v>
      </c>
      <c r="C120" s="946" t="s">
        <v>1022</v>
      </c>
      <c r="D120" s="946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 x14ac:dyDescent="0.2">
      <c r="A121" s="855" t="s">
        <v>1023</v>
      </c>
      <c r="B121" s="946" t="s">
        <v>900</v>
      </c>
      <c r="C121" s="946" t="s">
        <v>1024</v>
      </c>
      <c r="D121" s="946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 x14ac:dyDescent="0.2">
      <c r="B122" s="946" t="s">
        <v>903</v>
      </c>
      <c r="C122" s="946" t="s">
        <v>1025</v>
      </c>
      <c r="D122" s="946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 x14ac:dyDescent="0.2">
      <c r="A123" s="855" t="s">
        <v>897</v>
      </c>
      <c r="B123" s="873" t="s">
        <v>409</v>
      </c>
      <c r="C123" s="946" t="s">
        <v>1026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 x14ac:dyDescent="0.2">
      <c r="B124" s="946" t="s">
        <v>900</v>
      </c>
      <c r="C124" s="946" t="s">
        <v>1027</v>
      </c>
      <c r="D124" s="946">
        <v>45436</v>
      </c>
      <c r="E124" s="873" t="s">
        <v>409</v>
      </c>
      <c r="F124" s="331"/>
      <c r="G124" s="758">
        <f t="shared" si="11"/>
        <v>45435</v>
      </c>
      <c r="J124" s="331"/>
    </row>
    <row r="125" spans="1:10" ht="18" hidden="1" customHeight="1" x14ac:dyDescent="0.2">
      <c r="B125" s="946" t="s">
        <v>903</v>
      </c>
      <c r="C125" s="946" t="s">
        <v>1028</v>
      </c>
      <c r="D125" s="946">
        <v>45444</v>
      </c>
      <c r="E125" s="873" t="s">
        <v>409</v>
      </c>
      <c r="F125" s="331"/>
      <c r="G125" s="758">
        <f t="shared" si="11"/>
        <v>45442</v>
      </c>
      <c r="J125" s="331"/>
    </row>
    <row r="126" spans="1:10" ht="18" hidden="1" customHeight="1" x14ac:dyDescent="0.2">
      <c r="B126" s="946" t="s">
        <v>897</v>
      </c>
      <c r="C126" s="946" t="s">
        <v>1029</v>
      </c>
      <c r="D126" s="946">
        <v>45450</v>
      </c>
      <c r="E126" s="873" t="s">
        <v>409</v>
      </c>
      <c r="F126" s="331"/>
      <c r="G126" s="758">
        <f t="shared" si="11"/>
        <v>45449</v>
      </c>
      <c r="J126" s="331"/>
    </row>
    <row r="127" spans="1:10" ht="18" hidden="1" customHeight="1" x14ac:dyDescent="0.2">
      <c r="B127" s="946" t="s">
        <v>900</v>
      </c>
      <c r="C127" s="946" t="s">
        <v>1030</v>
      </c>
      <c r="D127" s="946">
        <v>45455</v>
      </c>
      <c r="E127" s="873" t="s">
        <v>409</v>
      </c>
      <c r="F127" s="331"/>
      <c r="G127" s="758">
        <f t="shared" si="11"/>
        <v>45456</v>
      </c>
      <c r="J127" s="331"/>
    </row>
    <row r="128" spans="1:10" ht="18" hidden="1" customHeight="1" x14ac:dyDescent="0.2">
      <c r="B128" s="946" t="s">
        <v>903</v>
      </c>
      <c r="C128" s="946" t="s">
        <v>1031</v>
      </c>
      <c r="D128" s="946">
        <v>45462</v>
      </c>
      <c r="E128" s="873" t="s">
        <v>409</v>
      </c>
      <c r="F128" s="331"/>
      <c r="G128" s="758">
        <f t="shared" si="11"/>
        <v>45463</v>
      </c>
      <c r="J128" s="331"/>
    </row>
    <row r="129" spans="1:10" ht="18" hidden="1" customHeight="1" x14ac:dyDescent="0.2">
      <c r="B129" s="946" t="s">
        <v>897</v>
      </c>
      <c r="C129" s="946" t="s">
        <v>1032</v>
      </c>
      <c r="D129" s="946">
        <v>45471</v>
      </c>
      <c r="E129" s="873" t="s">
        <v>409</v>
      </c>
      <c r="F129" s="331"/>
      <c r="G129" s="758">
        <f t="shared" si="11"/>
        <v>45470</v>
      </c>
      <c r="J129" s="331"/>
    </row>
    <row r="130" spans="1:10" ht="18" hidden="1" customHeight="1" x14ac:dyDescent="0.2">
      <c r="B130" s="946" t="s">
        <v>900</v>
      </c>
      <c r="C130" s="946" t="s">
        <v>1033</v>
      </c>
      <c r="D130" s="946">
        <v>45476</v>
      </c>
      <c r="E130" s="873" t="s">
        <v>409</v>
      </c>
      <c r="F130" s="331"/>
      <c r="G130" s="758">
        <f t="shared" si="11"/>
        <v>45477</v>
      </c>
      <c r="J130" s="331"/>
    </row>
    <row r="131" spans="1:10" ht="18" hidden="1" customHeight="1" x14ac:dyDescent="0.2">
      <c r="B131" s="946" t="s">
        <v>903</v>
      </c>
      <c r="C131" s="946" t="s">
        <v>1034</v>
      </c>
      <c r="D131" s="946">
        <v>45483</v>
      </c>
      <c r="E131" s="873" t="s">
        <v>409</v>
      </c>
      <c r="F131" s="331"/>
      <c r="G131" s="758">
        <f t="shared" si="11"/>
        <v>45484</v>
      </c>
      <c r="J131" s="331"/>
    </row>
    <row r="132" spans="1:10" ht="18" hidden="1" customHeight="1" x14ac:dyDescent="0.2">
      <c r="B132" s="946" t="s">
        <v>897</v>
      </c>
      <c r="C132" s="946" t="s">
        <v>1035</v>
      </c>
      <c r="D132" s="946">
        <v>45490</v>
      </c>
      <c r="E132" s="873" t="s">
        <v>409</v>
      </c>
      <c r="F132" s="331"/>
      <c r="G132" s="758">
        <f t="shared" si="11"/>
        <v>45491</v>
      </c>
      <c r="J132" s="331"/>
    </row>
    <row r="133" spans="1:10" ht="18" hidden="1" customHeight="1" x14ac:dyDescent="0.2">
      <c r="B133" s="946" t="s">
        <v>900</v>
      </c>
      <c r="C133" s="946" t="s">
        <v>1036</v>
      </c>
      <c r="D133" s="946">
        <v>45497</v>
      </c>
      <c r="E133" s="873" t="s">
        <v>409</v>
      </c>
      <c r="F133" s="331"/>
      <c r="G133" s="758">
        <f t="shared" si="11"/>
        <v>45498</v>
      </c>
      <c r="J133" s="331"/>
    </row>
    <row r="134" spans="1:10" ht="18" hidden="1" customHeight="1" x14ac:dyDescent="0.2">
      <c r="B134" s="946" t="s">
        <v>903</v>
      </c>
      <c r="C134" s="946" t="s">
        <v>1037</v>
      </c>
      <c r="D134" s="946">
        <v>45504</v>
      </c>
      <c r="E134" s="873" t="s">
        <v>409</v>
      </c>
      <c r="F134" s="331"/>
      <c r="G134" s="758">
        <f t="shared" si="11"/>
        <v>45505</v>
      </c>
      <c r="J134" s="331"/>
    </row>
    <row r="135" spans="1:10" ht="18" hidden="1" customHeight="1" x14ac:dyDescent="0.2">
      <c r="B135" s="946" t="s">
        <v>897</v>
      </c>
      <c r="C135" s="946" t="s">
        <v>1038</v>
      </c>
      <c r="D135" s="946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 x14ac:dyDescent="0.2">
      <c r="B136" s="946" t="s">
        <v>900</v>
      </c>
      <c r="C136" s="946" t="s">
        <v>1039</v>
      </c>
      <c r="D136" s="946">
        <v>45519</v>
      </c>
      <c r="E136" s="873" t="s">
        <v>409</v>
      </c>
      <c r="F136" s="331"/>
      <c r="G136" s="758">
        <f t="shared" si="11"/>
        <v>45519</v>
      </c>
      <c r="J136" s="331"/>
    </row>
    <row r="137" spans="1:10" ht="18" hidden="1" customHeight="1" x14ac:dyDescent="0.2">
      <c r="B137" s="946" t="s">
        <v>903</v>
      </c>
      <c r="C137" s="946" t="s">
        <v>1040</v>
      </c>
      <c r="D137" s="946">
        <v>45525</v>
      </c>
      <c r="E137" s="873" t="s">
        <v>409</v>
      </c>
      <c r="F137" s="331"/>
      <c r="G137" s="758">
        <f t="shared" si="11"/>
        <v>45526</v>
      </c>
      <c r="J137" s="331"/>
    </row>
    <row r="138" spans="1:10" ht="18" hidden="1" customHeight="1" x14ac:dyDescent="0.2">
      <c r="B138" s="946" t="s">
        <v>897</v>
      </c>
      <c r="C138" s="946" t="s">
        <v>1041</v>
      </c>
      <c r="D138" s="946">
        <v>45534</v>
      </c>
      <c r="E138" s="873" t="s">
        <v>409</v>
      </c>
      <c r="F138" s="331"/>
      <c r="G138" s="758">
        <f t="shared" si="11"/>
        <v>45533</v>
      </c>
      <c r="J138" s="331"/>
    </row>
    <row r="139" spans="1:10" ht="18" hidden="1" customHeight="1" x14ac:dyDescent="0.2">
      <c r="B139" s="946" t="s">
        <v>900</v>
      </c>
      <c r="C139" s="946" t="s">
        <v>1042</v>
      </c>
      <c r="D139" s="946">
        <v>45542</v>
      </c>
      <c r="E139" s="873" t="s">
        <v>409</v>
      </c>
      <c r="F139" s="331"/>
      <c r="G139" s="758">
        <f t="shared" si="11"/>
        <v>45540</v>
      </c>
      <c r="J139" s="331"/>
    </row>
    <row r="140" spans="1:10" ht="18" hidden="1" customHeight="1" x14ac:dyDescent="0.2">
      <c r="B140" s="946" t="s">
        <v>897</v>
      </c>
      <c r="C140" s="946" t="s">
        <v>1043</v>
      </c>
      <c r="D140" s="946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 x14ac:dyDescent="0.2">
      <c r="B141" s="1015" t="s">
        <v>433</v>
      </c>
      <c r="C141" s="946" t="s">
        <v>1044</v>
      </c>
      <c r="D141" s="946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 x14ac:dyDescent="0.2">
      <c r="B142" s="946" t="s">
        <v>958</v>
      </c>
      <c r="C142" s="946" t="s">
        <v>1045</v>
      </c>
      <c r="D142" s="946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 x14ac:dyDescent="0.2">
      <c r="A143" s="855" t="s">
        <v>897</v>
      </c>
      <c r="B143" s="946" t="s">
        <v>964</v>
      </c>
      <c r="C143" s="946" t="s">
        <v>1046</v>
      </c>
      <c r="D143" s="946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 x14ac:dyDescent="0.2">
      <c r="B144" s="946" t="s">
        <v>900</v>
      </c>
      <c r="C144" s="946" t="s">
        <v>1047</v>
      </c>
      <c r="D144" s="946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 x14ac:dyDescent="0.2">
      <c r="B145" s="946" t="s">
        <v>958</v>
      </c>
      <c r="C145" s="946" t="s">
        <v>1048</v>
      </c>
      <c r="D145" s="946">
        <v>45581</v>
      </c>
      <c r="E145" s="873" t="s">
        <v>409</v>
      </c>
      <c r="F145" s="331"/>
      <c r="G145" s="758">
        <f t="shared" si="11"/>
        <v>45582</v>
      </c>
      <c r="J145" s="331"/>
    </row>
    <row r="146" spans="1:10" ht="18" hidden="1" customHeight="1" x14ac:dyDescent="0.2">
      <c r="A146" s="855" t="s">
        <v>897</v>
      </c>
      <c r="B146" s="946" t="s">
        <v>964</v>
      </c>
      <c r="C146" s="946" t="s">
        <v>1049</v>
      </c>
      <c r="D146" s="946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 x14ac:dyDescent="0.2">
      <c r="B147" s="946" t="s">
        <v>900</v>
      </c>
      <c r="C147" s="946" t="s">
        <v>1050</v>
      </c>
      <c r="D147" s="946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 x14ac:dyDescent="0.2">
      <c r="B148" s="1015" t="s">
        <v>433</v>
      </c>
      <c r="C148" s="946" t="s">
        <v>1051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 x14ac:dyDescent="0.2">
      <c r="A149" s="855" t="s">
        <v>1052</v>
      </c>
      <c r="B149" s="946" t="s">
        <v>414</v>
      </c>
      <c r="C149" s="946" t="s">
        <v>1053</v>
      </c>
      <c r="D149" s="946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 x14ac:dyDescent="0.2">
      <c r="A150" s="855" t="s">
        <v>900</v>
      </c>
      <c r="B150" s="946" t="s">
        <v>414</v>
      </c>
      <c r="C150" s="946" t="s">
        <v>1054</v>
      </c>
      <c r="D150" s="946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 x14ac:dyDescent="0.2">
      <c r="B151" s="946" t="s">
        <v>414</v>
      </c>
      <c r="C151" s="946" t="s">
        <v>1055</v>
      </c>
      <c r="D151" s="946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 x14ac:dyDescent="0.2">
      <c r="B152" s="946" t="s">
        <v>414</v>
      </c>
      <c r="C152" s="946" t="s">
        <v>1056</v>
      </c>
      <c r="D152" s="946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 x14ac:dyDescent="0.2">
      <c r="A153" s="855" t="s">
        <v>414</v>
      </c>
      <c r="B153" s="946" t="s">
        <v>414</v>
      </c>
      <c r="C153" s="946" t="s">
        <v>1057</v>
      </c>
      <c r="D153" s="946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 x14ac:dyDescent="0.2">
      <c r="A154" s="855" t="s">
        <v>414</v>
      </c>
      <c r="B154" s="946" t="s">
        <v>414</v>
      </c>
      <c r="C154" s="946" t="s">
        <v>1058</v>
      </c>
      <c r="D154" s="946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 x14ac:dyDescent="0.2">
      <c r="B155" s="946" t="s">
        <v>414</v>
      </c>
      <c r="C155" s="946" t="s">
        <v>1059</v>
      </c>
      <c r="D155" s="946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 x14ac:dyDescent="0.2">
      <c r="B156" s="946" t="s">
        <v>414</v>
      </c>
      <c r="C156" s="946" t="s">
        <v>1060</v>
      </c>
      <c r="D156" s="946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 x14ac:dyDescent="0.2">
      <c r="B157" s="946" t="s">
        <v>414</v>
      </c>
      <c r="C157" s="946" t="s">
        <v>1061</v>
      </c>
      <c r="D157" s="946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 x14ac:dyDescent="0.2">
      <c r="B158" s="946" t="s">
        <v>414</v>
      </c>
      <c r="C158" s="946" t="s">
        <v>1062</v>
      </c>
      <c r="D158" s="946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 x14ac:dyDescent="0.2">
      <c r="B159" s="946" t="s">
        <v>414</v>
      </c>
      <c r="C159" s="946" t="s">
        <v>1063</v>
      </c>
      <c r="D159" s="946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 x14ac:dyDescent="0.2">
      <c r="B160" s="946" t="s">
        <v>414</v>
      </c>
      <c r="C160" s="946" t="s">
        <v>1064</v>
      </c>
      <c r="D160" s="946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 x14ac:dyDescent="0.2">
      <c r="B161" s="946" t="s">
        <v>414</v>
      </c>
      <c r="C161" s="946" t="s">
        <v>1065</v>
      </c>
      <c r="D161" s="946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 x14ac:dyDescent="0.2">
      <c r="B162" s="946" t="s">
        <v>1066</v>
      </c>
      <c r="C162" s="946" t="s">
        <v>1067</v>
      </c>
      <c r="D162" s="946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 x14ac:dyDescent="0.2">
      <c r="B163" s="946" t="s">
        <v>1068</v>
      </c>
      <c r="C163" s="946" t="s">
        <v>1069</v>
      </c>
      <c r="D163" s="946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 x14ac:dyDescent="0.2">
      <c r="B164" s="946" t="s">
        <v>1068</v>
      </c>
      <c r="C164" s="946" t="s">
        <v>1070</v>
      </c>
      <c r="D164" s="946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 x14ac:dyDescent="0.2">
      <c r="B165" s="946" t="s">
        <v>897</v>
      </c>
      <c r="C165" s="946" t="s">
        <v>1071</v>
      </c>
      <c r="D165" s="946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 x14ac:dyDescent="0.2">
      <c r="B166" s="946" t="s">
        <v>903</v>
      </c>
      <c r="C166" s="946" t="s">
        <v>1072</v>
      </c>
      <c r="D166" s="946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 x14ac:dyDescent="0.2">
      <c r="B167" s="946" t="s">
        <v>1068</v>
      </c>
      <c r="C167" s="946" t="s">
        <v>1073</v>
      </c>
      <c r="D167" s="946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 x14ac:dyDescent="0.2">
      <c r="B168" s="946" t="s">
        <v>897</v>
      </c>
      <c r="C168" s="946" t="s">
        <v>1074</v>
      </c>
      <c r="D168" s="946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 x14ac:dyDescent="0.2">
      <c r="B169" s="946" t="s">
        <v>903</v>
      </c>
      <c r="C169" s="946" t="s">
        <v>1075</v>
      </c>
      <c r="D169" s="946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 x14ac:dyDescent="0.2">
      <c r="B170" s="946" t="s">
        <v>1068</v>
      </c>
      <c r="C170" s="946" t="s">
        <v>1076</v>
      </c>
      <c r="D170" s="946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 x14ac:dyDescent="0.2">
      <c r="B171" s="946" t="s">
        <v>897</v>
      </c>
      <c r="C171" s="946" t="s">
        <v>1077</v>
      </c>
      <c r="D171" s="946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 x14ac:dyDescent="0.2">
      <c r="B172" s="946" t="s">
        <v>903</v>
      </c>
      <c r="C172" s="946" t="s">
        <v>1078</v>
      </c>
      <c r="D172" s="946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 x14ac:dyDescent="0.2">
      <c r="B173" s="946" t="s">
        <v>1068</v>
      </c>
      <c r="C173" s="946" t="s">
        <v>1079</v>
      </c>
      <c r="D173" s="946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 x14ac:dyDescent="0.2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 x14ac:dyDescent="0.2">
      <c r="A175" s="1022"/>
      <c r="B175" s="1512" t="s">
        <v>371</v>
      </c>
      <c r="C175" s="1512"/>
      <c r="D175" s="1512"/>
      <c r="E175" s="1512"/>
      <c r="F175" s="1512"/>
      <c r="G175" s="1026"/>
      <c r="H175" s="145"/>
      <c r="I175" s="145"/>
      <c r="J175" s="145"/>
      <c r="K175" s="145"/>
      <c r="L175" s="145"/>
      <c r="M175" s="145"/>
    </row>
    <row r="176" spans="1:13" s="149" customFormat="1" ht="20.100000000000001" customHeight="1" x14ac:dyDescent="0.2">
      <c r="A176" s="1022"/>
      <c r="B176" s="1023"/>
      <c r="C176" s="1023"/>
      <c r="D176" s="1023"/>
      <c r="E176" s="1023"/>
      <c r="F176" s="1023"/>
      <c r="G176" s="1023"/>
      <c r="H176" s="145"/>
      <c r="I176" s="145"/>
      <c r="J176" s="145"/>
      <c r="K176" s="145"/>
      <c r="L176" s="145"/>
      <c r="M176" s="145"/>
    </row>
    <row r="177" spans="1:11" s="147" customFormat="1" ht="30" customHeight="1" x14ac:dyDescent="0.2">
      <c r="A177" s="805"/>
      <c r="B177" s="1504" t="s">
        <v>1080</v>
      </c>
      <c r="C177" s="1514"/>
      <c r="D177" s="1496" t="s">
        <v>373</v>
      </c>
      <c r="E177" s="1157" t="s">
        <v>895</v>
      </c>
      <c r="F177" s="1206"/>
      <c r="G177" s="1190"/>
      <c r="H177" s="1207"/>
      <c r="I177" s="1207"/>
      <c r="J177" s="145"/>
      <c r="K177" s="145"/>
    </row>
    <row r="178" spans="1:11" s="147" customFormat="1" ht="18" customHeight="1" x14ac:dyDescent="0.2">
      <c r="A178" s="805"/>
      <c r="B178" s="1158" t="s">
        <v>375</v>
      </c>
      <c r="C178" s="1158" t="s">
        <v>376</v>
      </c>
      <c r="D178" s="1497"/>
      <c r="E178" s="1159" t="s">
        <v>216</v>
      </c>
      <c r="F178" s="1206"/>
      <c r="G178" s="1176" t="s">
        <v>513</v>
      </c>
      <c r="H178" s="1176" t="s">
        <v>377</v>
      </c>
      <c r="I178" s="1193" t="s">
        <v>378</v>
      </c>
      <c r="J178" s="145"/>
      <c r="K178" s="145"/>
    </row>
    <row r="179" spans="1:11" s="145" customFormat="1" ht="18" hidden="1" customHeight="1" x14ac:dyDescent="0.2">
      <c r="A179" s="805" t="s">
        <v>909</v>
      </c>
      <c r="B179" s="1165" t="s">
        <v>409</v>
      </c>
      <c r="C179" s="1164" t="s">
        <v>933</v>
      </c>
      <c r="D179" s="1208">
        <v>45383</v>
      </c>
      <c r="E179" s="1208">
        <f t="shared" ref="E179:E180" si="19">D179+6</f>
        <v>45389</v>
      </c>
      <c r="F179" s="1184"/>
      <c r="G179" s="1161" t="e">
        <f>#REF!+7</f>
        <v>#REF!</v>
      </c>
      <c r="H179" s="1161" t="e">
        <f>#REF!+7</f>
        <v>#REF!</v>
      </c>
      <c r="I179" s="1209"/>
    </row>
    <row r="180" spans="1:11" s="145" customFormat="1" ht="18" hidden="1" customHeight="1" x14ac:dyDescent="0.2">
      <c r="A180" s="805"/>
      <c r="B180" s="1164" t="s">
        <v>903</v>
      </c>
      <c r="C180" s="1164" t="s">
        <v>934</v>
      </c>
      <c r="D180" s="1164">
        <v>45385</v>
      </c>
      <c r="E180" s="1161">
        <f t="shared" si="19"/>
        <v>45391</v>
      </c>
      <c r="F180" s="1184"/>
      <c r="G180" s="1161">
        <v>45387</v>
      </c>
      <c r="H180" s="1161">
        <v>45387</v>
      </c>
      <c r="I180" s="1209"/>
    </row>
    <row r="181" spans="1:11" s="145" customFormat="1" ht="18" hidden="1" customHeight="1" x14ac:dyDescent="0.2">
      <c r="A181" s="805"/>
      <c r="B181" s="1164" t="s">
        <v>897</v>
      </c>
      <c r="C181" s="1164" t="s">
        <v>935</v>
      </c>
      <c r="D181" s="1164">
        <v>45396</v>
      </c>
      <c r="E181" s="1161">
        <v>45401</v>
      </c>
      <c r="F181" s="1184"/>
      <c r="G181" s="1161">
        <f t="shared" ref="G181:H225" si="20">G180+7</f>
        <v>45394</v>
      </c>
      <c r="H181" s="1161">
        <f t="shared" si="20"/>
        <v>45394</v>
      </c>
      <c r="I181" s="1209"/>
    </row>
    <row r="182" spans="1:11" s="145" customFormat="1" ht="18" hidden="1" customHeight="1" x14ac:dyDescent="0.2">
      <c r="A182" s="805"/>
      <c r="B182" s="1164" t="s">
        <v>900</v>
      </c>
      <c r="C182" s="1164" t="s">
        <v>936</v>
      </c>
      <c r="D182" s="1164">
        <v>45401</v>
      </c>
      <c r="E182" s="1161">
        <f>D182+6</f>
        <v>45407</v>
      </c>
      <c r="F182" s="1184"/>
      <c r="G182" s="1161">
        <f t="shared" si="20"/>
        <v>45401</v>
      </c>
      <c r="H182" s="1161">
        <f t="shared" si="20"/>
        <v>45401</v>
      </c>
      <c r="I182" s="1209"/>
    </row>
    <row r="183" spans="1:11" s="145" customFormat="1" ht="18" hidden="1" customHeight="1" x14ac:dyDescent="0.2">
      <c r="A183" s="805"/>
      <c r="B183" s="1164" t="s">
        <v>903</v>
      </c>
      <c r="C183" s="1164" t="s">
        <v>937</v>
      </c>
      <c r="D183" s="1164">
        <v>45410</v>
      </c>
      <c r="E183" s="1161">
        <f>D183+7</f>
        <v>45417</v>
      </c>
      <c r="F183" s="1184"/>
      <c r="G183" s="1161">
        <f t="shared" si="20"/>
        <v>45408</v>
      </c>
      <c r="H183" s="1161">
        <f t="shared" si="20"/>
        <v>45408</v>
      </c>
      <c r="I183" s="1209"/>
    </row>
    <row r="184" spans="1:11" s="145" customFormat="1" ht="18" hidden="1" customHeight="1" x14ac:dyDescent="0.2">
      <c r="A184" s="805"/>
      <c r="B184" s="1164" t="s">
        <v>897</v>
      </c>
      <c r="C184" s="1164" t="s">
        <v>938</v>
      </c>
      <c r="D184" s="1164">
        <v>45416</v>
      </c>
      <c r="E184" s="1161">
        <f>D184+7</f>
        <v>45423</v>
      </c>
      <c r="F184" s="1184"/>
      <c r="G184" s="1161">
        <f t="shared" si="20"/>
        <v>45415</v>
      </c>
      <c r="H184" s="1161">
        <f t="shared" si="20"/>
        <v>45415</v>
      </c>
      <c r="I184" s="1209"/>
    </row>
    <row r="185" spans="1:11" s="145" customFormat="1" ht="18" hidden="1" customHeight="1" x14ac:dyDescent="0.2">
      <c r="A185" s="805"/>
      <c r="B185" s="1164" t="s">
        <v>900</v>
      </c>
      <c r="C185" s="1164" t="s">
        <v>939</v>
      </c>
      <c r="D185" s="1164">
        <v>45422</v>
      </c>
      <c r="E185" s="1161">
        <f>D185+7</f>
        <v>45429</v>
      </c>
      <c r="F185" s="1184"/>
      <c r="G185" s="1161">
        <f t="shared" si="20"/>
        <v>45422</v>
      </c>
      <c r="H185" s="1161">
        <f t="shared" si="20"/>
        <v>45422</v>
      </c>
      <c r="I185" s="1209"/>
    </row>
    <row r="186" spans="1:11" s="145" customFormat="1" ht="18" hidden="1" customHeight="1" x14ac:dyDescent="0.2">
      <c r="A186" s="805"/>
      <c r="B186" s="1164" t="s">
        <v>903</v>
      </c>
      <c r="C186" s="1164" t="s">
        <v>940</v>
      </c>
      <c r="D186" s="1164">
        <v>45431</v>
      </c>
      <c r="E186" s="1165" t="s">
        <v>409</v>
      </c>
      <c r="F186" s="1184"/>
      <c r="G186" s="1161">
        <f t="shared" si="20"/>
        <v>45429</v>
      </c>
      <c r="H186" s="1161">
        <f t="shared" si="20"/>
        <v>45429</v>
      </c>
      <c r="I186" s="1209"/>
    </row>
    <row r="187" spans="1:11" s="145" customFormat="1" ht="18" hidden="1" customHeight="1" x14ac:dyDescent="0.2">
      <c r="A187" s="805"/>
      <c r="B187" s="1164" t="s">
        <v>897</v>
      </c>
      <c r="C187" s="1164" t="s">
        <v>941</v>
      </c>
      <c r="D187" s="1164">
        <v>45435</v>
      </c>
      <c r="E187" s="1161">
        <f t="shared" ref="E187:E216" si="21">D187+7</f>
        <v>45442</v>
      </c>
      <c r="F187" s="1184"/>
      <c r="G187" s="1161">
        <f t="shared" si="20"/>
        <v>45436</v>
      </c>
      <c r="H187" s="1161">
        <f t="shared" si="20"/>
        <v>45436</v>
      </c>
      <c r="I187" s="1209"/>
    </row>
    <row r="188" spans="1:11" s="145" customFormat="1" ht="18" hidden="1" customHeight="1" x14ac:dyDescent="0.2">
      <c r="A188" s="805"/>
      <c r="B188" s="1164" t="s">
        <v>900</v>
      </c>
      <c r="C188" s="1164" t="s">
        <v>942</v>
      </c>
      <c r="D188" s="1164">
        <v>45441</v>
      </c>
      <c r="E188" s="1161">
        <f t="shared" si="21"/>
        <v>45448</v>
      </c>
      <c r="F188" s="1184"/>
      <c r="G188" s="1161">
        <f t="shared" si="20"/>
        <v>45443</v>
      </c>
      <c r="H188" s="1161">
        <f t="shared" si="20"/>
        <v>45443</v>
      </c>
      <c r="I188" s="1209"/>
    </row>
    <row r="189" spans="1:11" s="145" customFormat="1" ht="18" hidden="1" customHeight="1" x14ac:dyDescent="0.2">
      <c r="A189" s="805"/>
      <c r="B189" s="1164" t="s">
        <v>903</v>
      </c>
      <c r="C189" s="1164" t="s">
        <v>943</v>
      </c>
      <c r="D189" s="1164">
        <v>45446</v>
      </c>
      <c r="E189" s="1161">
        <f t="shared" si="21"/>
        <v>45453</v>
      </c>
      <c r="F189" s="1184"/>
      <c r="G189" s="1161">
        <f t="shared" si="20"/>
        <v>45450</v>
      </c>
      <c r="H189" s="1161">
        <f t="shared" si="20"/>
        <v>45450</v>
      </c>
      <c r="I189" s="1209"/>
    </row>
    <row r="190" spans="1:11" s="145" customFormat="1" ht="18" hidden="1" customHeight="1" x14ac:dyDescent="0.2">
      <c r="A190" s="805"/>
      <c r="B190" s="1164" t="s">
        <v>897</v>
      </c>
      <c r="C190" s="1164" t="s">
        <v>944</v>
      </c>
      <c r="D190" s="1164">
        <v>45462</v>
      </c>
      <c r="E190" s="1161">
        <f t="shared" si="21"/>
        <v>45469</v>
      </c>
      <c r="F190" s="1184"/>
      <c r="G190" s="1161">
        <f t="shared" si="20"/>
        <v>45457</v>
      </c>
      <c r="H190" s="1161">
        <f t="shared" si="20"/>
        <v>45457</v>
      </c>
      <c r="I190" s="1209"/>
    </row>
    <row r="191" spans="1:11" s="145" customFormat="1" ht="18" hidden="1" customHeight="1" x14ac:dyDescent="0.2">
      <c r="A191" s="805"/>
      <c r="B191" s="1164" t="s">
        <v>900</v>
      </c>
      <c r="C191" s="1164" t="s">
        <v>945</v>
      </c>
      <c r="D191" s="1164">
        <v>45464</v>
      </c>
      <c r="E191" s="1161">
        <f t="shared" si="21"/>
        <v>45471</v>
      </c>
      <c r="F191" s="1184"/>
      <c r="G191" s="1161">
        <f t="shared" si="20"/>
        <v>45464</v>
      </c>
      <c r="H191" s="1161">
        <f t="shared" si="20"/>
        <v>45464</v>
      </c>
      <c r="I191" s="1209"/>
    </row>
    <row r="192" spans="1:11" s="145" customFormat="1" ht="18" hidden="1" customHeight="1" x14ac:dyDescent="0.2">
      <c r="A192" s="805"/>
      <c r="B192" s="1164" t="s">
        <v>903</v>
      </c>
      <c r="C192" s="1164" t="s">
        <v>946</v>
      </c>
      <c r="D192" s="1164">
        <v>45474</v>
      </c>
      <c r="E192" s="1161">
        <f t="shared" si="21"/>
        <v>45481</v>
      </c>
      <c r="F192" s="1184"/>
      <c r="G192" s="1161">
        <f t="shared" si="20"/>
        <v>45471</v>
      </c>
      <c r="H192" s="1161">
        <f t="shared" si="20"/>
        <v>45471</v>
      </c>
      <c r="I192" s="1209"/>
    </row>
    <row r="193" spans="1:9" s="145" customFormat="1" ht="18" hidden="1" customHeight="1" x14ac:dyDescent="0.2">
      <c r="A193" s="805"/>
      <c r="B193" s="1164" t="s">
        <v>897</v>
      </c>
      <c r="C193" s="1164" t="s">
        <v>947</v>
      </c>
      <c r="D193" s="1164">
        <v>45476</v>
      </c>
      <c r="E193" s="1161">
        <f t="shared" si="21"/>
        <v>45483</v>
      </c>
      <c r="F193" s="1184"/>
      <c r="G193" s="1161">
        <f t="shared" si="20"/>
        <v>45478</v>
      </c>
      <c r="H193" s="1161">
        <f t="shared" si="20"/>
        <v>45478</v>
      </c>
      <c r="I193" s="1209"/>
    </row>
    <row r="194" spans="1:9" s="145" customFormat="1" ht="18" hidden="1" customHeight="1" x14ac:dyDescent="0.2">
      <c r="A194" s="805"/>
      <c r="B194" s="1164" t="s">
        <v>900</v>
      </c>
      <c r="C194" s="1164" t="s">
        <v>948</v>
      </c>
      <c r="D194" s="1164">
        <v>45483</v>
      </c>
      <c r="E194" s="1161">
        <f t="shared" si="21"/>
        <v>45490</v>
      </c>
      <c r="F194" s="1184"/>
      <c r="G194" s="1161">
        <f t="shared" si="20"/>
        <v>45485</v>
      </c>
      <c r="H194" s="1161">
        <f t="shared" si="20"/>
        <v>45485</v>
      </c>
      <c r="I194" s="1209"/>
    </row>
    <row r="195" spans="1:9" s="145" customFormat="1" ht="18" hidden="1" customHeight="1" x14ac:dyDescent="0.2">
      <c r="A195" s="805"/>
      <c r="B195" s="1164" t="s">
        <v>903</v>
      </c>
      <c r="C195" s="1164" t="s">
        <v>949</v>
      </c>
      <c r="D195" s="1164">
        <v>45492</v>
      </c>
      <c r="E195" s="1161">
        <f t="shared" si="21"/>
        <v>45499</v>
      </c>
      <c r="F195" s="1184"/>
      <c r="G195" s="1161">
        <f t="shared" si="20"/>
        <v>45492</v>
      </c>
      <c r="H195" s="1161">
        <f t="shared" si="20"/>
        <v>45492</v>
      </c>
      <c r="I195" s="1209"/>
    </row>
    <row r="196" spans="1:9" s="145" customFormat="1" ht="18" hidden="1" customHeight="1" x14ac:dyDescent="0.2">
      <c r="A196" s="805"/>
      <c r="B196" s="1164" t="s">
        <v>897</v>
      </c>
      <c r="C196" s="1164" t="s">
        <v>950</v>
      </c>
      <c r="D196" s="1164">
        <v>45496</v>
      </c>
      <c r="E196" s="1161">
        <f t="shared" si="21"/>
        <v>45503</v>
      </c>
      <c r="F196" s="1184"/>
      <c r="G196" s="1161">
        <f t="shared" si="20"/>
        <v>45499</v>
      </c>
      <c r="H196" s="1161">
        <f t="shared" si="20"/>
        <v>45499</v>
      </c>
      <c r="I196" s="1209"/>
    </row>
    <row r="197" spans="1:9" s="145" customFormat="1" ht="18" hidden="1" customHeight="1" x14ac:dyDescent="0.2">
      <c r="A197" s="805"/>
      <c r="B197" s="1164" t="s">
        <v>900</v>
      </c>
      <c r="C197" s="1164" t="s">
        <v>951</v>
      </c>
      <c r="D197" s="1164">
        <v>45505</v>
      </c>
      <c r="E197" s="1161">
        <f t="shared" si="21"/>
        <v>45512</v>
      </c>
      <c r="F197" s="1184"/>
      <c r="G197" s="1161">
        <f t="shared" si="20"/>
        <v>45506</v>
      </c>
      <c r="H197" s="1161">
        <f t="shared" si="20"/>
        <v>45506</v>
      </c>
      <c r="I197" s="1209"/>
    </row>
    <row r="198" spans="1:9" s="145" customFormat="1" ht="18" hidden="1" customHeight="1" x14ac:dyDescent="0.2">
      <c r="A198" s="805"/>
      <c r="B198" s="1164" t="s">
        <v>903</v>
      </c>
      <c r="C198" s="1164" t="s">
        <v>952</v>
      </c>
      <c r="D198" s="1164">
        <v>45512</v>
      </c>
      <c r="E198" s="1161">
        <f t="shared" si="21"/>
        <v>45519</v>
      </c>
      <c r="F198" s="1184"/>
      <c r="G198" s="1161">
        <f t="shared" si="20"/>
        <v>45513</v>
      </c>
      <c r="H198" s="1161">
        <f t="shared" si="20"/>
        <v>45513</v>
      </c>
      <c r="I198" s="1209"/>
    </row>
    <row r="199" spans="1:9" s="145" customFormat="1" ht="18" hidden="1" customHeight="1" x14ac:dyDescent="0.2">
      <c r="A199" s="805"/>
      <c r="B199" s="1164" t="s">
        <v>897</v>
      </c>
      <c r="C199" s="1164" t="s">
        <v>953</v>
      </c>
      <c r="D199" s="1164">
        <v>45518</v>
      </c>
      <c r="E199" s="1161">
        <f t="shared" si="21"/>
        <v>45525</v>
      </c>
      <c r="F199" s="1184"/>
      <c r="G199" s="1161">
        <f t="shared" si="20"/>
        <v>45520</v>
      </c>
      <c r="H199" s="1161">
        <f t="shared" si="20"/>
        <v>45520</v>
      </c>
      <c r="I199" s="1209"/>
    </row>
    <row r="200" spans="1:9" s="145" customFormat="1" ht="18" hidden="1" customHeight="1" x14ac:dyDescent="0.2">
      <c r="A200" s="805"/>
      <c r="B200" s="1164" t="s">
        <v>900</v>
      </c>
      <c r="C200" s="1164" t="s">
        <v>954</v>
      </c>
      <c r="D200" s="1164">
        <v>45529</v>
      </c>
      <c r="E200" s="1161">
        <f t="shared" si="21"/>
        <v>45536</v>
      </c>
      <c r="F200" s="1184"/>
      <c r="G200" s="1161">
        <f t="shared" si="20"/>
        <v>45527</v>
      </c>
      <c r="H200" s="1161">
        <f t="shared" si="20"/>
        <v>45527</v>
      </c>
      <c r="I200" s="1209"/>
    </row>
    <row r="201" spans="1:9" s="145" customFormat="1" ht="18" hidden="1" customHeight="1" x14ac:dyDescent="0.2">
      <c r="A201" s="805" t="s">
        <v>955</v>
      </c>
      <c r="B201" s="1164" t="s">
        <v>897</v>
      </c>
      <c r="C201" s="1164" t="s">
        <v>956</v>
      </c>
      <c r="D201" s="1164">
        <v>45531</v>
      </c>
      <c r="E201" s="1161">
        <f t="shared" si="21"/>
        <v>45538</v>
      </c>
      <c r="F201" s="1184"/>
      <c r="G201" s="1161">
        <f t="shared" si="20"/>
        <v>45534</v>
      </c>
      <c r="H201" s="1161">
        <f t="shared" si="20"/>
        <v>45534</v>
      </c>
      <c r="I201" s="1209"/>
    </row>
    <row r="202" spans="1:9" s="145" customFormat="1" ht="18" hidden="1" customHeight="1" x14ac:dyDescent="0.2">
      <c r="A202" s="805" t="s">
        <v>897</v>
      </c>
      <c r="B202" s="1168" t="s">
        <v>433</v>
      </c>
      <c r="C202" s="1164" t="s">
        <v>957</v>
      </c>
      <c r="D202" s="1166">
        <v>45543</v>
      </c>
      <c r="E202" s="1166">
        <f t="shared" si="21"/>
        <v>45550</v>
      </c>
      <c r="F202" s="1184"/>
      <c r="G202" s="1161">
        <f t="shared" si="20"/>
        <v>45541</v>
      </c>
      <c r="H202" s="1161">
        <f t="shared" si="20"/>
        <v>45541</v>
      </c>
      <c r="I202" s="1209"/>
    </row>
    <row r="203" spans="1:9" s="145" customFormat="1" ht="18" hidden="1" customHeight="1" x14ac:dyDescent="0.2">
      <c r="A203" s="805"/>
      <c r="B203" s="1164" t="s">
        <v>958</v>
      </c>
      <c r="C203" s="1164" t="s">
        <v>959</v>
      </c>
      <c r="D203" s="1164">
        <v>45543</v>
      </c>
      <c r="E203" s="1161">
        <f t="shared" si="21"/>
        <v>45550</v>
      </c>
      <c r="F203" s="1184"/>
      <c r="G203" s="1161">
        <f t="shared" si="20"/>
        <v>45548</v>
      </c>
      <c r="H203" s="1161">
        <f t="shared" si="20"/>
        <v>45548</v>
      </c>
      <c r="I203" s="1209"/>
    </row>
    <row r="204" spans="1:9" s="145" customFormat="1" ht="18" hidden="1" customHeight="1" x14ac:dyDescent="0.2">
      <c r="A204" s="805" t="s">
        <v>960</v>
      </c>
      <c r="B204" s="1164" t="s">
        <v>897</v>
      </c>
      <c r="C204" s="1164" t="s">
        <v>961</v>
      </c>
      <c r="D204" s="1164">
        <v>45553</v>
      </c>
      <c r="E204" s="1161">
        <f t="shared" si="21"/>
        <v>45560</v>
      </c>
      <c r="F204" s="1184"/>
      <c r="G204" s="1161">
        <f t="shared" si="20"/>
        <v>45555</v>
      </c>
      <c r="H204" s="1161">
        <f t="shared" si="20"/>
        <v>45555</v>
      </c>
      <c r="I204" s="1209"/>
    </row>
    <row r="205" spans="1:9" s="145" customFormat="1" ht="18" hidden="1" customHeight="1" x14ac:dyDescent="0.2">
      <c r="A205" s="805"/>
      <c r="B205" s="1164" t="s">
        <v>900</v>
      </c>
      <c r="C205" s="1164" t="s">
        <v>962</v>
      </c>
      <c r="D205" s="1164">
        <v>45559</v>
      </c>
      <c r="E205" s="1161">
        <f t="shared" si="21"/>
        <v>45566</v>
      </c>
      <c r="F205" s="1184"/>
      <c r="G205" s="1161">
        <f t="shared" si="20"/>
        <v>45562</v>
      </c>
      <c r="H205" s="1161">
        <f t="shared" si="20"/>
        <v>45562</v>
      </c>
      <c r="I205" s="1209"/>
    </row>
    <row r="206" spans="1:9" s="145" customFormat="1" ht="18" hidden="1" customHeight="1" x14ac:dyDescent="0.2">
      <c r="A206" s="805"/>
      <c r="B206" s="1164" t="s">
        <v>958</v>
      </c>
      <c r="C206" s="1164" t="s">
        <v>963</v>
      </c>
      <c r="D206" s="1164">
        <v>45569</v>
      </c>
      <c r="E206" s="1161">
        <f t="shared" si="21"/>
        <v>45576</v>
      </c>
      <c r="F206" s="1184"/>
      <c r="G206" s="1161">
        <f t="shared" si="20"/>
        <v>45569</v>
      </c>
      <c r="H206" s="1161">
        <f t="shared" si="20"/>
        <v>45569</v>
      </c>
      <c r="I206" s="1209"/>
    </row>
    <row r="207" spans="1:9" s="145" customFormat="1" ht="18" hidden="1" customHeight="1" x14ac:dyDescent="0.2">
      <c r="A207" s="805" t="s">
        <v>897</v>
      </c>
      <c r="B207" s="1164" t="s">
        <v>964</v>
      </c>
      <c r="C207" s="1164" t="s">
        <v>965</v>
      </c>
      <c r="D207" s="1164">
        <v>45576</v>
      </c>
      <c r="E207" s="1161">
        <f t="shared" si="21"/>
        <v>45583</v>
      </c>
      <c r="F207" s="1184"/>
      <c r="G207" s="1161">
        <f t="shared" si="20"/>
        <v>45576</v>
      </c>
      <c r="H207" s="1161">
        <f t="shared" si="20"/>
        <v>45576</v>
      </c>
      <c r="I207" s="1209"/>
    </row>
    <row r="208" spans="1:9" s="145" customFormat="1" ht="18" hidden="1" customHeight="1" x14ac:dyDescent="0.2">
      <c r="A208" s="805" t="s">
        <v>966</v>
      </c>
      <c r="B208" s="1164" t="s">
        <v>900</v>
      </c>
      <c r="C208" s="1164" t="s">
        <v>967</v>
      </c>
      <c r="D208" s="1164">
        <v>45581</v>
      </c>
      <c r="E208" s="1161">
        <f t="shared" si="21"/>
        <v>45588</v>
      </c>
      <c r="F208" s="1184"/>
      <c r="G208" s="1161">
        <f t="shared" si="20"/>
        <v>45583</v>
      </c>
      <c r="H208" s="1161">
        <f t="shared" si="20"/>
        <v>45583</v>
      </c>
      <c r="I208" s="1209"/>
    </row>
    <row r="209" spans="1:9" s="145" customFormat="1" ht="18" hidden="1" customHeight="1" x14ac:dyDescent="0.2">
      <c r="A209" s="805"/>
      <c r="B209" s="1164" t="s">
        <v>958</v>
      </c>
      <c r="C209" s="1164" t="s">
        <v>968</v>
      </c>
      <c r="D209" s="1164">
        <v>45588</v>
      </c>
      <c r="E209" s="1161">
        <f t="shared" si="21"/>
        <v>45595</v>
      </c>
      <c r="F209" s="1184"/>
      <c r="G209" s="1161">
        <f t="shared" si="20"/>
        <v>45590</v>
      </c>
      <c r="H209" s="1161">
        <f t="shared" si="20"/>
        <v>45590</v>
      </c>
      <c r="I209" s="1209"/>
    </row>
    <row r="210" spans="1:9" s="145" customFormat="1" ht="18" hidden="1" customHeight="1" x14ac:dyDescent="0.2">
      <c r="A210" s="805" t="s">
        <v>897</v>
      </c>
      <c r="B210" s="1164" t="s">
        <v>964</v>
      </c>
      <c r="C210" s="1164" t="s">
        <v>969</v>
      </c>
      <c r="D210" s="1164">
        <v>45594</v>
      </c>
      <c r="E210" s="1161">
        <f t="shared" si="21"/>
        <v>45601</v>
      </c>
      <c r="F210" s="1184"/>
      <c r="G210" s="1161">
        <f t="shared" si="20"/>
        <v>45597</v>
      </c>
      <c r="H210" s="1161">
        <f t="shared" si="20"/>
        <v>45597</v>
      </c>
      <c r="I210" s="1209"/>
    </row>
    <row r="211" spans="1:9" s="145" customFormat="1" ht="18" hidden="1" customHeight="1" x14ac:dyDescent="0.2">
      <c r="A211" s="805" t="s">
        <v>970</v>
      </c>
      <c r="B211" s="1164" t="s">
        <v>958</v>
      </c>
      <c r="C211" s="1164" t="s">
        <v>971</v>
      </c>
      <c r="D211" s="1164">
        <v>45603</v>
      </c>
      <c r="E211" s="1161">
        <f t="shared" si="21"/>
        <v>45610</v>
      </c>
      <c r="F211" s="1184"/>
      <c r="G211" s="1161">
        <f t="shared" si="20"/>
        <v>45604</v>
      </c>
      <c r="H211" s="1161">
        <f t="shared" si="20"/>
        <v>45604</v>
      </c>
      <c r="I211" s="1209"/>
    </row>
    <row r="212" spans="1:9" s="145" customFormat="1" ht="18" hidden="1" customHeight="1" x14ac:dyDescent="0.2">
      <c r="A212" s="805"/>
      <c r="B212" s="1164" t="s">
        <v>903</v>
      </c>
      <c r="C212" s="1164" t="s">
        <v>972</v>
      </c>
      <c r="D212" s="1164">
        <v>45611</v>
      </c>
      <c r="E212" s="1161">
        <f t="shared" si="21"/>
        <v>45618</v>
      </c>
      <c r="F212" s="1184"/>
      <c r="G212" s="1161">
        <f t="shared" si="20"/>
        <v>45611</v>
      </c>
      <c r="H212" s="1161">
        <f t="shared" si="20"/>
        <v>45611</v>
      </c>
      <c r="I212" s="1209"/>
    </row>
    <row r="213" spans="1:9" s="145" customFormat="1" ht="18" hidden="1" customHeight="1" x14ac:dyDescent="0.2">
      <c r="A213" s="805" t="s">
        <v>973</v>
      </c>
      <c r="B213" s="1164" t="s">
        <v>958</v>
      </c>
      <c r="C213" s="1164" t="s">
        <v>974</v>
      </c>
      <c r="D213" s="1164">
        <v>45617</v>
      </c>
      <c r="E213" s="1161">
        <f t="shared" si="21"/>
        <v>45624</v>
      </c>
      <c r="F213" s="1184"/>
      <c r="G213" s="1161">
        <f t="shared" si="20"/>
        <v>45618</v>
      </c>
      <c r="H213" s="1161">
        <f t="shared" si="20"/>
        <v>45618</v>
      </c>
      <c r="I213" s="1209"/>
    </row>
    <row r="214" spans="1:9" s="145" customFormat="1" ht="18" hidden="1" customHeight="1" x14ac:dyDescent="0.2">
      <c r="A214" s="805" t="s">
        <v>900</v>
      </c>
      <c r="B214" s="1164" t="s">
        <v>903</v>
      </c>
      <c r="C214" s="1164" t="s">
        <v>975</v>
      </c>
      <c r="D214" s="1164">
        <v>45627</v>
      </c>
      <c r="E214" s="1161">
        <f t="shared" si="21"/>
        <v>45634</v>
      </c>
      <c r="F214" s="1184"/>
      <c r="G214" s="1161">
        <f t="shared" si="20"/>
        <v>45625</v>
      </c>
      <c r="H214" s="1161">
        <f t="shared" si="20"/>
        <v>45625</v>
      </c>
      <c r="I214" s="1209"/>
    </row>
    <row r="215" spans="1:9" s="145" customFormat="1" ht="18" hidden="1" customHeight="1" x14ac:dyDescent="0.2">
      <c r="A215" s="805"/>
      <c r="B215" s="1164" t="s">
        <v>958</v>
      </c>
      <c r="C215" s="1164" t="s">
        <v>976</v>
      </c>
      <c r="D215" s="1164">
        <v>45630</v>
      </c>
      <c r="E215" s="1161">
        <f t="shared" si="21"/>
        <v>45637</v>
      </c>
      <c r="F215" s="1184"/>
      <c r="G215" s="1161">
        <f t="shared" si="20"/>
        <v>45632</v>
      </c>
      <c r="H215" s="1161">
        <f t="shared" si="20"/>
        <v>45632</v>
      </c>
      <c r="I215" s="1209"/>
    </row>
    <row r="216" spans="1:9" s="145" customFormat="1" ht="18" hidden="1" customHeight="1" x14ac:dyDescent="0.2">
      <c r="A216" s="805" t="s">
        <v>977</v>
      </c>
      <c r="B216" s="1164" t="s">
        <v>903</v>
      </c>
      <c r="C216" s="1164" t="s">
        <v>978</v>
      </c>
      <c r="D216" s="1164">
        <v>45639</v>
      </c>
      <c r="E216" s="1161">
        <f t="shared" si="21"/>
        <v>45646</v>
      </c>
      <c r="F216" s="1184"/>
      <c r="G216" s="1161">
        <f t="shared" si="20"/>
        <v>45639</v>
      </c>
      <c r="H216" s="1161">
        <f t="shared" si="20"/>
        <v>45639</v>
      </c>
      <c r="I216" s="1209"/>
    </row>
    <row r="217" spans="1:9" s="145" customFormat="1" ht="18" hidden="1" customHeight="1" x14ac:dyDescent="0.2">
      <c r="A217" s="805" t="s">
        <v>958</v>
      </c>
      <c r="B217" s="1168" t="s">
        <v>433</v>
      </c>
      <c r="C217" s="1164" t="s">
        <v>979</v>
      </c>
      <c r="D217" s="1166"/>
      <c r="E217" s="1166"/>
      <c r="F217" s="1184"/>
      <c r="G217" s="1161">
        <f t="shared" si="20"/>
        <v>45646</v>
      </c>
      <c r="H217" s="1161">
        <f t="shared" si="20"/>
        <v>45646</v>
      </c>
      <c r="I217" s="1209"/>
    </row>
    <row r="218" spans="1:9" s="145" customFormat="1" ht="18" hidden="1" customHeight="1" x14ac:dyDescent="0.2">
      <c r="A218" s="805" t="s">
        <v>980</v>
      </c>
      <c r="B218" s="1164" t="s">
        <v>903</v>
      </c>
      <c r="C218" s="1164" t="s">
        <v>981</v>
      </c>
      <c r="D218" s="1164">
        <v>45653</v>
      </c>
      <c r="E218" s="1161">
        <f t="shared" ref="E218:E223" si="22">D218+5</f>
        <v>45658</v>
      </c>
      <c r="F218" s="1184"/>
      <c r="G218" s="1161">
        <f t="shared" si="20"/>
        <v>45653</v>
      </c>
      <c r="H218" s="1161">
        <f t="shared" si="20"/>
        <v>45653</v>
      </c>
      <c r="I218" s="1209"/>
    </row>
    <row r="219" spans="1:9" s="145" customFormat="1" ht="18" hidden="1" customHeight="1" x14ac:dyDescent="0.2">
      <c r="A219" s="805" t="s">
        <v>980</v>
      </c>
      <c r="B219" s="1164" t="s">
        <v>897</v>
      </c>
      <c r="C219" s="1164" t="s">
        <v>982</v>
      </c>
      <c r="D219" s="1164">
        <v>45295</v>
      </c>
      <c r="E219" s="1161">
        <f t="shared" si="22"/>
        <v>45300</v>
      </c>
      <c r="F219" s="1184"/>
      <c r="G219" s="1161">
        <f t="shared" si="20"/>
        <v>45660</v>
      </c>
      <c r="H219" s="1161">
        <f t="shared" si="20"/>
        <v>45660</v>
      </c>
      <c r="I219" s="1209"/>
    </row>
    <row r="220" spans="1:9" s="145" customFormat="1" ht="18" hidden="1" customHeight="1" x14ac:dyDescent="0.2">
      <c r="A220" s="805" t="s">
        <v>120</v>
      </c>
      <c r="B220" s="1164" t="s">
        <v>903</v>
      </c>
      <c r="C220" s="1164" t="s">
        <v>983</v>
      </c>
      <c r="D220" s="1164">
        <v>45669</v>
      </c>
      <c r="E220" s="1161">
        <f t="shared" si="22"/>
        <v>45674</v>
      </c>
      <c r="F220" s="1184"/>
      <c r="G220" s="1161">
        <f t="shared" si="20"/>
        <v>45667</v>
      </c>
      <c r="H220" s="1161">
        <f t="shared" si="20"/>
        <v>45667</v>
      </c>
      <c r="I220" s="1209"/>
    </row>
    <row r="221" spans="1:9" s="145" customFormat="1" ht="18" hidden="1" customHeight="1" x14ac:dyDescent="0.2">
      <c r="A221" s="805"/>
      <c r="B221" s="1164" t="s">
        <v>897</v>
      </c>
      <c r="C221" s="1164" t="s">
        <v>984</v>
      </c>
      <c r="D221" s="1164">
        <v>45307</v>
      </c>
      <c r="E221" s="1161">
        <f t="shared" si="22"/>
        <v>45312</v>
      </c>
      <c r="F221" s="1184"/>
      <c r="G221" s="1161">
        <f t="shared" si="20"/>
        <v>45674</v>
      </c>
      <c r="H221" s="1161">
        <f t="shared" si="20"/>
        <v>45674</v>
      </c>
      <c r="I221" s="1209"/>
    </row>
    <row r="222" spans="1:9" s="145" customFormat="1" ht="18" hidden="1" customHeight="1" x14ac:dyDescent="0.2">
      <c r="A222" s="805"/>
      <c r="B222" s="1164" t="s">
        <v>903</v>
      </c>
      <c r="C222" s="1164" t="s">
        <v>985</v>
      </c>
      <c r="D222" s="1164">
        <v>45687</v>
      </c>
      <c r="E222" s="1161">
        <f t="shared" si="22"/>
        <v>45692</v>
      </c>
      <c r="F222" s="1184"/>
      <c r="G222" s="1161">
        <f t="shared" si="20"/>
        <v>45681</v>
      </c>
      <c r="H222" s="1161">
        <f t="shared" si="20"/>
        <v>45681</v>
      </c>
      <c r="I222" s="1209"/>
    </row>
    <row r="223" spans="1:9" s="145" customFormat="1" ht="18" hidden="1" customHeight="1" x14ac:dyDescent="0.2">
      <c r="A223" s="805"/>
      <c r="B223" s="1164" t="s">
        <v>897</v>
      </c>
      <c r="C223" s="1164" t="s">
        <v>986</v>
      </c>
      <c r="D223" s="1164">
        <v>45688</v>
      </c>
      <c r="E223" s="1161">
        <f t="shared" si="22"/>
        <v>45693</v>
      </c>
      <c r="F223" s="1184"/>
      <c r="G223" s="1161">
        <f t="shared" si="20"/>
        <v>45688</v>
      </c>
      <c r="H223" s="1161">
        <f t="shared" si="20"/>
        <v>45688</v>
      </c>
      <c r="I223" s="1209"/>
    </row>
    <row r="224" spans="1:9" s="145" customFormat="1" ht="18" hidden="1" customHeight="1" x14ac:dyDescent="0.2">
      <c r="A224" s="805" t="s">
        <v>414</v>
      </c>
      <c r="B224" s="1168" t="s">
        <v>433</v>
      </c>
      <c r="C224" s="1164" t="s">
        <v>987</v>
      </c>
      <c r="D224" s="1166"/>
      <c r="E224" s="1166"/>
      <c r="F224" s="1184"/>
      <c r="G224" s="1161">
        <f t="shared" si="20"/>
        <v>45695</v>
      </c>
      <c r="H224" s="1161">
        <f t="shared" si="20"/>
        <v>45695</v>
      </c>
      <c r="I224" s="1209"/>
    </row>
    <row r="225" spans="1:9" s="145" customFormat="1" ht="18" hidden="1" customHeight="1" x14ac:dyDescent="0.2">
      <c r="A225" s="805" t="s">
        <v>897</v>
      </c>
      <c r="B225" s="1164" t="s">
        <v>903</v>
      </c>
      <c r="C225" s="1164" t="s">
        <v>988</v>
      </c>
      <c r="D225" s="1164">
        <v>45704</v>
      </c>
      <c r="E225" s="1161">
        <f>D225+7</f>
        <v>45711</v>
      </c>
      <c r="F225" s="1184"/>
      <c r="G225" s="1161">
        <f t="shared" si="20"/>
        <v>45702</v>
      </c>
      <c r="H225" s="1161">
        <f t="shared" si="20"/>
        <v>45702</v>
      </c>
      <c r="I225" s="1209"/>
    </row>
    <row r="226" spans="1:9" s="145" customFormat="1" ht="18" hidden="1" customHeight="1" x14ac:dyDescent="0.2">
      <c r="A226" s="805"/>
      <c r="B226" s="1164" t="s">
        <v>897</v>
      </c>
      <c r="C226" s="1164" t="s">
        <v>989</v>
      </c>
      <c r="D226" s="1164">
        <v>45707</v>
      </c>
      <c r="E226" s="1161">
        <f>D226+6</f>
        <v>45713</v>
      </c>
      <c r="F226" s="1184"/>
      <c r="G226" s="1161">
        <f t="shared" ref="G226:H230" si="23">G225+7</f>
        <v>45709</v>
      </c>
      <c r="H226" s="1161">
        <f t="shared" si="23"/>
        <v>45709</v>
      </c>
      <c r="I226" s="1209"/>
    </row>
    <row r="227" spans="1:9" s="145" customFormat="1" ht="18" hidden="1" customHeight="1" x14ac:dyDescent="0.2">
      <c r="A227" s="805"/>
      <c r="B227" s="1168" t="s">
        <v>433</v>
      </c>
      <c r="C227" s="1164" t="s">
        <v>990</v>
      </c>
      <c r="D227" s="1166"/>
      <c r="E227" s="1166"/>
      <c r="F227" s="1184"/>
      <c r="G227" s="1161">
        <f t="shared" si="23"/>
        <v>45716</v>
      </c>
      <c r="H227" s="1161">
        <f t="shared" si="23"/>
        <v>45716</v>
      </c>
      <c r="I227" s="1209"/>
    </row>
    <row r="228" spans="1:9" s="145" customFormat="1" ht="18" hidden="1" customHeight="1" x14ac:dyDescent="0.2">
      <c r="A228" s="805" t="s">
        <v>991</v>
      </c>
      <c r="B228" s="1164" t="s">
        <v>897</v>
      </c>
      <c r="C228" s="1164" t="s">
        <v>992</v>
      </c>
      <c r="D228" s="1164">
        <v>45720</v>
      </c>
      <c r="E228" s="1161">
        <f t="shared" ref="E228:E239" si="24">D228+6</f>
        <v>45726</v>
      </c>
      <c r="F228" s="1184"/>
      <c r="G228" s="1161">
        <f t="shared" si="23"/>
        <v>45723</v>
      </c>
      <c r="H228" s="1161">
        <f t="shared" si="23"/>
        <v>45723</v>
      </c>
      <c r="I228" s="1209"/>
    </row>
    <row r="229" spans="1:9" s="145" customFormat="1" ht="18" hidden="1" customHeight="1" x14ac:dyDescent="0.2">
      <c r="A229" s="805"/>
      <c r="B229" s="1164" t="s">
        <v>903</v>
      </c>
      <c r="C229" s="1164" t="s">
        <v>993</v>
      </c>
      <c r="D229" s="1164">
        <v>45736</v>
      </c>
      <c r="E229" s="1161">
        <f t="shared" si="24"/>
        <v>45742</v>
      </c>
      <c r="F229" s="1184"/>
      <c r="G229" s="1161">
        <f t="shared" si="23"/>
        <v>45730</v>
      </c>
      <c r="H229" s="1161">
        <f t="shared" si="23"/>
        <v>45730</v>
      </c>
      <c r="I229" s="1209"/>
    </row>
    <row r="230" spans="1:9" s="145" customFormat="1" ht="18" hidden="1" customHeight="1" x14ac:dyDescent="0.2">
      <c r="A230" s="805"/>
      <c r="B230" s="1164" t="s">
        <v>897</v>
      </c>
      <c r="C230" s="1164" t="s">
        <v>994</v>
      </c>
      <c r="D230" s="1164">
        <v>45735</v>
      </c>
      <c r="E230" s="1161">
        <f t="shared" si="24"/>
        <v>45741</v>
      </c>
      <c r="F230" s="1184"/>
      <c r="G230" s="1161">
        <f t="shared" si="23"/>
        <v>45737</v>
      </c>
      <c r="H230" s="1161">
        <f t="shared" si="23"/>
        <v>45737</v>
      </c>
      <c r="I230" s="1209"/>
    </row>
    <row r="231" spans="1:9" s="145" customFormat="1" ht="18" hidden="1" customHeight="1" x14ac:dyDescent="0.2">
      <c r="A231" s="805"/>
      <c r="B231" s="1164" t="s">
        <v>897</v>
      </c>
      <c r="C231" s="1164" t="s">
        <v>1081</v>
      </c>
      <c r="D231" s="1164">
        <v>45750</v>
      </c>
      <c r="E231" s="1161">
        <f t="shared" si="24"/>
        <v>45756</v>
      </c>
      <c r="F231" s="1184"/>
      <c r="G231" s="1161">
        <v>45751</v>
      </c>
      <c r="H231" s="1161">
        <v>45751</v>
      </c>
      <c r="I231" s="1209"/>
    </row>
    <row r="232" spans="1:9" s="145" customFormat="1" ht="18" hidden="1" customHeight="1" x14ac:dyDescent="0.2">
      <c r="A232" s="805"/>
      <c r="B232" s="1164" t="s">
        <v>903</v>
      </c>
      <c r="C232" s="1164" t="s">
        <v>1082</v>
      </c>
      <c r="D232" s="1165" t="s">
        <v>409</v>
      </c>
      <c r="E232" s="1166"/>
      <c r="F232" s="1184"/>
      <c r="G232" s="1161">
        <f>G231+7</f>
        <v>45758</v>
      </c>
      <c r="H232" s="1161">
        <f>H231+7</f>
        <v>45758</v>
      </c>
      <c r="I232" s="1209"/>
    </row>
    <row r="233" spans="1:9" s="145" customFormat="1" ht="18" hidden="1" customHeight="1" x14ac:dyDescent="0.2">
      <c r="A233" s="805"/>
      <c r="B233" s="1164" t="s">
        <v>958</v>
      </c>
      <c r="C233" s="1164" t="s">
        <v>1083</v>
      </c>
      <c r="D233" s="1164">
        <v>45765</v>
      </c>
      <c r="E233" s="1161">
        <f t="shared" si="24"/>
        <v>45771</v>
      </c>
      <c r="F233" s="1184"/>
      <c r="G233" s="1161">
        <f t="shared" ref="G233:H290" si="25">G232+7</f>
        <v>45765</v>
      </c>
      <c r="H233" s="1161">
        <f t="shared" si="25"/>
        <v>45765</v>
      </c>
      <c r="I233" s="1209"/>
    </row>
    <row r="234" spans="1:9" s="145" customFormat="1" ht="18" hidden="1" customHeight="1" x14ac:dyDescent="0.2">
      <c r="A234" s="805"/>
      <c r="B234" s="1164" t="s">
        <v>897</v>
      </c>
      <c r="C234" s="1164" t="s">
        <v>1084</v>
      </c>
      <c r="D234" s="1164">
        <v>45773</v>
      </c>
      <c r="E234" s="1161">
        <f t="shared" si="24"/>
        <v>45779</v>
      </c>
      <c r="F234" s="1184"/>
      <c r="G234" s="1161">
        <f t="shared" si="25"/>
        <v>45772</v>
      </c>
      <c r="H234" s="1161">
        <f t="shared" si="25"/>
        <v>45772</v>
      </c>
      <c r="I234" s="1209"/>
    </row>
    <row r="235" spans="1:9" s="145" customFormat="1" ht="18" hidden="1" customHeight="1" x14ac:dyDescent="0.2">
      <c r="A235" s="805"/>
      <c r="B235" s="1164" t="s">
        <v>903</v>
      </c>
      <c r="C235" s="1164" t="s">
        <v>1085</v>
      </c>
      <c r="D235" s="1164">
        <v>45777</v>
      </c>
      <c r="E235" s="1161">
        <f t="shared" si="24"/>
        <v>45783</v>
      </c>
      <c r="F235" s="1184"/>
      <c r="G235" s="1161">
        <f t="shared" si="25"/>
        <v>45779</v>
      </c>
      <c r="H235" s="1161">
        <f t="shared" si="25"/>
        <v>45779</v>
      </c>
      <c r="I235" s="1209"/>
    </row>
    <row r="236" spans="1:9" s="145" customFormat="1" ht="18" hidden="1" customHeight="1" x14ac:dyDescent="0.2">
      <c r="A236" s="805"/>
      <c r="B236" s="1164" t="s">
        <v>958</v>
      </c>
      <c r="C236" s="1164" t="s">
        <v>1086</v>
      </c>
      <c r="D236" s="1164">
        <v>45785</v>
      </c>
      <c r="E236" s="1161">
        <f t="shared" si="24"/>
        <v>45791</v>
      </c>
      <c r="F236" s="1184"/>
      <c r="G236" s="1161">
        <f t="shared" si="25"/>
        <v>45786</v>
      </c>
      <c r="H236" s="1161">
        <f t="shared" si="25"/>
        <v>45786</v>
      </c>
      <c r="I236" s="1209"/>
    </row>
    <row r="237" spans="1:9" s="145" customFormat="1" ht="18" hidden="1" customHeight="1" x14ac:dyDescent="0.2">
      <c r="A237" s="805"/>
      <c r="B237" s="1164" t="s">
        <v>897</v>
      </c>
      <c r="C237" s="1164" t="s">
        <v>1087</v>
      </c>
      <c r="D237" s="1164">
        <v>45793</v>
      </c>
      <c r="E237" s="1161">
        <f t="shared" si="24"/>
        <v>45799</v>
      </c>
      <c r="F237" s="1184"/>
      <c r="G237" s="1161">
        <f t="shared" si="25"/>
        <v>45793</v>
      </c>
      <c r="H237" s="1161">
        <f t="shared" si="25"/>
        <v>45793</v>
      </c>
      <c r="I237" s="1209"/>
    </row>
    <row r="238" spans="1:9" s="145" customFormat="1" ht="18" hidden="1" customHeight="1" x14ac:dyDescent="0.2">
      <c r="A238" s="805"/>
      <c r="B238" s="1164" t="s">
        <v>903</v>
      </c>
      <c r="C238" s="1164" t="s">
        <v>1088</v>
      </c>
      <c r="D238" s="1164">
        <v>45804</v>
      </c>
      <c r="E238" s="1161">
        <f t="shared" si="24"/>
        <v>45810</v>
      </c>
      <c r="F238" s="1184"/>
      <c r="G238" s="1161">
        <f t="shared" si="25"/>
        <v>45800</v>
      </c>
      <c r="H238" s="1161">
        <f t="shared" si="25"/>
        <v>45800</v>
      </c>
      <c r="I238" s="1209"/>
    </row>
    <row r="239" spans="1:9" s="145" customFormat="1" ht="18" hidden="1" customHeight="1" x14ac:dyDescent="0.2">
      <c r="A239" s="805"/>
      <c r="B239" s="1164" t="s">
        <v>958</v>
      </c>
      <c r="C239" s="1164" t="s">
        <v>1089</v>
      </c>
      <c r="D239" s="1164">
        <v>45807</v>
      </c>
      <c r="E239" s="1161">
        <f t="shared" si="24"/>
        <v>45813</v>
      </c>
      <c r="F239" s="1184"/>
      <c r="G239" s="1161">
        <f t="shared" si="25"/>
        <v>45807</v>
      </c>
      <c r="H239" s="1161">
        <f t="shared" si="25"/>
        <v>45807</v>
      </c>
      <c r="I239" s="1209"/>
    </row>
    <row r="240" spans="1:9" s="145" customFormat="1" ht="18" hidden="1" customHeight="1" x14ac:dyDescent="0.2">
      <c r="A240" s="805"/>
      <c r="B240" s="1164" t="s">
        <v>897</v>
      </c>
      <c r="C240" s="1164" t="s">
        <v>1090</v>
      </c>
      <c r="D240" s="1164">
        <v>45815</v>
      </c>
      <c r="E240" s="1161">
        <f t="shared" ref="E240:E242" si="26">D240+6</f>
        <v>45821</v>
      </c>
      <c r="F240" s="1184"/>
      <c r="G240" s="1161">
        <f t="shared" si="25"/>
        <v>45814</v>
      </c>
      <c r="H240" s="1161">
        <f t="shared" si="25"/>
        <v>45814</v>
      </c>
      <c r="I240" s="1209"/>
    </row>
    <row r="241" spans="1:9" s="145" customFormat="1" ht="18" hidden="1" customHeight="1" x14ac:dyDescent="0.2">
      <c r="A241" s="805"/>
      <c r="B241" s="1164" t="s">
        <v>903</v>
      </c>
      <c r="C241" s="1164" t="s">
        <v>1091</v>
      </c>
      <c r="D241" s="1164">
        <v>45818</v>
      </c>
      <c r="E241" s="1161">
        <f t="shared" si="26"/>
        <v>45824</v>
      </c>
      <c r="F241" s="1184"/>
      <c r="G241" s="1161">
        <f t="shared" si="25"/>
        <v>45821</v>
      </c>
      <c r="H241" s="1161">
        <f t="shared" si="25"/>
        <v>45821</v>
      </c>
      <c r="I241" s="1209"/>
    </row>
    <row r="242" spans="1:9" s="145" customFormat="1" ht="18" hidden="1" customHeight="1" x14ac:dyDescent="0.2">
      <c r="A242" s="805"/>
      <c r="B242" s="1164" t="s">
        <v>958</v>
      </c>
      <c r="C242" s="1164" t="s">
        <v>1092</v>
      </c>
      <c r="D242" s="1164">
        <v>45826</v>
      </c>
      <c r="E242" s="1161">
        <f t="shared" si="26"/>
        <v>45832</v>
      </c>
      <c r="F242" s="1184"/>
      <c r="G242" s="1161">
        <f t="shared" si="25"/>
        <v>45828</v>
      </c>
      <c r="H242" s="1161">
        <f t="shared" si="25"/>
        <v>45828</v>
      </c>
      <c r="I242" s="1209"/>
    </row>
    <row r="243" spans="1:9" s="145" customFormat="1" ht="18" hidden="1" customHeight="1" x14ac:dyDescent="0.2">
      <c r="A243" s="805"/>
      <c r="B243" s="1164" t="s">
        <v>897</v>
      </c>
      <c r="C243" s="1164" t="s">
        <v>1093</v>
      </c>
      <c r="D243" s="1187" t="s">
        <v>409</v>
      </c>
      <c r="E243" s="1166"/>
      <c r="F243" s="1184"/>
      <c r="G243" s="1161">
        <f t="shared" si="25"/>
        <v>45835</v>
      </c>
      <c r="H243" s="1161">
        <f t="shared" si="25"/>
        <v>45835</v>
      </c>
      <c r="I243" s="1209"/>
    </row>
    <row r="244" spans="1:9" s="145" customFormat="1" ht="18" hidden="1" customHeight="1" x14ac:dyDescent="0.2">
      <c r="A244" s="207"/>
      <c r="B244" s="1210" t="s">
        <v>958</v>
      </c>
      <c r="C244" s="1210" t="s">
        <v>1094</v>
      </c>
      <c r="D244" s="1210">
        <v>45840</v>
      </c>
      <c r="E244" s="1194">
        <f t="shared" ref="E244:E247" si="27">D244+6</f>
        <v>45846</v>
      </c>
      <c r="F244" s="1191"/>
      <c r="G244" s="1194">
        <f t="shared" si="25"/>
        <v>45842</v>
      </c>
      <c r="H244" s="1194">
        <f t="shared" si="25"/>
        <v>45842</v>
      </c>
      <c r="I244" s="1209"/>
    </row>
    <row r="245" spans="1:9" s="145" customFormat="1" ht="18" hidden="1" customHeight="1" x14ac:dyDescent="0.2">
      <c r="A245" s="207"/>
      <c r="B245" s="1210" t="s">
        <v>897</v>
      </c>
      <c r="C245" s="1210" t="s">
        <v>1095</v>
      </c>
      <c r="D245" s="1210">
        <v>45846</v>
      </c>
      <c r="E245" s="1194">
        <f t="shared" si="27"/>
        <v>45852</v>
      </c>
      <c r="F245" s="1191"/>
      <c r="G245" s="1194">
        <f t="shared" si="25"/>
        <v>45849</v>
      </c>
      <c r="H245" s="1194">
        <f t="shared" si="25"/>
        <v>45849</v>
      </c>
      <c r="I245" s="1209"/>
    </row>
    <row r="246" spans="1:9" s="145" customFormat="1" ht="18" hidden="1" customHeight="1" x14ac:dyDescent="0.2">
      <c r="A246" s="207"/>
      <c r="B246" s="1210" t="s">
        <v>958</v>
      </c>
      <c r="C246" s="1210" t="s">
        <v>1096</v>
      </c>
      <c r="D246" s="1210">
        <v>45855</v>
      </c>
      <c r="E246" s="1194">
        <f t="shared" si="27"/>
        <v>45861</v>
      </c>
      <c r="F246" s="1191"/>
      <c r="G246" s="1194">
        <f t="shared" si="25"/>
        <v>45856</v>
      </c>
      <c r="H246" s="1194">
        <f t="shared" si="25"/>
        <v>45856</v>
      </c>
      <c r="I246" s="1209"/>
    </row>
    <row r="247" spans="1:9" s="145" customFormat="1" ht="18" hidden="1" customHeight="1" x14ac:dyDescent="0.2">
      <c r="A247" s="207"/>
      <c r="B247" s="1210" t="s">
        <v>897</v>
      </c>
      <c r="C247" s="1210" t="s">
        <v>1097</v>
      </c>
      <c r="D247" s="1210">
        <v>45860</v>
      </c>
      <c r="E247" s="1194">
        <f t="shared" si="27"/>
        <v>45866</v>
      </c>
      <c r="F247" s="1191"/>
      <c r="G247" s="1194">
        <f t="shared" si="25"/>
        <v>45863</v>
      </c>
      <c r="H247" s="1194">
        <f t="shared" si="25"/>
        <v>45863</v>
      </c>
      <c r="I247" s="1209"/>
    </row>
    <row r="248" spans="1:9" s="145" customFormat="1" ht="18" hidden="1" customHeight="1" x14ac:dyDescent="0.2">
      <c r="A248" s="207"/>
      <c r="B248" s="1210" t="s">
        <v>958</v>
      </c>
      <c r="C248" s="1210" t="s">
        <v>1098</v>
      </c>
      <c r="D248" s="1210">
        <v>45870</v>
      </c>
      <c r="E248" s="1194">
        <f t="shared" ref="E248:E250" si="28">D248+6</f>
        <v>45876</v>
      </c>
      <c r="F248" s="1191"/>
      <c r="G248" s="1194">
        <f t="shared" si="25"/>
        <v>45870</v>
      </c>
      <c r="H248" s="1194">
        <f t="shared" si="25"/>
        <v>45870</v>
      </c>
      <c r="I248" s="1209"/>
    </row>
    <row r="249" spans="1:9" s="145" customFormat="1" ht="18" hidden="1" customHeight="1" x14ac:dyDescent="0.2">
      <c r="A249" s="207"/>
      <c r="B249" s="1210" t="s">
        <v>897</v>
      </c>
      <c r="C249" s="1210" t="s">
        <v>1099</v>
      </c>
      <c r="D249" s="1210">
        <v>45874</v>
      </c>
      <c r="E249" s="1194">
        <f t="shared" si="28"/>
        <v>45880</v>
      </c>
      <c r="F249" s="1191"/>
      <c r="G249" s="1194">
        <f t="shared" si="25"/>
        <v>45877</v>
      </c>
      <c r="H249" s="1194">
        <f t="shared" si="25"/>
        <v>45877</v>
      </c>
      <c r="I249" s="1209"/>
    </row>
    <row r="250" spans="1:9" s="145" customFormat="1" ht="18" hidden="1" customHeight="1" x14ac:dyDescent="0.2">
      <c r="A250" s="207"/>
      <c r="B250" s="1210" t="s">
        <v>958</v>
      </c>
      <c r="C250" s="1210" t="s">
        <v>1100</v>
      </c>
      <c r="D250" s="1210">
        <v>45882</v>
      </c>
      <c r="E250" s="1194">
        <f t="shared" si="28"/>
        <v>45888</v>
      </c>
      <c r="F250" s="1191"/>
      <c r="G250" s="1194">
        <f t="shared" si="25"/>
        <v>45884</v>
      </c>
      <c r="H250" s="1194">
        <f t="shared" si="25"/>
        <v>45884</v>
      </c>
      <c r="I250" s="1209"/>
    </row>
    <row r="251" spans="1:9" s="145" customFormat="1" ht="18" hidden="1" customHeight="1" x14ac:dyDescent="0.2">
      <c r="A251" s="207"/>
      <c r="B251" s="1210" t="s">
        <v>897</v>
      </c>
      <c r="C251" s="1210" t="s">
        <v>1101</v>
      </c>
      <c r="D251" s="1210">
        <v>45889</v>
      </c>
      <c r="E251" s="1194">
        <f t="shared" ref="E251:E253" si="29">D251+6</f>
        <v>45895</v>
      </c>
      <c r="F251" s="1191"/>
      <c r="G251" s="1194">
        <f t="shared" si="25"/>
        <v>45891</v>
      </c>
      <c r="H251" s="1194">
        <f t="shared" si="25"/>
        <v>45891</v>
      </c>
      <c r="I251" s="1209"/>
    </row>
    <row r="252" spans="1:9" s="145" customFormat="1" ht="18" hidden="1" customHeight="1" x14ac:dyDescent="0.2">
      <c r="A252" s="207"/>
      <c r="B252" s="1210" t="s">
        <v>958</v>
      </c>
      <c r="C252" s="1164" t="s">
        <v>1102</v>
      </c>
      <c r="D252" s="1210">
        <v>45897</v>
      </c>
      <c r="E252" s="1194">
        <f t="shared" si="29"/>
        <v>45903</v>
      </c>
      <c r="F252" s="1191"/>
      <c r="G252" s="1194">
        <f t="shared" si="25"/>
        <v>45898</v>
      </c>
      <c r="H252" s="1194">
        <f t="shared" si="25"/>
        <v>45898</v>
      </c>
      <c r="I252" s="1209"/>
    </row>
    <row r="253" spans="1:9" s="145" customFormat="1" ht="18" hidden="1" customHeight="1" x14ac:dyDescent="0.2">
      <c r="A253" s="207"/>
      <c r="B253" s="1210" t="s">
        <v>897</v>
      </c>
      <c r="C253" s="1164" t="s">
        <v>1103</v>
      </c>
      <c r="D253" s="1210">
        <v>45903</v>
      </c>
      <c r="E253" s="1194">
        <f t="shared" si="29"/>
        <v>45909</v>
      </c>
      <c r="F253" s="1191"/>
      <c r="G253" s="1194">
        <f t="shared" si="25"/>
        <v>45905</v>
      </c>
      <c r="H253" s="1194">
        <f t="shared" si="25"/>
        <v>45905</v>
      </c>
      <c r="I253" s="1209"/>
    </row>
    <row r="254" spans="1:9" s="145" customFormat="1" ht="18" hidden="1" customHeight="1" x14ac:dyDescent="0.2">
      <c r="A254" s="207"/>
      <c r="B254" s="1210" t="s">
        <v>958</v>
      </c>
      <c r="C254" s="1164" t="s">
        <v>1104</v>
      </c>
      <c r="D254" s="1210">
        <v>45914</v>
      </c>
      <c r="E254" s="1194">
        <f t="shared" ref="E254:E255" si="30">D254+6</f>
        <v>45920</v>
      </c>
      <c r="F254" s="1191"/>
      <c r="G254" s="1194">
        <f t="shared" si="25"/>
        <v>45912</v>
      </c>
      <c r="H254" s="1194">
        <f t="shared" si="25"/>
        <v>45912</v>
      </c>
      <c r="I254" s="1209"/>
    </row>
    <row r="255" spans="1:9" s="145" customFormat="1" ht="18" hidden="1" customHeight="1" x14ac:dyDescent="0.2">
      <c r="A255" s="207"/>
      <c r="B255" s="1210" t="s">
        <v>897</v>
      </c>
      <c r="C255" s="1164" t="s">
        <v>1105</v>
      </c>
      <c r="D255" s="1210">
        <v>45917</v>
      </c>
      <c r="E255" s="1194">
        <f t="shared" si="30"/>
        <v>45923</v>
      </c>
      <c r="F255" s="1191"/>
      <c r="G255" s="1194">
        <f t="shared" si="25"/>
        <v>45919</v>
      </c>
      <c r="H255" s="1194">
        <f t="shared" si="25"/>
        <v>45919</v>
      </c>
      <c r="I255" s="1209"/>
    </row>
    <row r="256" spans="1:9" s="145" customFormat="1" ht="18" hidden="1" customHeight="1" x14ac:dyDescent="0.2">
      <c r="A256" s="1024" t="s">
        <v>1106</v>
      </c>
      <c r="B256" s="1169" t="s">
        <v>433</v>
      </c>
      <c r="C256" s="1164" t="s">
        <v>1107</v>
      </c>
      <c r="D256" s="1203">
        <v>45931</v>
      </c>
      <c r="E256" s="1203">
        <f t="shared" ref="E256" si="31">D256+6</f>
        <v>45937</v>
      </c>
      <c r="F256" s="1191"/>
      <c r="G256" s="1194">
        <v>45923</v>
      </c>
      <c r="H256" s="1194">
        <v>45923</v>
      </c>
      <c r="I256" s="1209"/>
    </row>
    <row r="257" spans="1:9" s="145" customFormat="1" ht="18" hidden="1" customHeight="1" x14ac:dyDescent="0.2">
      <c r="A257" s="805" t="s">
        <v>1108</v>
      </c>
      <c r="B257" s="1178" t="s">
        <v>897</v>
      </c>
      <c r="C257" s="1164" t="s">
        <v>1109</v>
      </c>
      <c r="D257" s="1210">
        <v>45931</v>
      </c>
      <c r="E257" s="1194">
        <f t="shared" ref="E257:E259" si="32">D257+6</f>
        <v>45937</v>
      </c>
      <c r="F257" s="1191"/>
      <c r="G257" s="1194">
        <f t="shared" si="25"/>
        <v>45930</v>
      </c>
      <c r="H257" s="1194">
        <f t="shared" si="25"/>
        <v>45930</v>
      </c>
      <c r="I257" s="1209"/>
    </row>
    <row r="258" spans="1:9" s="145" customFormat="1" ht="18" hidden="1" customHeight="1" x14ac:dyDescent="0.2">
      <c r="A258" s="805" t="s">
        <v>1110</v>
      </c>
      <c r="B258" s="1210" t="s">
        <v>958</v>
      </c>
      <c r="C258" s="1164" t="s">
        <v>1111</v>
      </c>
      <c r="D258" s="1210">
        <v>45933</v>
      </c>
      <c r="E258" s="1194">
        <f t="shared" si="32"/>
        <v>45939</v>
      </c>
      <c r="F258" s="1191"/>
      <c r="G258" s="1194">
        <f t="shared" si="25"/>
        <v>45937</v>
      </c>
      <c r="H258" s="1194">
        <f t="shared" si="25"/>
        <v>45937</v>
      </c>
      <c r="I258" s="1209"/>
    </row>
    <row r="259" spans="1:9" s="145" customFormat="1" ht="18" hidden="1" customHeight="1" x14ac:dyDescent="0.2">
      <c r="A259" s="1024" t="s">
        <v>958</v>
      </c>
      <c r="B259" s="1164" t="s">
        <v>903</v>
      </c>
      <c r="C259" s="1164" t="s">
        <v>1112</v>
      </c>
      <c r="D259" s="1210">
        <v>45942</v>
      </c>
      <c r="E259" s="1194">
        <f t="shared" si="32"/>
        <v>45948</v>
      </c>
      <c r="F259" s="1191"/>
      <c r="G259" s="1194">
        <v>45943</v>
      </c>
      <c r="H259" s="1194">
        <f t="shared" si="25"/>
        <v>45944</v>
      </c>
      <c r="I259" s="1204">
        <f t="shared" ref="I259:I268" si="33">WEEKNUM(H259)</f>
        <v>42</v>
      </c>
    </row>
    <row r="260" spans="1:9" s="145" customFormat="1" ht="18" hidden="1" customHeight="1" x14ac:dyDescent="0.2">
      <c r="A260" s="207"/>
      <c r="B260" s="1178" t="s">
        <v>897</v>
      </c>
      <c r="C260" s="1164" t="s">
        <v>1113</v>
      </c>
      <c r="D260" s="1210">
        <v>45948</v>
      </c>
      <c r="E260" s="1194">
        <f t="shared" ref="E260:E262" si="34">D260+6</f>
        <v>45954</v>
      </c>
      <c r="F260" s="1191"/>
      <c r="G260" s="1194">
        <f t="shared" si="25"/>
        <v>45950</v>
      </c>
      <c r="H260" s="1194">
        <f t="shared" si="25"/>
        <v>45951</v>
      </c>
      <c r="I260" s="1204">
        <f t="shared" si="33"/>
        <v>43</v>
      </c>
    </row>
    <row r="261" spans="1:9" s="145" customFormat="1" ht="18" hidden="1" customHeight="1" x14ac:dyDescent="0.2">
      <c r="A261" s="207"/>
      <c r="B261" s="1164" t="s">
        <v>958</v>
      </c>
      <c r="C261" s="1164" t="s">
        <v>1114</v>
      </c>
      <c r="D261" s="1210">
        <v>45957</v>
      </c>
      <c r="E261" s="1194">
        <f t="shared" si="34"/>
        <v>45963</v>
      </c>
      <c r="F261" s="1191"/>
      <c r="G261" s="1194">
        <f t="shared" si="25"/>
        <v>45957</v>
      </c>
      <c r="H261" s="1194">
        <f t="shared" si="25"/>
        <v>45958</v>
      </c>
      <c r="I261" s="1204">
        <f t="shared" si="33"/>
        <v>44</v>
      </c>
    </row>
    <row r="262" spans="1:9" s="145" customFormat="1" ht="18" hidden="1" customHeight="1" x14ac:dyDescent="0.2">
      <c r="A262" s="207"/>
      <c r="B262" s="1164" t="s">
        <v>903</v>
      </c>
      <c r="C262" s="1164" t="s">
        <v>1115</v>
      </c>
      <c r="D262" s="1210">
        <v>45963</v>
      </c>
      <c r="E262" s="1194">
        <f t="shared" si="34"/>
        <v>45969</v>
      </c>
      <c r="F262" s="1191"/>
      <c r="G262" s="1194">
        <f t="shared" si="25"/>
        <v>45964</v>
      </c>
      <c r="H262" s="1194">
        <f t="shared" si="25"/>
        <v>45965</v>
      </c>
      <c r="I262" s="1204">
        <f t="shared" si="33"/>
        <v>45</v>
      </c>
    </row>
    <row r="263" spans="1:9" s="145" customFormat="1" ht="18" hidden="1" customHeight="1" x14ac:dyDescent="0.2">
      <c r="A263" s="207"/>
      <c r="B263" s="1178" t="s">
        <v>897</v>
      </c>
      <c r="C263" s="1164" t="s">
        <v>1116</v>
      </c>
      <c r="D263" s="1210">
        <v>45969</v>
      </c>
      <c r="E263" s="1194">
        <f t="shared" ref="E263:E264" si="35">D263+6</f>
        <v>45975</v>
      </c>
      <c r="F263" s="1191"/>
      <c r="G263" s="1194">
        <f t="shared" si="25"/>
        <v>45971</v>
      </c>
      <c r="H263" s="1194">
        <f t="shared" si="25"/>
        <v>45972</v>
      </c>
      <c r="I263" s="1204">
        <f t="shared" si="33"/>
        <v>46</v>
      </c>
    </row>
    <row r="264" spans="1:9" s="145" customFormat="1" ht="18" hidden="1" customHeight="1" x14ac:dyDescent="0.2">
      <c r="A264" s="207"/>
      <c r="B264" s="1164" t="s">
        <v>958</v>
      </c>
      <c r="C264" s="1164" t="s">
        <v>1117</v>
      </c>
      <c r="D264" s="1210">
        <v>45979</v>
      </c>
      <c r="E264" s="1194">
        <f t="shared" si="35"/>
        <v>45985</v>
      </c>
      <c r="F264" s="1191"/>
      <c r="G264" s="1194">
        <f t="shared" si="25"/>
        <v>45978</v>
      </c>
      <c r="H264" s="1194">
        <f t="shared" si="25"/>
        <v>45979</v>
      </c>
      <c r="I264" s="1204">
        <f t="shared" si="33"/>
        <v>47</v>
      </c>
    </row>
    <row r="265" spans="1:9" s="145" customFormat="1" ht="18" hidden="1" customHeight="1" x14ac:dyDescent="0.2">
      <c r="A265" s="207"/>
      <c r="B265" s="1164" t="s">
        <v>903</v>
      </c>
      <c r="C265" s="1164" t="s">
        <v>1118</v>
      </c>
      <c r="D265" s="1210">
        <v>45983</v>
      </c>
      <c r="E265" s="1194">
        <f t="shared" ref="E265" si="36">D265+6</f>
        <v>45989</v>
      </c>
      <c r="F265" s="1191"/>
      <c r="G265" s="1194">
        <f t="shared" si="25"/>
        <v>45985</v>
      </c>
      <c r="H265" s="1194">
        <f t="shared" si="25"/>
        <v>45986</v>
      </c>
      <c r="I265" s="1204">
        <f t="shared" si="33"/>
        <v>48</v>
      </c>
    </row>
    <row r="266" spans="1:9" s="145" customFormat="1" ht="18" hidden="1" customHeight="1" x14ac:dyDescent="0.2">
      <c r="A266" s="207"/>
      <c r="B266" s="1164" t="s">
        <v>1110</v>
      </c>
      <c r="C266" s="1164" t="s">
        <v>1119</v>
      </c>
      <c r="D266" s="1210">
        <v>45993</v>
      </c>
      <c r="E266" s="1194">
        <f t="shared" ref="E266:E267" si="37">D266+6</f>
        <v>45999</v>
      </c>
      <c r="F266" s="1191"/>
      <c r="G266" s="1194">
        <f>G265+7</f>
        <v>45992</v>
      </c>
      <c r="H266" s="1194">
        <f>H265+7</f>
        <v>45993</v>
      </c>
      <c r="I266" s="1204">
        <f t="shared" si="33"/>
        <v>49</v>
      </c>
    </row>
    <row r="267" spans="1:9" s="145" customFormat="1" ht="18" hidden="1" customHeight="1" x14ac:dyDescent="0.2">
      <c r="A267" s="805" t="s">
        <v>958</v>
      </c>
      <c r="B267" s="1164" t="s">
        <v>1120</v>
      </c>
      <c r="C267" s="1164" t="s">
        <v>1121</v>
      </c>
      <c r="D267" s="1210">
        <v>45999</v>
      </c>
      <c r="E267" s="1194">
        <f t="shared" si="37"/>
        <v>46005</v>
      </c>
      <c r="F267" s="1191"/>
      <c r="G267" s="1194">
        <f t="shared" si="25"/>
        <v>45999</v>
      </c>
      <c r="H267" s="1194">
        <f t="shared" si="25"/>
        <v>46000</v>
      </c>
      <c r="I267" s="1204">
        <f t="shared" si="33"/>
        <v>50</v>
      </c>
    </row>
    <row r="268" spans="1:9" s="145" customFormat="1" ht="18" hidden="1" customHeight="1" x14ac:dyDescent="0.2">
      <c r="A268" s="805" t="s">
        <v>903</v>
      </c>
      <c r="B268" s="1177" t="s">
        <v>648</v>
      </c>
      <c r="C268" s="1164" t="s">
        <v>1122</v>
      </c>
      <c r="D268" s="1210">
        <v>46003</v>
      </c>
      <c r="E268" s="1194">
        <f t="shared" ref="E268" si="38">D268+6</f>
        <v>46009</v>
      </c>
      <c r="F268" s="1191"/>
      <c r="G268" s="1194">
        <f t="shared" si="25"/>
        <v>46006</v>
      </c>
      <c r="H268" s="1194">
        <f t="shared" si="25"/>
        <v>46007</v>
      </c>
      <c r="I268" s="1204">
        <f t="shared" si="33"/>
        <v>51</v>
      </c>
    </row>
    <row r="269" spans="1:9" s="145" customFormat="1" ht="18" hidden="1" customHeight="1" x14ac:dyDescent="0.2">
      <c r="A269" s="207"/>
      <c r="B269" s="1164" t="s">
        <v>1110</v>
      </c>
      <c r="C269" s="1164" t="s">
        <v>1123</v>
      </c>
      <c r="D269" s="1210">
        <v>46014</v>
      </c>
      <c r="E269" s="1194">
        <f t="shared" ref="E269" si="39">D269+6</f>
        <v>46020</v>
      </c>
      <c r="F269" s="1191"/>
      <c r="G269" s="1194">
        <f t="shared" si="25"/>
        <v>46013</v>
      </c>
      <c r="H269" s="1194">
        <f t="shared" si="25"/>
        <v>46014</v>
      </c>
      <c r="I269" s="1204">
        <f t="shared" ref="I269" si="40">WEEKNUM(H269)</f>
        <v>52</v>
      </c>
    </row>
    <row r="270" spans="1:9" s="145" customFormat="1" ht="18" hidden="1" customHeight="1" x14ac:dyDescent="0.2">
      <c r="A270" s="805" t="s">
        <v>1124</v>
      </c>
      <c r="B270" s="1164" t="s">
        <v>1120</v>
      </c>
      <c r="C270" s="1164" t="s">
        <v>1125</v>
      </c>
      <c r="D270" s="1210">
        <v>46027</v>
      </c>
      <c r="E270" s="1194">
        <f t="shared" ref="E270" si="41">D270+6</f>
        <v>46033</v>
      </c>
      <c r="F270" s="1191"/>
      <c r="G270" s="1194">
        <f t="shared" si="25"/>
        <v>46020</v>
      </c>
      <c r="H270" s="1194">
        <f t="shared" si="25"/>
        <v>46021</v>
      </c>
      <c r="I270" s="1204">
        <v>1</v>
      </c>
    </row>
    <row r="271" spans="1:9" s="145" customFormat="1" ht="18" hidden="1" customHeight="1" x14ac:dyDescent="0.2">
      <c r="A271" s="805" t="s">
        <v>1126</v>
      </c>
      <c r="B271" s="1177" t="s">
        <v>648</v>
      </c>
      <c r="C271" s="1164" t="s">
        <v>1127</v>
      </c>
      <c r="D271" s="1187" t="s">
        <v>409</v>
      </c>
      <c r="E271" s="1187" t="s">
        <v>409</v>
      </c>
      <c r="F271" s="1191"/>
      <c r="G271" s="1194">
        <v>46027</v>
      </c>
      <c r="H271" s="1194">
        <v>46028</v>
      </c>
      <c r="I271" s="1204">
        <f t="shared" ref="I271:I280" si="42">WEEKNUM(H271)</f>
        <v>2</v>
      </c>
    </row>
    <row r="272" spans="1:9" s="145" customFormat="1" ht="18" hidden="1" customHeight="1" x14ac:dyDescent="0.2">
      <c r="A272" s="805"/>
      <c r="B272" s="1164" t="s">
        <v>1110</v>
      </c>
      <c r="C272" s="1164" t="s">
        <v>1128</v>
      </c>
      <c r="D272" s="1210">
        <v>46034</v>
      </c>
      <c r="E272" s="1194">
        <f t="shared" ref="E272" si="43">D272+6</f>
        <v>46040</v>
      </c>
      <c r="F272" s="1191"/>
      <c r="G272" s="1194">
        <f>G271+7</f>
        <v>46034</v>
      </c>
      <c r="H272" s="1194">
        <f t="shared" si="25"/>
        <v>46035</v>
      </c>
      <c r="I272" s="1204">
        <f t="shared" si="42"/>
        <v>3</v>
      </c>
    </row>
    <row r="273" spans="1:9" s="145" customFormat="1" ht="18" hidden="1" customHeight="1" x14ac:dyDescent="0.2">
      <c r="A273" s="805" t="s">
        <v>1120</v>
      </c>
      <c r="B273" s="1164" t="s">
        <v>1129</v>
      </c>
      <c r="C273" s="1164" t="s">
        <v>1130</v>
      </c>
      <c r="D273" s="1210">
        <v>46041</v>
      </c>
      <c r="E273" s="1194">
        <f t="shared" ref="E273" si="44">D273+6</f>
        <v>46047</v>
      </c>
      <c r="F273" s="1191"/>
      <c r="G273" s="1194">
        <f t="shared" si="25"/>
        <v>46041</v>
      </c>
      <c r="H273" s="1194">
        <f t="shared" si="25"/>
        <v>46042</v>
      </c>
      <c r="I273" s="1204">
        <f t="shared" si="42"/>
        <v>4</v>
      </c>
    </row>
    <row r="274" spans="1:9" s="145" customFormat="1" ht="18" hidden="1" customHeight="1" x14ac:dyDescent="0.2">
      <c r="A274" s="805" t="s">
        <v>1129</v>
      </c>
      <c r="B274" s="1164" t="s">
        <v>1120</v>
      </c>
      <c r="C274" s="1164" t="s">
        <v>1131</v>
      </c>
      <c r="D274" s="1210">
        <v>46048</v>
      </c>
      <c r="E274" s="1194">
        <f t="shared" ref="E274" si="45">D274+6</f>
        <v>46054</v>
      </c>
      <c r="F274" s="1191"/>
      <c r="G274" s="1194">
        <f t="shared" si="25"/>
        <v>46048</v>
      </c>
      <c r="H274" s="1194">
        <f t="shared" si="25"/>
        <v>46049</v>
      </c>
      <c r="I274" s="1204">
        <f t="shared" si="42"/>
        <v>5</v>
      </c>
    </row>
    <row r="275" spans="1:9" s="145" customFormat="1" ht="18" hidden="1" customHeight="1" x14ac:dyDescent="0.2">
      <c r="A275" s="805" t="s">
        <v>1110</v>
      </c>
      <c r="B275" s="1169" t="s">
        <v>584</v>
      </c>
      <c r="C275" s="1164" t="s">
        <v>1132</v>
      </c>
      <c r="D275" s="1210">
        <v>46059</v>
      </c>
      <c r="E275" s="1194">
        <f t="shared" ref="E275" si="46">D275+6</f>
        <v>46065</v>
      </c>
      <c r="F275" s="1191"/>
      <c r="G275" s="1194">
        <f t="shared" si="25"/>
        <v>46055</v>
      </c>
      <c r="H275" s="1194">
        <f t="shared" si="25"/>
        <v>46056</v>
      </c>
      <c r="I275" s="1204">
        <f t="shared" si="42"/>
        <v>6</v>
      </c>
    </row>
    <row r="276" spans="1:9" s="145" customFormat="1" ht="18" hidden="1" customHeight="1" x14ac:dyDescent="0.2">
      <c r="A276" s="805" t="s">
        <v>1120</v>
      </c>
      <c r="B276" s="1164" t="s">
        <v>1129</v>
      </c>
      <c r="C276" s="1164" t="s">
        <v>1133</v>
      </c>
      <c r="D276" s="1210">
        <v>46062</v>
      </c>
      <c r="E276" s="1194">
        <f t="shared" ref="E276" si="47">D276+6</f>
        <v>46068</v>
      </c>
      <c r="F276" s="1191"/>
      <c r="G276" s="1194">
        <f t="shared" si="25"/>
        <v>46062</v>
      </c>
      <c r="H276" s="1194">
        <f t="shared" si="25"/>
        <v>46063</v>
      </c>
      <c r="I276" s="1204">
        <f t="shared" si="42"/>
        <v>7</v>
      </c>
    </row>
    <row r="277" spans="1:9" s="145" customFormat="1" ht="18" hidden="1" customHeight="1" x14ac:dyDescent="0.2">
      <c r="A277" s="805" t="s">
        <v>1134</v>
      </c>
      <c r="B277" s="1169" t="s">
        <v>584</v>
      </c>
      <c r="C277" s="1164" t="s">
        <v>1135</v>
      </c>
      <c r="D277" s="1210">
        <v>46067</v>
      </c>
      <c r="E277" s="1194">
        <f t="shared" ref="E277" si="48">D277+6</f>
        <v>46073</v>
      </c>
      <c r="F277" s="1191"/>
      <c r="G277" s="1194">
        <f t="shared" si="25"/>
        <v>46069</v>
      </c>
      <c r="H277" s="1194">
        <f t="shared" si="25"/>
        <v>46070</v>
      </c>
      <c r="I277" s="1204">
        <f t="shared" si="42"/>
        <v>8</v>
      </c>
    </row>
    <row r="278" spans="1:9" s="145" customFormat="1" ht="18" hidden="1" customHeight="1" x14ac:dyDescent="0.2">
      <c r="A278" s="207"/>
      <c r="B278" s="1164" t="s">
        <v>1110</v>
      </c>
      <c r="C278" s="1164" t="s">
        <v>1136</v>
      </c>
      <c r="D278" s="1210">
        <v>46074</v>
      </c>
      <c r="E278" s="1194">
        <f t="shared" ref="E278" si="49">D278+6</f>
        <v>46080</v>
      </c>
      <c r="F278" s="1191"/>
      <c r="G278" s="1194">
        <f t="shared" si="25"/>
        <v>46076</v>
      </c>
      <c r="H278" s="1194">
        <f t="shared" si="25"/>
        <v>46077</v>
      </c>
      <c r="I278" s="1204">
        <f t="shared" si="42"/>
        <v>9</v>
      </c>
    </row>
    <row r="279" spans="1:9" s="145" customFormat="1" ht="18" hidden="1" customHeight="1" x14ac:dyDescent="0.2">
      <c r="A279" s="805" t="s">
        <v>1120</v>
      </c>
      <c r="B279" s="1164" t="s">
        <v>1129</v>
      </c>
      <c r="C279" s="1164" t="s">
        <v>1137</v>
      </c>
      <c r="D279" s="1210">
        <v>46084</v>
      </c>
      <c r="E279" s="1194">
        <f t="shared" ref="E279:E280" si="50">D279+6</f>
        <v>46090</v>
      </c>
      <c r="F279" s="1191"/>
      <c r="G279" s="1194">
        <f t="shared" si="25"/>
        <v>46083</v>
      </c>
      <c r="H279" s="1194">
        <f t="shared" si="25"/>
        <v>46084</v>
      </c>
      <c r="I279" s="1204">
        <f t="shared" si="42"/>
        <v>10</v>
      </c>
    </row>
    <row r="280" spans="1:9" s="145" customFormat="1" ht="18" customHeight="1" x14ac:dyDescent="0.2">
      <c r="A280" s="805" t="s">
        <v>1134</v>
      </c>
      <c r="B280" s="1164" t="s">
        <v>1110</v>
      </c>
      <c r="C280" s="1164" t="s">
        <v>1138</v>
      </c>
      <c r="D280" s="1210">
        <v>46091</v>
      </c>
      <c r="E280" s="1194">
        <f t="shared" si="50"/>
        <v>46097</v>
      </c>
      <c r="F280" s="1191"/>
      <c r="G280" s="1194">
        <f t="shared" si="25"/>
        <v>46090</v>
      </c>
      <c r="H280" s="1194">
        <f t="shared" si="25"/>
        <v>46091</v>
      </c>
      <c r="I280" s="1204">
        <f t="shared" si="42"/>
        <v>11</v>
      </c>
    </row>
    <row r="281" spans="1:9" s="145" customFormat="1" ht="18" customHeight="1" x14ac:dyDescent="0.2">
      <c r="A281" s="805" t="s">
        <v>1110</v>
      </c>
      <c r="B281" s="1164" t="s">
        <v>1129</v>
      </c>
      <c r="C281" s="1164" t="s">
        <v>1139</v>
      </c>
      <c r="D281" s="1210">
        <v>46098</v>
      </c>
      <c r="E281" s="1194">
        <f t="shared" ref="E281" si="51">D281+6</f>
        <v>46104</v>
      </c>
      <c r="F281" s="1191"/>
      <c r="G281" s="1194">
        <f t="shared" si="25"/>
        <v>46097</v>
      </c>
      <c r="H281" s="1194">
        <f t="shared" si="25"/>
        <v>46098</v>
      </c>
      <c r="I281" s="1204">
        <f t="shared" ref="I281" si="52">WEEKNUM(H281)</f>
        <v>12</v>
      </c>
    </row>
    <row r="282" spans="1:9" s="145" customFormat="1" ht="18" customHeight="1" x14ac:dyDescent="0.2">
      <c r="A282" s="805" t="s">
        <v>1129</v>
      </c>
      <c r="B282" s="1164" t="s">
        <v>1110</v>
      </c>
      <c r="C282" s="1164" t="s">
        <v>1140</v>
      </c>
      <c r="D282" s="1210">
        <v>46112</v>
      </c>
      <c r="E282" s="1194">
        <f t="shared" ref="E282" si="53">D282+6</f>
        <v>46118</v>
      </c>
      <c r="F282" s="1191"/>
      <c r="G282" s="1194">
        <f t="shared" si="25"/>
        <v>46104</v>
      </c>
      <c r="H282" s="1194">
        <f t="shared" si="25"/>
        <v>46105</v>
      </c>
      <c r="I282" s="1204">
        <f t="shared" ref="I282" si="54">WEEKNUM(H282)</f>
        <v>13</v>
      </c>
    </row>
    <row r="283" spans="1:9" s="145" customFormat="1" ht="18" customHeight="1" x14ac:dyDescent="0.2">
      <c r="A283" s="805"/>
      <c r="B283" s="1164" t="s">
        <v>1120</v>
      </c>
      <c r="C283" s="1164" t="s">
        <v>1141</v>
      </c>
      <c r="D283" s="1210">
        <v>46109</v>
      </c>
      <c r="E283" s="1194">
        <f t="shared" ref="E283" si="55">D283+6</f>
        <v>46115</v>
      </c>
      <c r="F283" s="1191"/>
      <c r="G283" s="1194">
        <f t="shared" si="25"/>
        <v>46111</v>
      </c>
      <c r="H283" s="1194">
        <f t="shared" si="25"/>
        <v>46112</v>
      </c>
      <c r="I283" s="1204">
        <f t="shared" ref="I283" si="56">WEEKNUM(H283)</f>
        <v>14</v>
      </c>
    </row>
    <row r="284" spans="1:9" s="145" customFormat="1" ht="18" customHeight="1" x14ac:dyDescent="0.2">
      <c r="A284" s="805" t="s">
        <v>1110</v>
      </c>
      <c r="B284" s="1164" t="s">
        <v>1129</v>
      </c>
      <c r="C284" s="1164" t="s">
        <v>1142</v>
      </c>
      <c r="D284" s="1210">
        <v>46116</v>
      </c>
      <c r="E284" s="1194">
        <f t="shared" ref="E284" si="57">D284+6</f>
        <v>46122</v>
      </c>
      <c r="F284" s="1191"/>
      <c r="G284" s="1194">
        <f t="shared" si="25"/>
        <v>46118</v>
      </c>
      <c r="H284" s="1194">
        <f t="shared" si="25"/>
        <v>46119</v>
      </c>
      <c r="I284" s="1204">
        <f t="shared" ref="I284" si="58">WEEKNUM(H284)</f>
        <v>15</v>
      </c>
    </row>
    <row r="285" spans="1:9" s="145" customFormat="1" ht="18" customHeight="1" x14ac:dyDescent="0.2">
      <c r="A285" s="805" t="s">
        <v>1143</v>
      </c>
      <c r="B285" s="1164" t="s">
        <v>900</v>
      </c>
      <c r="C285" s="1164" t="s">
        <v>1144</v>
      </c>
      <c r="D285" s="1210">
        <v>46125</v>
      </c>
      <c r="E285" s="1194">
        <f t="shared" ref="E285" si="59">D285+6</f>
        <v>46131</v>
      </c>
      <c r="F285" s="1191"/>
      <c r="G285" s="1194">
        <f t="shared" si="25"/>
        <v>46125</v>
      </c>
      <c r="H285" s="1194">
        <f t="shared" si="25"/>
        <v>46126</v>
      </c>
      <c r="I285" s="1204">
        <f t="shared" ref="I285" si="60">WEEKNUM(H285)</f>
        <v>16</v>
      </c>
    </row>
    <row r="286" spans="1:9" s="145" customFormat="1" ht="18" customHeight="1" x14ac:dyDescent="0.2">
      <c r="A286" s="805"/>
      <c r="B286" s="1164" t="s">
        <v>1145</v>
      </c>
      <c r="C286" s="1164" t="s">
        <v>1146</v>
      </c>
      <c r="D286" s="1210">
        <v>46132</v>
      </c>
      <c r="E286" s="1194">
        <f t="shared" ref="E286:E287" si="61">D286+6</f>
        <v>46138</v>
      </c>
      <c r="F286" s="1191"/>
      <c r="G286" s="1194">
        <f t="shared" si="25"/>
        <v>46132</v>
      </c>
      <c r="H286" s="1194">
        <f t="shared" si="25"/>
        <v>46133</v>
      </c>
      <c r="I286" s="1204">
        <f t="shared" ref="I286:I287" si="62">WEEKNUM(H286)</f>
        <v>17</v>
      </c>
    </row>
    <row r="287" spans="1:9" s="145" customFormat="1" ht="18" customHeight="1" x14ac:dyDescent="0.2">
      <c r="A287" s="805" t="s">
        <v>1110</v>
      </c>
      <c r="B287" s="1164" t="s">
        <v>1129</v>
      </c>
      <c r="C287" s="1164" t="s">
        <v>1147</v>
      </c>
      <c r="D287" s="1210">
        <v>46139</v>
      </c>
      <c r="E287" s="1194">
        <f t="shared" si="61"/>
        <v>46145</v>
      </c>
      <c r="F287" s="1191"/>
      <c r="G287" s="1194">
        <f t="shared" si="25"/>
        <v>46139</v>
      </c>
      <c r="H287" s="1194">
        <f t="shared" si="25"/>
        <v>46140</v>
      </c>
      <c r="I287" s="1204">
        <f t="shared" si="62"/>
        <v>18</v>
      </c>
    </row>
    <row r="288" spans="1:9" s="145" customFormat="1" ht="18" customHeight="1" x14ac:dyDescent="0.2">
      <c r="A288" s="805" t="s">
        <v>1143</v>
      </c>
      <c r="B288" s="1164" t="s">
        <v>900</v>
      </c>
      <c r="C288" s="1164" t="s">
        <v>1148</v>
      </c>
      <c r="D288" s="1210">
        <v>46146</v>
      </c>
      <c r="E288" s="1194">
        <f t="shared" ref="E288" si="63">D288+6</f>
        <v>46152</v>
      </c>
      <c r="F288" s="1191"/>
      <c r="G288" s="1194">
        <f t="shared" si="25"/>
        <v>46146</v>
      </c>
      <c r="H288" s="1194">
        <f t="shared" si="25"/>
        <v>46147</v>
      </c>
      <c r="I288" s="1204">
        <f t="shared" ref="I288" si="64">WEEKNUM(H288)</f>
        <v>19</v>
      </c>
    </row>
    <row r="289" spans="1:13" s="145" customFormat="1" ht="18" customHeight="1" x14ac:dyDescent="0.2">
      <c r="A289" s="805"/>
      <c r="B289" s="1164" t="s">
        <v>1120</v>
      </c>
      <c r="C289" s="1164" t="s">
        <v>1149</v>
      </c>
      <c r="D289" s="1210">
        <v>46153</v>
      </c>
      <c r="E289" s="1194">
        <f t="shared" ref="E289" si="65">D289+6</f>
        <v>46159</v>
      </c>
      <c r="F289" s="1191"/>
      <c r="G289" s="1194">
        <f t="shared" si="25"/>
        <v>46153</v>
      </c>
      <c r="H289" s="1194">
        <f t="shared" si="25"/>
        <v>46154</v>
      </c>
      <c r="I289" s="1204">
        <f t="shared" ref="I289" si="66">WEEKNUM(H289)</f>
        <v>20</v>
      </c>
    </row>
    <row r="290" spans="1:13" s="145" customFormat="1" ht="18" customHeight="1" x14ac:dyDescent="0.2">
      <c r="A290" s="805"/>
      <c r="B290" s="1164" t="s">
        <v>1129</v>
      </c>
      <c r="C290" s="1164" t="s">
        <v>1150</v>
      </c>
      <c r="D290" s="1210">
        <v>46160</v>
      </c>
      <c r="E290" s="1194">
        <f t="shared" ref="E290" si="67">D290+6</f>
        <v>46166</v>
      </c>
      <c r="F290" s="1191"/>
      <c r="G290" s="1194">
        <f t="shared" si="25"/>
        <v>46160</v>
      </c>
      <c r="H290" s="1194">
        <f t="shared" si="25"/>
        <v>46161</v>
      </c>
      <c r="I290" s="1204">
        <f t="shared" ref="I290" si="68">WEEKNUM(H290)</f>
        <v>21</v>
      </c>
    </row>
    <row r="291" spans="1:13" s="18" customFormat="1" ht="18" customHeight="1" x14ac:dyDescent="0.2">
      <c r="A291" s="855"/>
      <c r="B291" s="195" t="s">
        <v>996</v>
      </c>
      <c r="C291" s="11"/>
      <c r="D291" s="11"/>
      <c r="E291" s="11"/>
      <c r="F291" s="11"/>
      <c r="G291" s="11"/>
      <c r="H291" s="11"/>
      <c r="I291" s="11"/>
      <c r="J291" s="11"/>
    </row>
    <row r="292" spans="1:13" s="18" customFormat="1" ht="18" customHeight="1" x14ac:dyDescent="0.2">
      <c r="A292" s="855"/>
      <c r="B292" s="147" t="s">
        <v>589</v>
      </c>
      <c r="C292" s="11"/>
      <c r="D292" s="11"/>
      <c r="E292" s="11"/>
      <c r="F292" s="11"/>
      <c r="G292" s="11"/>
      <c r="H292" s="11"/>
      <c r="I292" s="11"/>
      <c r="J292" s="11"/>
    </row>
    <row r="293" spans="1:13" s="18" customFormat="1" ht="18" customHeight="1" x14ac:dyDescent="0.2">
      <c r="A293" s="855"/>
      <c r="B293" s="147"/>
      <c r="C293" s="11"/>
      <c r="D293" s="11"/>
      <c r="E293" s="11"/>
      <c r="F293" s="11"/>
      <c r="G293" s="11"/>
      <c r="H293" s="11"/>
      <c r="I293" s="11"/>
      <c r="J293" s="11"/>
    </row>
    <row r="294" spans="1:13" ht="18" customHeight="1" x14ac:dyDescent="0.2">
      <c r="B294" s="413"/>
      <c r="C294" s="331"/>
      <c r="D294" s="198"/>
      <c r="E294" s="199"/>
      <c r="F294" s="413"/>
      <c r="G294" s="331"/>
      <c r="H294" s="198"/>
    </row>
    <row r="295" spans="1:13" s="149" customFormat="1" ht="20.100000000000001" customHeight="1" x14ac:dyDescent="0.2">
      <c r="A295" s="1022"/>
      <c r="B295" s="1512" t="s">
        <v>1151</v>
      </c>
      <c r="C295" s="1512"/>
      <c r="D295" s="1512"/>
      <c r="E295" s="1512"/>
      <c r="F295" s="1026"/>
      <c r="G295" s="1026"/>
      <c r="H295" s="145"/>
      <c r="I295" s="145"/>
      <c r="J295" s="145"/>
      <c r="K295" s="145"/>
      <c r="L295" s="145"/>
      <c r="M295" s="145"/>
    </row>
    <row r="296" spans="1:13" s="149" customFormat="1" ht="20.100000000000001" customHeight="1" x14ac:dyDescent="0.2">
      <c r="A296" s="1022"/>
      <c r="B296" s="1023"/>
      <c r="C296" s="1023"/>
      <c r="D296" s="1023"/>
      <c r="E296" s="1023"/>
      <c r="F296" s="1023"/>
      <c r="G296" s="1023"/>
      <c r="H296" s="145"/>
      <c r="I296" s="145"/>
      <c r="J296" s="145"/>
      <c r="K296" s="145"/>
      <c r="L296" s="145"/>
      <c r="M296" s="145"/>
    </row>
    <row r="297" spans="1:13" s="147" customFormat="1" ht="30" customHeight="1" x14ac:dyDescent="0.2">
      <c r="A297" s="805"/>
      <c r="B297" s="1504" t="s">
        <v>120</v>
      </c>
      <c r="C297" s="1514"/>
      <c r="D297" s="1496" t="s">
        <v>373</v>
      </c>
      <c r="E297" s="1157" t="s">
        <v>167</v>
      </c>
      <c r="F297" s="1206"/>
      <c r="G297" s="1190"/>
      <c r="H297" s="1207"/>
      <c r="I297" s="1207"/>
      <c r="J297" s="145"/>
      <c r="K297" s="145"/>
    </row>
    <row r="298" spans="1:13" s="147" customFormat="1" ht="18" customHeight="1" x14ac:dyDescent="0.2">
      <c r="A298" s="805"/>
      <c r="B298" s="1158" t="s">
        <v>375</v>
      </c>
      <c r="C298" s="1158" t="s">
        <v>376</v>
      </c>
      <c r="D298" s="1497"/>
      <c r="E298" s="1159" t="s">
        <v>147</v>
      </c>
      <c r="F298" s="1206"/>
      <c r="G298" s="1176" t="s">
        <v>513</v>
      </c>
      <c r="H298" s="1176" t="s">
        <v>377</v>
      </c>
      <c r="I298" s="1193" t="s">
        <v>378</v>
      </c>
      <c r="J298" s="145"/>
      <c r="K298" s="145"/>
    </row>
    <row r="299" spans="1:13" s="145" customFormat="1" ht="18" hidden="1" customHeight="1" x14ac:dyDescent="0.2">
      <c r="A299" s="805" t="s">
        <v>980</v>
      </c>
      <c r="B299" s="1164" t="s">
        <v>897</v>
      </c>
      <c r="C299" s="1164" t="s">
        <v>982</v>
      </c>
      <c r="D299" s="1164">
        <v>45295</v>
      </c>
      <c r="E299" s="1161">
        <f t="shared" ref="E299:E303" si="69">D299+5</f>
        <v>45300</v>
      </c>
      <c r="F299" s="1184"/>
      <c r="G299" s="1161" t="e">
        <f>#REF!+7</f>
        <v>#REF!</v>
      </c>
      <c r="H299" s="1161" t="e">
        <f>#REF!+7</f>
        <v>#REF!</v>
      </c>
      <c r="I299" s="1209"/>
    </row>
    <row r="300" spans="1:13" s="145" customFormat="1" ht="18" hidden="1" customHeight="1" x14ac:dyDescent="0.2">
      <c r="A300" s="805" t="s">
        <v>120</v>
      </c>
      <c r="B300" s="1164" t="s">
        <v>903</v>
      </c>
      <c r="C300" s="1164" t="s">
        <v>983</v>
      </c>
      <c r="D300" s="1164">
        <v>45669</v>
      </c>
      <c r="E300" s="1161">
        <f t="shared" si="69"/>
        <v>45674</v>
      </c>
      <c r="F300" s="1184"/>
      <c r="G300" s="1161" t="e">
        <f t="shared" ref="G300:H305" si="70">G299+7</f>
        <v>#REF!</v>
      </c>
      <c r="H300" s="1161" t="e">
        <f t="shared" si="70"/>
        <v>#REF!</v>
      </c>
      <c r="I300" s="1209"/>
    </row>
    <row r="301" spans="1:13" s="145" customFormat="1" ht="18" hidden="1" customHeight="1" x14ac:dyDescent="0.2">
      <c r="A301" s="805"/>
      <c r="B301" s="1164" t="s">
        <v>897</v>
      </c>
      <c r="C301" s="1164" t="s">
        <v>984</v>
      </c>
      <c r="D301" s="1164">
        <v>45307</v>
      </c>
      <c r="E301" s="1161">
        <f t="shared" si="69"/>
        <v>45312</v>
      </c>
      <c r="F301" s="1184"/>
      <c r="G301" s="1161" t="e">
        <f t="shared" si="70"/>
        <v>#REF!</v>
      </c>
      <c r="H301" s="1161" t="e">
        <f t="shared" si="70"/>
        <v>#REF!</v>
      </c>
      <c r="I301" s="1209"/>
    </row>
    <row r="302" spans="1:13" s="145" customFormat="1" ht="18" hidden="1" customHeight="1" x14ac:dyDescent="0.2">
      <c r="A302" s="805"/>
      <c r="B302" s="1164" t="s">
        <v>903</v>
      </c>
      <c r="C302" s="1164" t="s">
        <v>985</v>
      </c>
      <c r="D302" s="1164">
        <v>45687</v>
      </c>
      <c r="E302" s="1161">
        <f t="shared" si="69"/>
        <v>45692</v>
      </c>
      <c r="F302" s="1184"/>
      <c r="G302" s="1161" t="e">
        <f t="shared" si="70"/>
        <v>#REF!</v>
      </c>
      <c r="H302" s="1161" t="e">
        <f t="shared" si="70"/>
        <v>#REF!</v>
      </c>
      <c r="I302" s="1209"/>
    </row>
    <row r="303" spans="1:13" s="145" customFormat="1" ht="18" hidden="1" customHeight="1" x14ac:dyDescent="0.2">
      <c r="A303" s="805"/>
      <c r="B303" s="1164" t="s">
        <v>897</v>
      </c>
      <c r="C303" s="1164" t="s">
        <v>986</v>
      </c>
      <c r="D303" s="1164">
        <v>45688</v>
      </c>
      <c r="E303" s="1161">
        <f t="shared" si="69"/>
        <v>45693</v>
      </c>
      <c r="F303" s="1184"/>
      <c r="G303" s="1161" t="e">
        <f t="shared" si="70"/>
        <v>#REF!</v>
      </c>
      <c r="H303" s="1161" t="e">
        <f t="shared" si="70"/>
        <v>#REF!</v>
      </c>
      <c r="I303" s="1209"/>
    </row>
    <row r="304" spans="1:13" s="145" customFormat="1" ht="18" hidden="1" customHeight="1" x14ac:dyDescent="0.2">
      <c r="A304" s="805" t="s">
        <v>414</v>
      </c>
      <c r="B304" s="1168" t="s">
        <v>433</v>
      </c>
      <c r="C304" s="1164" t="s">
        <v>987</v>
      </c>
      <c r="D304" s="1166"/>
      <c r="E304" s="1166"/>
      <c r="F304" s="1184"/>
      <c r="G304" s="1161" t="e">
        <f t="shared" si="70"/>
        <v>#REF!</v>
      </c>
      <c r="H304" s="1161" t="e">
        <f t="shared" si="70"/>
        <v>#REF!</v>
      </c>
      <c r="I304" s="1209"/>
    </row>
    <row r="305" spans="1:9" s="145" customFormat="1" ht="18" hidden="1" customHeight="1" x14ac:dyDescent="0.2">
      <c r="A305" s="805" t="s">
        <v>897</v>
      </c>
      <c r="B305" s="1164" t="s">
        <v>903</v>
      </c>
      <c r="C305" s="1164" t="s">
        <v>988</v>
      </c>
      <c r="D305" s="1164">
        <v>45704</v>
      </c>
      <c r="E305" s="1161">
        <f>D305+7</f>
        <v>45711</v>
      </c>
      <c r="F305" s="1184"/>
      <c r="G305" s="1161" t="e">
        <f t="shared" si="70"/>
        <v>#REF!</v>
      </c>
      <c r="H305" s="1161" t="e">
        <f t="shared" si="70"/>
        <v>#REF!</v>
      </c>
      <c r="I305" s="1209"/>
    </row>
    <row r="306" spans="1:9" s="145" customFormat="1" ht="18" hidden="1" customHeight="1" x14ac:dyDescent="0.2">
      <c r="A306" s="805"/>
      <c r="B306" s="1164" t="s">
        <v>897</v>
      </c>
      <c r="C306" s="1164" t="s">
        <v>989</v>
      </c>
      <c r="D306" s="1164">
        <v>45707</v>
      </c>
      <c r="E306" s="1161">
        <f>D306+6</f>
        <v>45713</v>
      </c>
      <c r="F306" s="1184"/>
      <c r="G306" s="1161" t="e">
        <f t="shared" ref="G306:H310" si="71">G305+7</f>
        <v>#REF!</v>
      </c>
      <c r="H306" s="1161" t="e">
        <f t="shared" si="71"/>
        <v>#REF!</v>
      </c>
      <c r="I306" s="1209"/>
    </row>
    <row r="307" spans="1:9" s="145" customFormat="1" ht="18" hidden="1" customHeight="1" x14ac:dyDescent="0.2">
      <c r="A307" s="805"/>
      <c r="B307" s="1168" t="s">
        <v>433</v>
      </c>
      <c r="C307" s="1164" t="s">
        <v>990</v>
      </c>
      <c r="D307" s="1166"/>
      <c r="E307" s="1166"/>
      <c r="F307" s="1184"/>
      <c r="G307" s="1161" t="e">
        <f t="shared" si="71"/>
        <v>#REF!</v>
      </c>
      <c r="H307" s="1161" t="e">
        <f t="shared" si="71"/>
        <v>#REF!</v>
      </c>
      <c r="I307" s="1209"/>
    </row>
    <row r="308" spans="1:9" s="145" customFormat="1" ht="18" hidden="1" customHeight="1" x14ac:dyDescent="0.2">
      <c r="A308" s="805" t="s">
        <v>991</v>
      </c>
      <c r="B308" s="1164" t="s">
        <v>897</v>
      </c>
      <c r="C308" s="1164" t="s">
        <v>992</v>
      </c>
      <c r="D308" s="1164">
        <v>45720</v>
      </c>
      <c r="E308" s="1161">
        <f t="shared" ref="E308:E310" si="72">D308+6</f>
        <v>45726</v>
      </c>
      <c r="F308" s="1184"/>
      <c r="G308" s="1161" t="e">
        <f t="shared" si="71"/>
        <v>#REF!</v>
      </c>
      <c r="H308" s="1161" t="e">
        <f t="shared" si="71"/>
        <v>#REF!</v>
      </c>
      <c r="I308" s="1209"/>
    </row>
    <row r="309" spans="1:9" s="145" customFormat="1" ht="18" hidden="1" customHeight="1" x14ac:dyDescent="0.2">
      <c r="A309" s="805"/>
      <c r="B309" s="1164" t="s">
        <v>903</v>
      </c>
      <c r="C309" s="1164" t="s">
        <v>993</v>
      </c>
      <c r="D309" s="1164">
        <v>45736</v>
      </c>
      <c r="E309" s="1161">
        <f t="shared" si="72"/>
        <v>45742</v>
      </c>
      <c r="F309" s="1184"/>
      <c r="G309" s="1161" t="e">
        <f t="shared" si="71"/>
        <v>#REF!</v>
      </c>
      <c r="H309" s="1161" t="e">
        <f t="shared" si="71"/>
        <v>#REF!</v>
      </c>
      <c r="I309" s="1209"/>
    </row>
    <row r="310" spans="1:9" s="145" customFormat="1" ht="18" hidden="1" customHeight="1" x14ac:dyDescent="0.2">
      <c r="A310" s="805"/>
      <c r="B310" s="1164" t="s">
        <v>897</v>
      </c>
      <c r="C310" s="1164" t="s">
        <v>994</v>
      </c>
      <c r="D310" s="1164">
        <v>45735</v>
      </c>
      <c r="E310" s="1161">
        <f t="shared" si="72"/>
        <v>45741</v>
      </c>
      <c r="F310" s="1184"/>
      <c r="G310" s="1161" t="e">
        <f t="shared" si="71"/>
        <v>#REF!</v>
      </c>
      <c r="H310" s="1161" t="e">
        <f t="shared" si="71"/>
        <v>#REF!</v>
      </c>
      <c r="I310" s="1209"/>
    </row>
    <row r="311" spans="1:9" s="145" customFormat="1" ht="18" hidden="1" customHeight="1" x14ac:dyDescent="0.2">
      <c r="A311" s="805"/>
      <c r="B311" s="1164" t="s">
        <v>958</v>
      </c>
      <c r="C311" s="1164" t="s">
        <v>1076</v>
      </c>
      <c r="D311" s="1164">
        <v>45756</v>
      </c>
      <c r="E311" s="1161">
        <f>D311+4</f>
        <v>45760</v>
      </c>
      <c r="F311" s="1184"/>
      <c r="G311" s="1161">
        <v>45756</v>
      </c>
      <c r="H311" s="1161">
        <v>45756</v>
      </c>
      <c r="I311" s="1209"/>
    </row>
    <row r="312" spans="1:9" s="145" customFormat="1" ht="18" hidden="1" customHeight="1" x14ac:dyDescent="0.2">
      <c r="A312" s="805"/>
      <c r="B312" s="1164" t="s">
        <v>897</v>
      </c>
      <c r="C312" s="1164" t="s">
        <v>1077</v>
      </c>
      <c r="D312" s="1164">
        <v>45764</v>
      </c>
      <c r="E312" s="1161">
        <f t="shared" ref="E312:E318" si="73">D312+4</f>
        <v>45768</v>
      </c>
      <c r="F312" s="1184"/>
      <c r="G312" s="1161">
        <f>G311+7</f>
        <v>45763</v>
      </c>
      <c r="H312" s="1161">
        <f>H311+7</f>
        <v>45763</v>
      </c>
      <c r="I312" s="1209"/>
    </row>
    <row r="313" spans="1:9" s="145" customFormat="1" ht="18" hidden="1" customHeight="1" x14ac:dyDescent="0.2">
      <c r="A313" s="805"/>
      <c r="B313" s="1164" t="s">
        <v>903</v>
      </c>
      <c r="C313" s="1164" t="s">
        <v>1078</v>
      </c>
      <c r="D313" s="1164">
        <v>45769</v>
      </c>
      <c r="E313" s="1161">
        <f t="shared" si="73"/>
        <v>45773</v>
      </c>
      <c r="F313" s="1184"/>
      <c r="G313" s="1161">
        <f t="shared" ref="G313:H371" si="74">G312+7</f>
        <v>45770</v>
      </c>
      <c r="H313" s="1161">
        <f t="shared" si="74"/>
        <v>45770</v>
      </c>
      <c r="I313" s="1209"/>
    </row>
    <row r="314" spans="1:9" s="145" customFormat="1" ht="18" hidden="1" customHeight="1" x14ac:dyDescent="0.2">
      <c r="A314" s="805"/>
      <c r="B314" s="1164" t="s">
        <v>958</v>
      </c>
      <c r="C314" s="1164" t="s">
        <v>1079</v>
      </c>
      <c r="D314" s="1164">
        <v>45778</v>
      </c>
      <c r="E314" s="1161">
        <f t="shared" si="73"/>
        <v>45782</v>
      </c>
      <c r="F314" s="1184"/>
      <c r="G314" s="1161">
        <f t="shared" si="74"/>
        <v>45777</v>
      </c>
      <c r="H314" s="1161">
        <f t="shared" si="74"/>
        <v>45777</v>
      </c>
      <c r="I314" s="1209"/>
    </row>
    <row r="315" spans="1:9" s="145" customFormat="1" ht="18" hidden="1" customHeight="1" x14ac:dyDescent="0.2">
      <c r="A315" s="805"/>
      <c r="B315" s="1164" t="s">
        <v>897</v>
      </c>
      <c r="C315" s="1164" t="s">
        <v>1152</v>
      </c>
      <c r="D315" s="1164">
        <v>45784</v>
      </c>
      <c r="E315" s="1161">
        <f t="shared" si="73"/>
        <v>45788</v>
      </c>
      <c r="F315" s="1184"/>
      <c r="G315" s="1161">
        <f t="shared" si="74"/>
        <v>45784</v>
      </c>
      <c r="H315" s="1161">
        <f t="shared" si="74"/>
        <v>45784</v>
      </c>
      <c r="I315" s="1209"/>
    </row>
    <row r="316" spans="1:9" s="145" customFormat="1" ht="18" hidden="1" customHeight="1" x14ac:dyDescent="0.2">
      <c r="A316" s="805"/>
      <c r="B316" s="1164" t="s">
        <v>903</v>
      </c>
      <c r="C316" s="1164" t="s">
        <v>1153</v>
      </c>
      <c r="D316" s="1164">
        <v>45794</v>
      </c>
      <c r="E316" s="1161">
        <f t="shared" si="73"/>
        <v>45798</v>
      </c>
      <c r="F316" s="1184"/>
      <c r="G316" s="1161">
        <f t="shared" si="74"/>
        <v>45791</v>
      </c>
      <c r="H316" s="1161">
        <f t="shared" si="74"/>
        <v>45791</v>
      </c>
      <c r="I316" s="1209"/>
    </row>
    <row r="317" spans="1:9" s="145" customFormat="1" ht="18" hidden="1" customHeight="1" x14ac:dyDescent="0.2">
      <c r="A317" s="805"/>
      <c r="B317" s="1164" t="s">
        <v>958</v>
      </c>
      <c r="C317" s="1164" t="s">
        <v>1154</v>
      </c>
      <c r="D317" s="1164">
        <v>45800</v>
      </c>
      <c r="E317" s="1161">
        <f t="shared" si="73"/>
        <v>45804</v>
      </c>
      <c r="F317" s="1184"/>
      <c r="G317" s="1161">
        <f t="shared" si="74"/>
        <v>45798</v>
      </c>
      <c r="H317" s="1161">
        <f t="shared" si="74"/>
        <v>45798</v>
      </c>
      <c r="I317" s="1209"/>
    </row>
    <row r="318" spans="1:9" s="145" customFormat="1" ht="18" hidden="1" customHeight="1" x14ac:dyDescent="0.2">
      <c r="A318" s="805"/>
      <c r="B318" s="1164" t="s">
        <v>897</v>
      </c>
      <c r="C318" s="1164" t="s">
        <v>1155</v>
      </c>
      <c r="D318" s="1164">
        <v>45810</v>
      </c>
      <c r="E318" s="1161">
        <f t="shared" si="73"/>
        <v>45814</v>
      </c>
      <c r="F318" s="1184"/>
      <c r="G318" s="1161">
        <f t="shared" ref="G318:H318" si="75">G317+7</f>
        <v>45805</v>
      </c>
      <c r="H318" s="1161">
        <f t="shared" si="75"/>
        <v>45805</v>
      </c>
      <c r="I318" s="1209"/>
    </row>
    <row r="319" spans="1:9" s="145" customFormat="1" ht="18" hidden="1" customHeight="1" x14ac:dyDescent="0.2">
      <c r="A319" s="805"/>
      <c r="B319" s="1164" t="s">
        <v>903</v>
      </c>
      <c r="C319" s="1164" t="s">
        <v>1156</v>
      </c>
      <c r="D319" s="1164">
        <v>45818</v>
      </c>
      <c r="E319" s="1187" t="s">
        <v>409</v>
      </c>
      <c r="F319" s="1184"/>
      <c r="G319" s="1161">
        <f t="shared" si="74"/>
        <v>45812</v>
      </c>
      <c r="H319" s="1161">
        <f t="shared" si="74"/>
        <v>45812</v>
      </c>
      <c r="I319" s="1209"/>
    </row>
    <row r="320" spans="1:9" s="145" customFormat="1" ht="18" hidden="1" customHeight="1" x14ac:dyDescent="0.2">
      <c r="A320" s="805"/>
      <c r="B320" s="1164" t="s">
        <v>958</v>
      </c>
      <c r="C320" s="1164" t="s">
        <v>1157</v>
      </c>
      <c r="D320" s="1164">
        <v>45820</v>
      </c>
      <c r="E320" s="1161">
        <f t="shared" ref="E320" si="76">D320+4</f>
        <v>45824</v>
      </c>
      <c r="F320" s="1184"/>
      <c r="G320" s="1161">
        <f t="shared" si="74"/>
        <v>45819</v>
      </c>
      <c r="H320" s="1161">
        <f t="shared" si="74"/>
        <v>45819</v>
      </c>
      <c r="I320" s="1209"/>
    </row>
    <row r="321" spans="1:9" s="145" customFormat="1" ht="18" hidden="1" customHeight="1" x14ac:dyDescent="0.2">
      <c r="A321" s="805"/>
      <c r="B321" s="1164" t="s">
        <v>897</v>
      </c>
      <c r="C321" s="1164" t="s">
        <v>1158</v>
      </c>
      <c r="D321" s="1164">
        <v>45831</v>
      </c>
      <c r="E321" s="1187" t="s">
        <v>409</v>
      </c>
      <c r="F321" s="1184"/>
      <c r="G321" s="1161">
        <f t="shared" si="74"/>
        <v>45826</v>
      </c>
      <c r="H321" s="1161">
        <f t="shared" si="74"/>
        <v>45826</v>
      </c>
      <c r="I321" s="1209"/>
    </row>
    <row r="322" spans="1:9" s="145" customFormat="1" ht="18" hidden="1" customHeight="1" x14ac:dyDescent="0.2">
      <c r="A322" s="805"/>
      <c r="B322" s="1164" t="s">
        <v>903</v>
      </c>
      <c r="C322" s="1164" t="s">
        <v>1159</v>
      </c>
      <c r="D322" s="1164">
        <v>45832</v>
      </c>
      <c r="E322" s="1187" t="s">
        <v>409</v>
      </c>
      <c r="F322" s="1184"/>
      <c r="G322" s="1161">
        <f t="shared" si="74"/>
        <v>45833</v>
      </c>
      <c r="H322" s="1161">
        <f t="shared" si="74"/>
        <v>45833</v>
      </c>
      <c r="I322" s="1209"/>
    </row>
    <row r="323" spans="1:9" s="145" customFormat="1" ht="18" hidden="1" customHeight="1" x14ac:dyDescent="0.2">
      <c r="A323" s="805"/>
      <c r="B323" s="1164" t="s">
        <v>958</v>
      </c>
      <c r="C323" s="1164" t="s">
        <v>1160</v>
      </c>
      <c r="D323" s="1164">
        <v>45839</v>
      </c>
      <c r="E323" s="1187" t="s">
        <v>409</v>
      </c>
      <c r="F323" s="1184"/>
      <c r="G323" s="1161">
        <f t="shared" si="74"/>
        <v>45840</v>
      </c>
      <c r="H323" s="1161">
        <f t="shared" si="74"/>
        <v>45840</v>
      </c>
      <c r="I323" s="1209"/>
    </row>
    <row r="324" spans="1:9" s="145" customFormat="1" ht="18" hidden="1" customHeight="1" x14ac:dyDescent="0.2">
      <c r="A324" s="805"/>
      <c r="B324" s="1164" t="s">
        <v>897</v>
      </c>
      <c r="C324" s="1164" t="s">
        <v>1161</v>
      </c>
      <c r="D324" s="1164">
        <v>45846</v>
      </c>
      <c r="E324" s="1187" t="s">
        <v>409</v>
      </c>
      <c r="F324" s="1184"/>
      <c r="G324" s="1161">
        <f t="shared" si="74"/>
        <v>45847</v>
      </c>
      <c r="H324" s="1161">
        <f t="shared" si="74"/>
        <v>45847</v>
      </c>
      <c r="I324" s="1209"/>
    </row>
    <row r="325" spans="1:9" s="145" customFormat="1" ht="18" hidden="1" customHeight="1" x14ac:dyDescent="0.2">
      <c r="A325" s="805"/>
      <c r="B325" s="1164" t="s">
        <v>958</v>
      </c>
      <c r="C325" s="1164" t="s">
        <v>1162</v>
      </c>
      <c r="D325" s="1164">
        <v>45853</v>
      </c>
      <c r="E325" s="1187" t="s">
        <v>409</v>
      </c>
      <c r="F325" s="1184"/>
      <c r="G325" s="1161">
        <f t="shared" si="74"/>
        <v>45854</v>
      </c>
      <c r="H325" s="1161">
        <f t="shared" si="74"/>
        <v>45854</v>
      </c>
      <c r="I325" s="1209"/>
    </row>
    <row r="326" spans="1:9" s="145" customFormat="1" ht="18" hidden="1" customHeight="1" x14ac:dyDescent="0.2">
      <c r="A326" s="805"/>
      <c r="B326" s="1164" t="s">
        <v>897</v>
      </c>
      <c r="C326" s="1164" t="s">
        <v>1163</v>
      </c>
      <c r="D326" s="1164">
        <v>45860</v>
      </c>
      <c r="E326" s="1187" t="s">
        <v>409</v>
      </c>
      <c r="F326" s="1184"/>
      <c r="G326" s="1161">
        <f t="shared" si="74"/>
        <v>45861</v>
      </c>
      <c r="H326" s="1161">
        <f t="shared" si="74"/>
        <v>45861</v>
      </c>
      <c r="I326" s="1209"/>
    </row>
    <row r="327" spans="1:9" s="145" customFormat="1" ht="18" hidden="1" customHeight="1" x14ac:dyDescent="0.2">
      <c r="A327" s="805"/>
      <c r="B327" s="1164" t="s">
        <v>958</v>
      </c>
      <c r="C327" s="1164" t="s">
        <v>1164</v>
      </c>
      <c r="D327" s="1164">
        <v>45867</v>
      </c>
      <c r="E327" s="1187" t="s">
        <v>409</v>
      </c>
      <c r="F327" s="1184"/>
      <c r="G327" s="1161">
        <f t="shared" si="74"/>
        <v>45868</v>
      </c>
      <c r="H327" s="1161">
        <f t="shared" si="74"/>
        <v>45868</v>
      </c>
      <c r="I327" s="1209"/>
    </row>
    <row r="328" spans="1:9" s="145" customFormat="1" ht="18" hidden="1" customHeight="1" x14ac:dyDescent="0.2">
      <c r="A328" s="805"/>
      <c r="B328" s="1164" t="s">
        <v>897</v>
      </c>
      <c r="C328" s="1164" t="s">
        <v>1165</v>
      </c>
      <c r="D328" s="1164">
        <v>45874</v>
      </c>
      <c r="E328" s="1187" t="s">
        <v>409</v>
      </c>
      <c r="F328" s="1184"/>
      <c r="G328" s="1161">
        <f t="shared" si="74"/>
        <v>45875</v>
      </c>
      <c r="H328" s="1161">
        <f t="shared" si="74"/>
        <v>45875</v>
      </c>
      <c r="I328" s="1209"/>
    </row>
    <row r="329" spans="1:9" s="145" customFormat="1" ht="18" hidden="1" customHeight="1" x14ac:dyDescent="0.2">
      <c r="A329" s="805"/>
      <c r="B329" s="1164" t="s">
        <v>958</v>
      </c>
      <c r="C329" s="1164" t="s">
        <v>1166</v>
      </c>
      <c r="D329" s="1164">
        <v>45881</v>
      </c>
      <c r="E329" s="1187" t="s">
        <v>409</v>
      </c>
      <c r="F329" s="1184"/>
      <c r="G329" s="1161">
        <f t="shared" si="74"/>
        <v>45882</v>
      </c>
      <c r="H329" s="1161">
        <f t="shared" si="74"/>
        <v>45882</v>
      </c>
      <c r="I329" s="1209"/>
    </row>
    <row r="330" spans="1:9" s="145" customFormat="1" ht="18" hidden="1" customHeight="1" x14ac:dyDescent="0.2">
      <c r="A330" s="805"/>
      <c r="B330" s="1164" t="s">
        <v>897</v>
      </c>
      <c r="C330" s="1164" t="s">
        <v>1167</v>
      </c>
      <c r="D330" s="1164">
        <v>45888</v>
      </c>
      <c r="E330" s="1161">
        <f t="shared" ref="E330:E331" si="77">D330+4</f>
        <v>45892</v>
      </c>
      <c r="F330" s="1184"/>
      <c r="G330" s="1161">
        <f t="shared" si="74"/>
        <v>45889</v>
      </c>
      <c r="H330" s="1161">
        <f t="shared" si="74"/>
        <v>45889</v>
      </c>
      <c r="I330" s="1209"/>
    </row>
    <row r="331" spans="1:9" s="145" customFormat="1" ht="18" hidden="1" customHeight="1" x14ac:dyDescent="0.2">
      <c r="A331" s="805"/>
      <c r="B331" s="1164" t="s">
        <v>958</v>
      </c>
      <c r="C331" s="1164" t="s">
        <v>1168</v>
      </c>
      <c r="D331" s="1164">
        <v>45895</v>
      </c>
      <c r="E331" s="1161">
        <f t="shared" si="77"/>
        <v>45899</v>
      </c>
      <c r="F331" s="1184"/>
      <c r="G331" s="1161">
        <f t="shared" si="74"/>
        <v>45896</v>
      </c>
      <c r="H331" s="1161">
        <f t="shared" si="74"/>
        <v>45896</v>
      </c>
      <c r="I331" s="1209"/>
    </row>
    <row r="332" spans="1:9" s="145" customFormat="1" ht="18" hidden="1" customHeight="1" x14ac:dyDescent="0.2">
      <c r="A332" s="805"/>
      <c r="B332" s="1168" t="s">
        <v>584</v>
      </c>
      <c r="C332" s="1164" t="s">
        <v>1169</v>
      </c>
      <c r="D332" s="1164">
        <v>45902</v>
      </c>
      <c r="E332" s="1161">
        <f t="shared" ref="E332:E334" si="78">D332+4</f>
        <v>45906</v>
      </c>
      <c r="F332" s="1184"/>
      <c r="G332" s="1161">
        <f t="shared" si="74"/>
        <v>45903</v>
      </c>
      <c r="H332" s="1161">
        <f t="shared" si="74"/>
        <v>45903</v>
      </c>
      <c r="I332" s="1209"/>
    </row>
    <row r="333" spans="1:9" s="145" customFormat="1" ht="18" hidden="1" customHeight="1" x14ac:dyDescent="0.2">
      <c r="A333" s="805"/>
      <c r="B333" s="1164" t="s">
        <v>897</v>
      </c>
      <c r="C333" s="1164" t="s">
        <v>1170</v>
      </c>
      <c r="D333" s="1164">
        <v>45909</v>
      </c>
      <c r="E333" s="1161">
        <f t="shared" si="78"/>
        <v>45913</v>
      </c>
      <c r="F333" s="1184"/>
      <c r="G333" s="1161">
        <f t="shared" si="74"/>
        <v>45910</v>
      </c>
      <c r="H333" s="1161">
        <f t="shared" si="74"/>
        <v>45910</v>
      </c>
      <c r="I333" s="1209"/>
    </row>
    <row r="334" spans="1:9" s="145" customFormat="1" ht="18" hidden="1" customHeight="1" x14ac:dyDescent="0.2">
      <c r="A334" s="805"/>
      <c r="B334" s="1164" t="s">
        <v>958</v>
      </c>
      <c r="C334" s="1164" t="s">
        <v>1171</v>
      </c>
      <c r="D334" s="1164">
        <v>45916</v>
      </c>
      <c r="E334" s="1161">
        <f t="shared" si="78"/>
        <v>45920</v>
      </c>
      <c r="F334" s="1184"/>
      <c r="G334" s="1161">
        <f t="shared" si="74"/>
        <v>45917</v>
      </c>
      <c r="H334" s="1161">
        <f t="shared" si="74"/>
        <v>45917</v>
      </c>
      <c r="I334" s="1209"/>
    </row>
    <row r="335" spans="1:9" s="145" customFormat="1" ht="18" hidden="1" customHeight="1" x14ac:dyDescent="0.2">
      <c r="A335" s="805"/>
      <c r="B335" s="1164" t="s">
        <v>958</v>
      </c>
      <c r="C335" s="1164" t="s">
        <v>1172</v>
      </c>
      <c r="D335" s="1164">
        <v>45925</v>
      </c>
      <c r="E335" s="1161">
        <f t="shared" ref="E335" si="79">D335+4</f>
        <v>45929</v>
      </c>
      <c r="F335" s="1184"/>
      <c r="G335" s="1161">
        <f t="shared" si="74"/>
        <v>45924</v>
      </c>
      <c r="H335" s="1161">
        <f t="shared" si="74"/>
        <v>45924</v>
      </c>
      <c r="I335" s="1209"/>
    </row>
    <row r="336" spans="1:9" s="145" customFormat="1" ht="18" hidden="1" customHeight="1" x14ac:dyDescent="0.2">
      <c r="A336" s="805"/>
      <c r="B336" s="1164" t="s">
        <v>897</v>
      </c>
      <c r="C336" s="1164" t="s">
        <v>1173</v>
      </c>
      <c r="D336" s="1164">
        <v>45930</v>
      </c>
      <c r="E336" s="1161">
        <f t="shared" ref="E336" si="80">D336+4</f>
        <v>45934</v>
      </c>
      <c r="F336" s="1184"/>
      <c r="G336" s="1161">
        <f t="shared" si="74"/>
        <v>45931</v>
      </c>
      <c r="H336" s="1161">
        <f t="shared" si="74"/>
        <v>45931</v>
      </c>
      <c r="I336" s="1209"/>
    </row>
    <row r="337" spans="1:9" s="145" customFormat="1" ht="18" hidden="1" customHeight="1" x14ac:dyDescent="0.2">
      <c r="A337" s="805" t="s">
        <v>1126</v>
      </c>
      <c r="B337" s="1169" t="s">
        <v>433</v>
      </c>
      <c r="C337" s="1164" t="s">
        <v>1174</v>
      </c>
      <c r="D337" s="1166">
        <v>45934</v>
      </c>
      <c r="E337" s="1166">
        <f t="shared" ref="E337" si="81">D337+4</f>
        <v>45938</v>
      </c>
      <c r="F337" s="1184"/>
      <c r="G337" s="1161">
        <v>45934</v>
      </c>
      <c r="H337" s="1161">
        <v>45935</v>
      </c>
      <c r="I337" s="1204">
        <f t="shared" ref="I337:I348" si="82">WEEKNUM(H337)</f>
        <v>41</v>
      </c>
    </row>
    <row r="338" spans="1:9" s="145" customFormat="1" ht="18" hidden="1" customHeight="1" x14ac:dyDescent="0.2">
      <c r="A338" s="805" t="s">
        <v>1124</v>
      </c>
      <c r="B338" s="1164" t="s">
        <v>897</v>
      </c>
      <c r="C338" s="1164" t="s">
        <v>1175</v>
      </c>
      <c r="D338" s="1164">
        <v>45943</v>
      </c>
      <c r="E338" s="1161">
        <f t="shared" ref="E338" si="83">D338+4</f>
        <v>45947</v>
      </c>
      <c r="F338" s="1184"/>
      <c r="G338" s="1161">
        <f t="shared" si="74"/>
        <v>45941</v>
      </c>
      <c r="H338" s="1161">
        <f t="shared" si="74"/>
        <v>45942</v>
      </c>
      <c r="I338" s="1204">
        <f t="shared" si="82"/>
        <v>42</v>
      </c>
    </row>
    <row r="339" spans="1:9" s="145" customFormat="1" ht="18" hidden="1" customHeight="1" x14ac:dyDescent="0.2">
      <c r="A339" s="805" t="s">
        <v>1110</v>
      </c>
      <c r="B339" s="1164" t="s">
        <v>958</v>
      </c>
      <c r="C339" s="1164" t="s">
        <v>1176</v>
      </c>
      <c r="D339" s="1164">
        <v>45948</v>
      </c>
      <c r="E339" s="1161">
        <f t="shared" ref="E339" si="84">D339+4</f>
        <v>45952</v>
      </c>
      <c r="F339" s="1184"/>
      <c r="G339" s="1161">
        <f t="shared" si="74"/>
        <v>45948</v>
      </c>
      <c r="H339" s="1161">
        <f t="shared" si="74"/>
        <v>45949</v>
      </c>
      <c r="I339" s="1204">
        <f t="shared" si="82"/>
        <v>43</v>
      </c>
    </row>
    <row r="340" spans="1:9" s="145" customFormat="1" ht="18" hidden="1" customHeight="1" x14ac:dyDescent="0.2">
      <c r="A340" s="805"/>
      <c r="B340" s="1164" t="s">
        <v>903</v>
      </c>
      <c r="C340" s="1164" t="s">
        <v>1177</v>
      </c>
      <c r="D340" s="1164">
        <v>45955</v>
      </c>
      <c r="E340" s="1161">
        <f t="shared" ref="E340:E344" si="85">D340+4</f>
        <v>45959</v>
      </c>
      <c r="F340" s="1184"/>
      <c r="G340" s="1161">
        <f t="shared" si="74"/>
        <v>45955</v>
      </c>
      <c r="H340" s="1161">
        <f t="shared" si="74"/>
        <v>45956</v>
      </c>
      <c r="I340" s="1204">
        <f t="shared" si="82"/>
        <v>44</v>
      </c>
    </row>
    <row r="341" spans="1:9" s="145" customFormat="1" ht="18" hidden="1" customHeight="1" x14ac:dyDescent="0.2">
      <c r="A341" s="805"/>
      <c r="B341" s="1164" t="s">
        <v>897</v>
      </c>
      <c r="C341" s="1164" t="s">
        <v>1178</v>
      </c>
      <c r="D341" s="1164">
        <v>45963</v>
      </c>
      <c r="E341" s="1161">
        <f t="shared" si="85"/>
        <v>45967</v>
      </c>
      <c r="F341" s="1184"/>
      <c r="G341" s="1161">
        <f>G340+7</f>
        <v>45962</v>
      </c>
      <c r="H341" s="1161">
        <f>H340+7</f>
        <v>45963</v>
      </c>
      <c r="I341" s="1204">
        <f t="shared" si="82"/>
        <v>45</v>
      </c>
    </row>
    <row r="342" spans="1:9" s="145" customFormat="1" ht="18" hidden="1" customHeight="1" x14ac:dyDescent="0.2">
      <c r="A342" s="805"/>
      <c r="B342" s="1164" t="s">
        <v>958</v>
      </c>
      <c r="C342" s="1164" t="s">
        <v>1179</v>
      </c>
      <c r="D342" s="1164">
        <v>45972</v>
      </c>
      <c r="E342" s="1161">
        <f t="shared" si="85"/>
        <v>45976</v>
      </c>
      <c r="F342" s="1184"/>
      <c r="G342" s="1161">
        <f t="shared" si="74"/>
        <v>45969</v>
      </c>
      <c r="H342" s="1161">
        <f t="shared" si="74"/>
        <v>45970</v>
      </c>
      <c r="I342" s="1204">
        <f t="shared" si="82"/>
        <v>46</v>
      </c>
    </row>
    <row r="343" spans="1:9" s="145" customFormat="1" ht="18" hidden="1" customHeight="1" x14ac:dyDescent="0.2">
      <c r="A343" s="805"/>
      <c r="B343" s="1164" t="s">
        <v>903</v>
      </c>
      <c r="C343" s="1164" t="s">
        <v>1180</v>
      </c>
      <c r="D343" s="1164">
        <v>45978</v>
      </c>
      <c r="E343" s="1161">
        <f t="shared" si="85"/>
        <v>45982</v>
      </c>
      <c r="F343" s="1184"/>
      <c r="G343" s="1161">
        <f t="shared" si="74"/>
        <v>45976</v>
      </c>
      <c r="H343" s="1161">
        <f t="shared" si="74"/>
        <v>45977</v>
      </c>
      <c r="I343" s="1204">
        <f t="shared" si="82"/>
        <v>47</v>
      </c>
    </row>
    <row r="344" spans="1:9" s="145" customFormat="1" ht="18" hidden="1" customHeight="1" x14ac:dyDescent="0.2">
      <c r="A344" s="805"/>
      <c r="B344" s="1164" t="s">
        <v>897</v>
      </c>
      <c r="C344" s="1164" t="s">
        <v>1181</v>
      </c>
      <c r="D344" s="1164">
        <v>45986</v>
      </c>
      <c r="E344" s="1161">
        <f t="shared" si="85"/>
        <v>45990</v>
      </c>
      <c r="F344" s="1184"/>
      <c r="G344" s="1161">
        <f t="shared" si="74"/>
        <v>45983</v>
      </c>
      <c r="H344" s="1161">
        <f t="shared" si="74"/>
        <v>45984</v>
      </c>
      <c r="I344" s="1204">
        <f t="shared" si="82"/>
        <v>48</v>
      </c>
    </row>
    <row r="345" spans="1:9" s="145" customFormat="1" ht="18" hidden="1" customHeight="1" x14ac:dyDescent="0.2">
      <c r="A345" s="805"/>
      <c r="B345" s="1164" t="s">
        <v>958</v>
      </c>
      <c r="C345" s="1164" t="s">
        <v>1182</v>
      </c>
      <c r="D345" s="1164">
        <v>45991</v>
      </c>
      <c r="E345" s="1161">
        <f t="shared" ref="E345" si="86">D345+4</f>
        <v>45995</v>
      </c>
      <c r="F345" s="1184"/>
      <c r="G345" s="1161">
        <f>G344+7</f>
        <v>45990</v>
      </c>
      <c r="H345" s="1161">
        <f>H344+7</f>
        <v>45991</v>
      </c>
      <c r="I345" s="1204">
        <f t="shared" si="82"/>
        <v>49</v>
      </c>
    </row>
    <row r="346" spans="1:9" s="145" customFormat="1" ht="18" hidden="1" customHeight="1" x14ac:dyDescent="0.2">
      <c r="A346" s="805" t="s">
        <v>903</v>
      </c>
      <c r="B346" s="1177" t="s">
        <v>648</v>
      </c>
      <c r="C346" s="1164" t="s">
        <v>1183</v>
      </c>
      <c r="D346" s="1164">
        <v>45994</v>
      </c>
      <c r="E346" s="1161">
        <f t="shared" ref="E346:E348" si="87">D346+4</f>
        <v>45998</v>
      </c>
      <c r="F346" s="1184"/>
      <c r="G346" s="1161">
        <f t="shared" si="74"/>
        <v>45997</v>
      </c>
      <c r="H346" s="1161">
        <f t="shared" si="74"/>
        <v>45998</v>
      </c>
      <c r="I346" s="1204">
        <f t="shared" si="82"/>
        <v>50</v>
      </c>
    </row>
    <row r="347" spans="1:9" s="145" customFormat="1" ht="18" hidden="1" customHeight="1" x14ac:dyDescent="0.2">
      <c r="A347" s="805"/>
      <c r="B347" s="1164" t="s">
        <v>897</v>
      </c>
      <c r="C347" s="1164" t="s">
        <v>1184</v>
      </c>
      <c r="D347" s="1164">
        <v>46005</v>
      </c>
      <c r="E347" s="1161">
        <f t="shared" si="87"/>
        <v>46009</v>
      </c>
      <c r="F347" s="1184"/>
      <c r="G347" s="1161">
        <f t="shared" si="74"/>
        <v>46004</v>
      </c>
      <c r="H347" s="1161">
        <f t="shared" si="74"/>
        <v>46005</v>
      </c>
      <c r="I347" s="1204">
        <f t="shared" si="82"/>
        <v>51</v>
      </c>
    </row>
    <row r="348" spans="1:9" s="145" customFormat="1" ht="18" hidden="1" customHeight="1" x14ac:dyDescent="0.2">
      <c r="A348" s="805" t="s">
        <v>958</v>
      </c>
      <c r="B348" s="1164" t="s">
        <v>1120</v>
      </c>
      <c r="C348" s="1164" t="s">
        <v>1185</v>
      </c>
      <c r="D348" s="1164">
        <v>46012</v>
      </c>
      <c r="E348" s="1161">
        <f t="shared" si="87"/>
        <v>46016</v>
      </c>
      <c r="F348" s="1184"/>
      <c r="G348" s="1161">
        <f t="shared" si="74"/>
        <v>46011</v>
      </c>
      <c r="H348" s="1161">
        <f t="shared" si="74"/>
        <v>46012</v>
      </c>
      <c r="I348" s="1204">
        <f t="shared" si="82"/>
        <v>52</v>
      </c>
    </row>
    <row r="349" spans="1:9" s="145" customFormat="1" ht="18" hidden="1" customHeight="1" x14ac:dyDescent="0.2">
      <c r="A349" s="805" t="s">
        <v>903</v>
      </c>
      <c r="B349" s="1177" t="s">
        <v>648</v>
      </c>
      <c r="C349" s="1164" t="s">
        <v>1186</v>
      </c>
      <c r="D349" s="1164">
        <v>46033</v>
      </c>
      <c r="E349" s="1161">
        <f t="shared" ref="E349:E352" si="88">D349+4</f>
        <v>46037</v>
      </c>
      <c r="F349" s="1184"/>
      <c r="G349" s="1161">
        <f t="shared" si="74"/>
        <v>46018</v>
      </c>
      <c r="H349" s="1161">
        <f t="shared" si="74"/>
        <v>46019</v>
      </c>
      <c r="I349" s="1204">
        <v>1</v>
      </c>
    </row>
    <row r="350" spans="1:9" s="145" customFormat="1" ht="18" hidden="1" customHeight="1" x14ac:dyDescent="0.2">
      <c r="A350" s="805"/>
      <c r="B350" s="1164" t="s">
        <v>1110</v>
      </c>
      <c r="C350" s="1164" t="s">
        <v>1187</v>
      </c>
      <c r="D350" s="1164">
        <v>46027</v>
      </c>
      <c r="E350" s="1161">
        <f t="shared" si="88"/>
        <v>46031</v>
      </c>
      <c r="F350" s="1184"/>
      <c r="G350" s="1161">
        <v>46025</v>
      </c>
      <c r="H350" s="1161">
        <v>46026</v>
      </c>
      <c r="I350" s="1204">
        <f t="shared" ref="I350:I352" si="89">WEEKNUM(H350)</f>
        <v>2</v>
      </c>
    </row>
    <row r="351" spans="1:9" s="145" customFormat="1" ht="18" hidden="1" customHeight="1" x14ac:dyDescent="0.2">
      <c r="A351" s="805" t="s">
        <v>1188</v>
      </c>
      <c r="B351" s="1169" t="s">
        <v>433</v>
      </c>
      <c r="C351" s="1164" t="s">
        <v>1189</v>
      </c>
      <c r="D351" s="1170">
        <v>46038</v>
      </c>
      <c r="E351" s="1170">
        <f t="shared" si="88"/>
        <v>46042</v>
      </c>
      <c r="F351" s="1184"/>
      <c r="G351" s="1161">
        <f t="shared" si="74"/>
        <v>46032</v>
      </c>
      <c r="H351" s="1161">
        <f t="shared" si="74"/>
        <v>46033</v>
      </c>
      <c r="I351" s="1204">
        <f t="shared" si="89"/>
        <v>3</v>
      </c>
    </row>
    <row r="352" spans="1:9" s="145" customFormat="1" ht="18" hidden="1" customHeight="1" x14ac:dyDescent="0.2">
      <c r="A352" s="805" t="s">
        <v>1190</v>
      </c>
      <c r="B352" s="1177" t="s">
        <v>1120</v>
      </c>
      <c r="C352" s="1164" t="s">
        <v>1191</v>
      </c>
      <c r="D352" s="1164">
        <v>46038</v>
      </c>
      <c r="E352" s="1161">
        <f t="shared" si="88"/>
        <v>46042</v>
      </c>
      <c r="F352" s="1184"/>
      <c r="G352" s="1161">
        <f t="shared" si="74"/>
        <v>46039</v>
      </c>
      <c r="H352" s="1161">
        <f t="shared" si="74"/>
        <v>46040</v>
      </c>
      <c r="I352" s="1204">
        <f t="shared" si="89"/>
        <v>4</v>
      </c>
    </row>
    <row r="353" spans="1:9" s="145" customFormat="1" ht="18" hidden="1" customHeight="1" x14ac:dyDescent="0.2">
      <c r="A353" s="805"/>
      <c r="B353" s="1164" t="s">
        <v>1110</v>
      </c>
      <c r="C353" s="1164" t="s">
        <v>1192</v>
      </c>
      <c r="D353" s="1164">
        <v>46046</v>
      </c>
      <c r="E353" s="1161">
        <f t="shared" ref="E353" si="90">D353+4</f>
        <v>46050</v>
      </c>
      <c r="F353" s="1184"/>
      <c r="G353" s="1161">
        <f>G352+7</f>
        <v>46046</v>
      </c>
      <c r="H353" s="1161">
        <f t="shared" si="74"/>
        <v>46047</v>
      </c>
      <c r="I353" s="1204">
        <f t="shared" ref="I353" si="91">WEEKNUM(H353)</f>
        <v>5</v>
      </c>
    </row>
    <row r="354" spans="1:9" s="145" customFormat="1" ht="18" hidden="1" customHeight="1" x14ac:dyDescent="0.2">
      <c r="A354" s="805" t="s">
        <v>1120</v>
      </c>
      <c r="B354" s="1164" t="s">
        <v>1129</v>
      </c>
      <c r="C354" s="1164" t="s">
        <v>1193</v>
      </c>
      <c r="D354" s="1164">
        <v>46056</v>
      </c>
      <c r="E354" s="1161">
        <f t="shared" ref="E354" si="92">D354+4</f>
        <v>46060</v>
      </c>
      <c r="F354" s="1184"/>
      <c r="G354" s="1161">
        <f t="shared" si="74"/>
        <v>46053</v>
      </c>
      <c r="H354" s="1161">
        <f t="shared" si="74"/>
        <v>46054</v>
      </c>
      <c r="I354" s="1204">
        <f t="shared" ref="I354" si="93">WEEKNUM(H354)</f>
        <v>6</v>
      </c>
    </row>
    <row r="355" spans="1:9" s="145" customFormat="1" ht="18" hidden="1" customHeight="1" x14ac:dyDescent="0.2">
      <c r="A355" s="805" t="s">
        <v>1134</v>
      </c>
      <c r="B355" s="1177" t="s">
        <v>556</v>
      </c>
      <c r="C355" s="1164" t="s">
        <v>1194</v>
      </c>
      <c r="D355" s="1164">
        <v>46061</v>
      </c>
      <c r="E355" s="1161">
        <f t="shared" ref="E355:E356" si="94">D355+4</f>
        <v>46065</v>
      </c>
      <c r="F355" s="1184"/>
      <c r="G355" s="1161">
        <f t="shared" si="74"/>
        <v>46060</v>
      </c>
      <c r="H355" s="1161">
        <f t="shared" si="74"/>
        <v>46061</v>
      </c>
      <c r="I355" s="1204">
        <f t="shared" ref="I355:I356" si="95">WEEKNUM(H355)</f>
        <v>7</v>
      </c>
    </row>
    <row r="356" spans="1:9" s="145" customFormat="1" ht="18" hidden="1" customHeight="1" x14ac:dyDescent="0.2">
      <c r="A356" s="805" t="s">
        <v>1110</v>
      </c>
      <c r="B356" s="1169" t="s">
        <v>584</v>
      </c>
      <c r="C356" s="1164" t="s">
        <v>1195</v>
      </c>
      <c r="D356" s="1164">
        <v>46067</v>
      </c>
      <c r="E356" s="1161">
        <f t="shared" si="94"/>
        <v>46071</v>
      </c>
      <c r="F356" s="1184"/>
      <c r="G356" s="1161">
        <f t="shared" si="74"/>
        <v>46067</v>
      </c>
      <c r="H356" s="1161">
        <f t="shared" si="74"/>
        <v>46068</v>
      </c>
      <c r="I356" s="1204">
        <f t="shared" si="95"/>
        <v>8</v>
      </c>
    </row>
    <row r="357" spans="1:9" s="145" customFormat="1" ht="18" hidden="1" customHeight="1" x14ac:dyDescent="0.2">
      <c r="A357" s="805" t="s">
        <v>1120</v>
      </c>
      <c r="B357" s="1164" t="s">
        <v>1129</v>
      </c>
      <c r="C357" s="1164" t="s">
        <v>1196</v>
      </c>
      <c r="D357" s="1164">
        <v>46075</v>
      </c>
      <c r="E357" s="1161">
        <f t="shared" ref="E357" si="96">D357+4</f>
        <v>46079</v>
      </c>
      <c r="F357" s="1184"/>
      <c r="G357" s="1161">
        <f t="shared" si="74"/>
        <v>46074</v>
      </c>
      <c r="H357" s="1161">
        <f t="shared" si="74"/>
        <v>46075</v>
      </c>
      <c r="I357" s="1204">
        <f t="shared" ref="I357" si="97">WEEKNUM(H357)</f>
        <v>9</v>
      </c>
    </row>
    <row r="358" spans="1:9" s="145" customFormat="1" ht="18" hidden="1" customHeight="1" x14ac:dyDescent="0.2">
      <c r="A358" s="805" t="s">
        <v>1129</v>
      </c>
      <c r="B358" s="1164" t="s">
        <v>1120</v>
      </c>
      <c r="C358" s="1164" t="s">
        <v>1197</v>
      </c>
      <c r="D358" s="1164">
        <v>46087</v>
      </c>
      <c r="E358" s="1161">
        <f t="shared" ref="E358" si="98">D358+4</f>
        <v>46091</v>
      </c>
      <c r="F358" s="1184"/>
      <c r="G358" s="1161">
        <f t="shared" si="74"/>
        <v>46081</v>
      </c>
      <c r="H358" s="1161">
        <f t="shared" si="74"/>
        <v>46082</v>
      </c>
      <c r="I358" s="1204">
        <f t="shared" ref="I358" si="99">WEEKNUM(H358)</f>
        <v>10</v>
      </c>
    </row>
    <row r="359" spans="1:9" s="145" customFormat="1" ht="18" customHeight="1" x14ac:dyDescent="0.2">
      <c r="A359" s="805" t="s">
        <v>1110</v>
      </c>
      <c r="B359" s="1164" t="s">
        <v>1120</v>
      </c>
      <c r="C359" s="1164" t="s">
        <v>1198</v>
      </c>
      <c r="D359" s="1164">
        <v>46096</v>
      </c>
      <c r="E359" s="1161">
        <f t="shared" ref="E359" si="100">D359+4</f>
        <v>46100</v>
      </c>
      <c r="F359" s="1184"/>
      <c r="G359" s="1161">
        <f t="shared" si="74"/>
        <v>46088</v>
      </c>
      <c r="H359" s="1161">
        <f t="shared" si="74"/>
        <v>46089</v>
      </c>
      <c r="I359" s="1204">
        <f t="shared" ref="I359" si="101">WEEKNUM(H359)</f>
        <v>11</v>
      </c>
    </row>
    <row r="360" spans="1:9" s="145" customFormat="1" ht="18" customHeight="1" x14ac:dyDescent="0.2">
      <c r="A360" s="805" t="s">
        <v>1199</v>
      </c>
      <c r="B360" s="1164" t="s">
        <v>1120</v>
      </c>
      <c r="C360" s="1164" t="s">
        <v>1200</v>
      </c>
      <c r="D360" s="1164">
        <v>46103</v>
      </c>
      <c r="E360" s="1161">
        <f t="shared" ref="E360" si="102">D360+4</f>
        <v>46107</v>
      </c>
      <c r="F360" s="1184"/>
      <c r="G360" s="1161">
        <f t="shared" si="74"/>
        <v>46095</v>
      </c>
      <c r="H360" s="1161">
        <f t="shared" si="74"/>
        <v>46096</v>
      </c>
      <c r="I360" s="1204">
        <f t="shared" ref="I360:I361" si="103">WEEKNUM(H360)</f>
        <v>12</v>
      </c>
    </row>
    <row r="361" spans="1:9" s="145" customFormat="1" ht="18" customHeight="1" x14ac:dyDescent="0.2">
      <c r="A361" s="805" t="s">
        <v>1129</v>
      </c>
      <c r="B361" s="1164" t="s">
        <v>1120</v>
      </c>
      <c r="C361" s="1164" t="s">
        <v>1201</v>
      </c>
      <c r="D361" s="963" t="s">
        <v>409</v>
      </c>
      <c r="E361" s="963" t="s">
        <v>409</v>
      </c>
      <c r="F361" s="1184"/>
      <c r="G361" s="1161">
        <f t="shared" si="74"/>
        <v>46102</v>
      </c>
      <c r="H361" s="1161">
        <f t="shared" si="74"/>
        <v>46103</v>
      </c>
      <c r="I361" s="1204">
        <f t="shared" si="103"/>
        <v>13</v>
      </c>
    </row>
    <row r="362" spans="1:9" s="145" customFormat="1" ht="18" customHeight="1" x14ac:dyDescent="0.2">
      <c r="A362" s="805" t="s">
        <v>1110</v>
      </c>
      <c r="B362" s="1164" t="s">
        <v>1129</v>
      </c>
      <c r="C362" s="1164" t="s">
        <v>1202</v>
      </c>
      <c r="D362" s="1164">
        <v>46109</v>
      </c>
      <c r="E362" s="1161">
        <f t="shared" ref="E362" si="104">D362+4</f>
        <v>46113</v>
      </c>
      <c r="F362" s="1184"/>
      <c r="G362" s="1161">
        <f t="shared" si="74"/>
        <v>46109</v>
      </c>
      <c r="H362" s="1161">
        <f t="shared" si="74"/>
        <v>46110</v>
      </c>
      <c r="I362" s="1204">
        <f t="shared" ref="I362" si="105">WEEKNUM(H362)</f>
        <v>14</v>
      </c>
    </row>
    <row r="363" spans="1:9" s="145" customFormat="1" ht="18" customHeight="1" x14ac:dyDescent="0.2">
      <c r="A363" s="805" t="s">
        <v>1129</v>
      </c>
      <c r="B363" s="1164" t="s">
        <v>1110</v>
      </c>
      <c r="C363" s="1164" t="s">
        <v>1203</v>
      </c>
      <c r="D363" s="1164">
        <v>46117</v>
      </c>
      <c r="E363" s="1161">
        <f t="shared" ref="E363" si="106">D363+4</f>
        <v>46121</v>
      </c>
      <c r="F363" s="1184"/>
      <c r="G363" s="1161">
        <f t="shared" si="74"/>
        <v>46116</v>
      </c>
      <c r="H363" s="1161">
        <f t="shared" si="74"/>
        <v>46117</v>
      </c>
      <c r="I363" s="1204">
        <f t="shared" ref="I363" si="107">WEEKNUM(H363)</f>
        <v>15</v>
      </c>
    </row>
    <row r="364" spans="1:9" s="145" customFormat="1" ht="18" customHeight="1" x14ac:dyDescent="0.2">
      <c r="A364" s="805"/>
      <c r="B364" s="1164" t="s">
        <v>1145</v>
      </c>
      <c r="C364" s="1164" t="s">
        <v>1204</v>
      </c>
      <c r="D364" s="1164">
        <v>46123</v>
      </c>
      <c r="E364" s="1161">
        <f t="shared" ref="E364" si="108">D364+4</f>
        <v>46127</v>
      </c>
      <c r="F364" s="1184"/>
      <c r="G364" s="1161">
        <f t="shared" si="74"/>
        <v>46123</v>
      </c>
      <c r="H364" s="1161">
        <f t="shared" si="74"/>
        <v>46124</v>
      </c>
      <c r="I364" s="1204">
        <f t="shared" ref="I364" si="109">WEEKNUM(H364)</f>
        <v>16</v>
      </c>
    </row>
    <row r="365" spans="1:9" s="145" customFormat="1" ht="18" customHeight="1" x14ac:dyDescent="0.2">
      <c r="A365" s="805" t="s">
        <v>1110</v>
      </c>
      <c r="B365" s="1164" t="s">
        <v>1129</v>
      </c>
      <c r="C365" s="1164" t="s">
        <v>1205</v>
      </c>
      <c r="D365" s="1164">
        <v>46130</v>
      </c>
      <c r="E365" s="1161">
        <f t="shared" ref="E365" si="110">D365+4</f>
        <v>46134</v>
      </c>
      <c r="F365" s="1184"/>
      <c r="G365" s="1161">
        <f t="shared" si="74"/>
        <v>46130</v>
      </c>
      <c r="H365" s="1161">
        <f t="shared" si="74"/>
        <v>46131</v>
      </c>
      <c r="I365" s="1204">
        <f t="shared" ref="I365" si="111">WEEKNUM(H365)</f>
        <v>17</v>
      </c>
    </row>
    <row r="366" spans="1:9" s="145" customFormat="1" ht="18" customHeight="1" x14ac:dyDescent="0.2">
      <c r="A366" s="805" t="s">
        <v>1143</v>
      </c>
      <c r="B366" s="1164" t="s">
        <v>900</v>
      </c>
      <c r="C366" s="1164" t="s">
        <v>1206</v>
      </c>
      <c r="D366" s="1164">
        <v>46137</v>
      </c>
      <c r="E366" s="1161">
        <f t="shared" ref="E366" si="112">D366+4</f>
        <v>46141</v>
      </c>
      <c r="F366" s="1184"/>
      <c r="G366" s="1161">
        <f t="shared" si="74"/>
        <v>46137</v>
      </c>
      <c r="H366" s="1161">
        <f t="shared" si="74"/>
        <v>46138</v>
      </c>
      <c r="I366" s="1204">
        <f t="shared" ref="I366" si="113">WEEKNUM(H366)</f>
        <v>18</v>
      </c>
    </row>
    <row r="367" spans="1:9" s="145" customFormat="1" ht="18" customHeight="1" x14ac:dyDescent="0.2">
      <c r="A367" s="805"/>
      <c r="B367" s="1164" t="s">
        <v>1145</v>
      </c>
      <c r="C367" s="1164" t="s">
        <v>1207</v>
      </c>
      <c r="D367" s="1164">
        <v>46144</v>
      </c>
      <c r="E367" s="1161">
        <f t="shared" ref="E367:E368" si="114">D367+4</f>
        <v>46148</v>
      </c>
      <c r="F367" s="1184"/>
      <c r="G367" s="1161">
        <f t="shared" si="74"/>
        <v>46144</v>
      </c>
      <c r="H367" s="1161">
        <f t="shared" si="74"/>
        <v>46145</v>
      </c>
      <c r="I367" s="1204">
        <f t="shared" ref="I367:I368" si="115">WEEKNUM(H367)</f>
        <v>19</v>
      </c>
    </row>
    <row r="368" spans="1:9" s="145" customFormat="1" ht="18" customHeight="1" x14ac:dyDescent="0.2">
      <c r="A368" s="805" t="s">
        <v>1110</v>
      </c>
      <c r="B368" s="1164" t="s">
        <v>1129</v>
      </c>
      <c r="C368" s="1164" t="s">
        <v>1208</v>
      </c>
      <c r="D368" s="1164">
        <v>46151</v>
      </c>
      <c r="E368" s="1161">
        <f t="shared" si="114"/>
        <v>46155</v>
      </c>
      <c r="F368" s="1184"/>
      <c r="G368" s="1161">
        <f t="shared" si="74"/>
        <v>46151</v>
      </c>
      <c r="H368" s="1161">
        <f t="shared" si="74"/>
        <v>46152</v>
      </c>
      <c r="I368" s="1204">
        <f t="shared" si="115"/>
        <v>20</v>
      </c>
    </row>
    <row r="369" spans="1:15" s="145" customFormat="1" ht="18" customHeight="1" x14ac:dyDescent="0.2">
      <c r="A369" s="805" t="s">
        <v>1143</v>
      </c>
      <c r="B369" s="1164" t="s">
        <v>900</v>
      </c>
      <c r="C369" s="1164" t="s">
        <v>1209</v>
      </c>
      <c r="D369" s="1164">
        <v>46158</v>
      </c>
      <c r="E369" s="1161">
        <f t="shared" ref="E369" si="116">D369+4</f>
        <v>46162</v>
      </c>
      <c r="F369" s="1184"/>
      <c r="G369" s="1161">
        <f t="shared" si="74"/>
        <v>46158</v>
      </c>
      <c r="H369" s="1161">
        <f t="shared" si="74"/>
        <v>46159</v>
      </c>
      <c r="I369" s="1204">
        <f t="shared" ref="I369" si="117">WEEKNUM(H369)</f>
        <v>21</v>
      </c>
    </row>
    <row r="370" spans="1:15" s="145" customFormat="1" ht="18" customHeight="1" x14ac:dyDescent="0.2">
      <c r="A370" s="805"/>
      <c r="B370" s="1164" t="s">
        <v>1145</v>
      </c>
      <c r="C370" s="1164" t="s">
        <v>1210</v>
      </c>
      <c r="D370" s="1164">
        <v>46165</v>
      </c>
      <c r="E370" s="1161">
        <f t="shared" ref="E370" si="118">D370+4</f>
        <v>46169</v>
      </c>
      <c r="F370" s="1184"/>
      <c r="G370" s="1161">
        <f t="shared" si="74"/>
        <v>46165</v>
      </c>
      <c r="H370" s="1161">
        <f t="shared" si="74"/>
        <v>46166</v>
      </c>
      <c r="I370" s="1204">
        <f t="shared" ref="I370" si="119">WEEKNUM(H370)</f>
        <v>22</v>
      </c>
    </row>
    <row r="371" spans="1:15" s="145" customFormat="1" ht="18" customHeight="1" x14ac:dyDescent="0.2">
      <c r="A371" s="805"/>
      <c r="B371" s="1164" t="s">
        <v>1129</v>
      </c>
      <c r="C371" s="1164" t="s">
        <v>1211</v>
      </c>
      <c r="D371" s="1164">
        <v>46172</v>
      </c>
      <c r="E371" s="1161">
        <f t="shared" ref="E371" si="120">D371+4</f>
        <v>46176</v>
      </c>
      <c r="F371" s="1184"/>
      <c r="G371" s="1161">
        <f t="shared" si="74"/>
        <v>46172</v>
      </c>
      <c r="H371" s="1161">
        <f t="shared" si="74"/>
        <v>46173</v>
      </c>
      <c r="I371" s="1204">
        <f t="shared" ref="I371" si="121">WEEKNUM(H371)</f>
        <v>23</v>
      </c>
    </row>
    <row r="372" spans="1:15" s="18" customFormat="1" ht="18" customHeight="1" x14ac:dyDescent="0.2">
      <c r="A372" s="855"/>
      <c r="B372" s="147" t="s">
        <v>589</v>
      </c>
      <c r="C372" s="11"/>
      <c r="D372" s="11"/>
      <c r="E372" s="11"/>
      <c r="F372" s="11"/>
      <c r="G372" s="11"/>
      <c r="H372" s="11"/>
      <c r="I372" s="11"/>
      <c r="J372" s="11"/>
    </row>
    <row r="373" spans="1:15" s="18" customFormat="1" ht="18" customHeight="1" x14ac:dyDescent="0.2">
      <c r="A373" s="855"/>
      <c r="C373" s="11"/>
      <c r="D373" s="11"/>
      <c r="E373" s="11"/>
      <c r="F373" s="11"/>
      <c r="G373" s="11"/>
      <c r="H373" s="11"/>
      <c r="I373" s="11"/>
      <c r="J373" s="11"/>
    </row>
    <row r="374" spans="1:15" s="18" customFormat="1" ht="18" customHeight="1" x14ac:dyDescent="0.2">
      <c r="A374" s="855"/>
      <c r="B374" s="147"/>
      <c r="C374" s="11"/>
      <c r="D374" s="11"/>
      <c r="E374" s="11"/>
      <c r="F374" s="11"/>
      <c r="G374" s="11"/>
      <c r="H374" s="11"/>
      <c r="I374" s="11"/>
      <c r="J374" s="11"/>
    </row>
    <row r="375" spans="1:15" s="18" customFormat="1" ht="18" customHeight="1" thickBot="1" x14ac:dyDescent="0.25">
      <c r="A375" s="855"/>
      <c r="B375" s="147"/>
      <c r="C375" s="11"/>
      <c r="D375" s="11"/>
      <c r="E375" s="11"/>
      <c r="F375" s="11"/>
      <c r="G375" s="11"/>
      <c r="H375" s="11"/>
      <c r="I375" s="11"/>
      <c r="J375" s="11"/>
    </row>
    <row r="376" spans="1:15" s="147" customFormat="1" ht="18.75" customHeight="1" x14ac:dyDescent="0.2">
      <c r="B376" s="771"/>
      <c r="C376" s="772"/>
      <c r="D376" s="773"/>
      <c r="E376" s="774"/>
      <c r="F376" s="775"/>
      <c r="G376" s="776"/>
      <c r="H376" s="777"/>
    </row>
    <row r="377" spans="1:15" s="147" customFormat="1" ht="18.75" customHeight="1" x14ac:dyDescent="0.2">
      <c r="B377" s="778" t="s">
        <v>590</v>
      </c>
      <c r="C377" s="145"/>
      <c r="D377" s="147" t="s">
        <v>591</v>
      </c>
      <c r="G377" s="147" t="s">
        <v>592</v>
      </c>
      <c r="H377" s="779"/>
    </row>
    <row r="378" spans="1:15" s="147" customFormat="1" ht="18.75" customHeight="1" x14ac:dyDescent="0.2">
      <c r="B378" s="780" t="s">
        <v>593</v>
      </c>
      <c r="C378" s="1085" t="s">
        <v>594</v>
      </c>
      <c r="D378" s="133" t="s">
        <v>595</v>
      </c>
      <c r="F378" s="1085" t="s">
        <v>596</v>
      </c>
      <c r="G378" s="145" t="s">
        <v>597</v>
      </c>
      <c r="H378" s="1086" t="s">
        <v>598</v>
      </c>
    </row>
    <row r="379" spans="1:15" s="147" customFormat="1" ht="18" customHeight="1" x14ac:dyDescent="0.2">
      <c r="B379" s="780" t="s">
        <v>599</v>
      </c>
      <c r="C379" s="1085" t="s">
        <v>600</v>
      </c>
      <c r="D379" s="133" t="s">
        <v>601</v>
      </c>
      <c r="E379" s="148" t="s">
        <v>602</v>
      </c>
      <c r="F379" s="1087" t="s">
        <v>603</v>
      </c>
      <c r="G379" s="145" t="s">
        <v>604</v>
      </c>
      <c r="H379" s="1086" t="s">
        <v>605</v>
      </c>
    </row>
    <row r="380" spans="1:15" s="147" customFormat="1" ht="18.75" customHeight="1" x14ac:dyDescent="0.2">
      <c r="B380" s="783" t="s">
        <v>606</v>
      </c>
      <c r="C380" s="1088" t="s">
        <v>607</v>
      </c>
      <c r="D380" s="133" t="s">
        <v>608</v>
      </c>
      <c r="E380" s="148" t="s">
        <v>609</v>
      </c>
      <c r="F380" s="1087" t="s">
        <v>610</v>
      </c>
      <c r="G380" s="588" t="s">
        <v>611</v>
      </c>
      <c r="H380" s="1089" t="s">
        <v>612</v>
      </c>
    </row>
    <row r="381" spans="1:15" s="147" customFormat="1" ht="18.75" customHeight="1" x14ac:dyDescent="0.2">
      <c r="B381" s="783" t="s">
        <v>613</v>
      </c>
      <c r="C381" s="1088" t="s">
        <v>614</v>
      </c>
      <c r="D381" s="133" t="s">
        <v>615</v>
      </c>
      <c r="E381" s="148" t="s">
        <v>616</v>
      </c>
      <c r="F381" s="1087" t="s">
        <v>617</v>
      </c>
      <c r="G381" s="588" t="s">
        <v>618</v>
      </c>
      <c r="H381" s="1089" t="s">
        <v>619</v>
      </c>
      <c r="N381" s="149"/>
      <c r="O381" s="149"/>
    </row>
    <row r="382" spans="1:15" s="147" customFormat="1" ht="18.75" customHeight="1" x14ac:dyDescent="0.2">
      <c r="B382" s="783" t="s">
        <v>894</v>
      </c>
      <c r="C382" s="1088" t="s">
        <v>621</v>
      </c>
      <c r="D382" s="133" t="s">
        <v>622</v>
      </c>
      <c r="E382" s="148" t="s">
        <v>623</v>
      </c>
      <c r="F382" s="1087" t="s">
        <v>624</v>
      </c>
      <c r="G382" s="588" t="s">
        <v>625</v>
      </c>
      <c r="H382" s="1089" t="s">
        <v>626</v>
      </c>
      <c r="N382" s="149"/>
      <c r="O382" s="149"/>
    </row>
    <row r="383" spans="1:15" s="147" customFormat="1" ht="18.75" customHeight="1" x14ac:dyDescent="0.2">
      <c r="B383" s="783" t="s">
        <v>627</v>
      </c>
      <c r="C383" s="1088" t="s">
        <v>628</v>
      </c>
      <c r="D383" s="133" t="s">
        <v>629</v>
      </c>
      <c r="E383" s="148" t="s">
        <v>630</v>
      </c>
      <c r="F383" s="1087" t="s">
        <v>631</v>
      </c>
      <c r="G383" s="588" t="s">
        <v>632</v>
      </c>
      <c r="H383" s="1089" t="s">
        <v>633</v>
      </c>
      <c r="N383" s="149"/>
      <c r="O383" s="149"/>
    </row>
    <row r="384" spans="1:15" s="147" customFormat="1" ht="18.75" customHeight="1" x14ac:dyDescent="0.2">
      <c r="B384" s="783" t="s">
        <v>634</v>
      </c>
      <c r="C384" s="1088" t="s">
        <v>635</v>
      </c>
      <c r="D384" s="133" t="s">
        <v>636</v>
      </c>
      <c r="E384" s="148" t="s">
        <v>637</v>
      </c>
      <c r="F384" s="1085" t="s">
        <v>638</v>
      </c>
      <c r="G384" s="588" t="s">
        <v>639</v>
      </c>
      <c r="H384" s="787" t="s">
        <v>640</v>
      </c>
      <c r="N384" s="149"/>
      <c r="O384" s="149"/>
    </row>
    <row r="385" spans="1:11" s="149" customFormat="1" ht="18.75" customHeight="1" x14ac:dyDescent="0.2">
      <c r="A385" s="1022"/>
      <c r="B385" s="783" t="s">
        <v>641</v>
      </c>
      <c r="C385" s="1088" t="s">
        <v>642</v>
      </c>
      <c r="D385" s="133" t="s">
        <v>1212</v>
      </c>
      <c r="E385" s="148" t="s">
        <v>644</v>
      </c>
      <c r="F385" s="739" t="s">
        <v>645</v>
      </c>
      <c r="G385" s="147"/>
      <c r="H385" s="788"/>
      <c r="I385" s="145"/>
      <c r="J385" s="145"/>
      <c r="K385" s="145"/>
    </row>
    <row r="386" spans="1:11" s="149" customFormat="1" ht="18" customHeight="1" thickBot="1" x14ac:dyDescent="0.25">
      <c r="A386" s="1022"/>
      <c r="B386" s="789"/>
      <c r="C386" s="790"/>
      <c r="D386" s="790"/>
      <c r="E386" s="791"/>
      <c r="F386" s="791"/>
      <c r="G386" s="791"/>
      <c r="H386" s="792"/>
      <c r="I386" s="145"/>
      <c r="J386" s="145"/>
      <c r="K386" s="145"/>
    </row>
  </sheetData>
  <mergeCells count="10">
    <mergeCell ref="D297:D298"/>
    <mergeCell ref="B4:F4"/>
    <mergeCell ref="B2:F2"/>
    <mergeCell ref="D6:D7"/>
    <mergeCell ref="D90:D91"/>
    <mergeCell ref="D177:D178"/>
    <mergeCell ref="B295:E295"/>
    <mergeCell ref="B177:C177"/>
    <mergeCell ref="B297:C297"/>
    <mergeCell ref="B175:F175"/>
  </mergeCells>
  <hyperlinks>
    <hyperlink ref="H2" location="HOME!Print_Area" display="HOME" xr:uid="{19842D1F-1BFC-4DB4-90A8-1F1EB5E20B9B}"/>
    <hyperlink ref="H378" r:id="rId1" xr:uid="{1F152ED1-36A4-46DB-ADE6-672881154634}"/>
    <hyperlink ref="C378" r:id="rId2" xr:uid="{C7254DD9-7458-45A4-895E-798B70AF70FC}"/>
    <hyperlink ref="H383" r:id="rId3" xr:uid="{DC65177B-5AC3-4B6B-936A-1476782B2256}"/>
    <hyperlink ref="H382" r:id="rId4" xr:uid="{1B1142E4-3AE0-4C68-93DC-7AAD81F1E25D}"/>
    <hyperlink ref="C381" r:id="rId5" xr:uid="{DFBA4A0D-79F2-4844-8A99-456554EFA451}"/>
    <hyperlink ref="C379" r:id="rId6" xr:uid="{3B46947C-DB0E-4C9A-B7AC-48E783588656}"/>
    <hyperlink ref="C385" r:id="rId7" xr:uid="{62AA7454-D56C-4D7D-ADAF-58FCF11C6255}"/>
    <hyperlink ref="H381" r:id="rId8" xr:uid="{6EC473C1-3A86-4A63-BBEC-7F9AE232F451}"/>
    <hyperlink ref="H384" r:id="rId9" xr:uid="{7064ED98-9ABD-4321-B914-24E938FAA1E7}"/>
    <hyperlink ref="F378" r:id="rId10" xr:uid="{DFBD6B36-D4AC-49F5-99E4-65CFC70B06C6}"/>
    <hyperlink ref="F383" r:id="rId11" xr:uid="{799566F7-7BB6-4440-A4D7-F5FA3808EB84}"/>
    <hyperlink ref="F379" r:id="rId12" xr:uid="{C03531FA-7EBC-4E5F-BA5A-183FE4A031FD}"/>
    <hyperlink ref="F380" r:id="rId13" xr:uid="{CCDE3307-FEC0-476C-89B9-BCC8A07E3A88}"/>
    <hyperlink ref="F381" r:id="rId14" xr:uid="{5B62FC6F-8535-4518-A04A-0A08C94559E9}"/>
    <hyperlink ref="F382" r:id="rId15" xr:uid="{83CE5EAA-1D1A-44CA-9DBE-D5A70FAE1FDD}"/>
    <hyperlink ref="H379" r:id="rId16" xr:uid="{EB07F2D6-E5E0-4F69-B685-4086F17A77E6}"/>
    <hyperlink ref="H380" r:id="rId17" xr:uid="{7D2237D5-BAE1-4588-8EB7-500BF4FF1F86}"/>
    <hyperlink ref="F384" r:id="rId18" xr:uid="{B5D747EC-95BA-4E98-849B-65BCAAB754BB}"/>
    <hyperlink ref="C380" r:id="rId19" xr:uid="{829A7F53-4BA2-4F5D-A200-0D84E2D3987E}"/>
    <hyperlink ref="C382" r:id="rId20" xr:uid="{95C487B8-483C-412A-AF9E-915BDF577CF1}"/>
    <hyperlink ref="C383" r:id="rId21" xr:uid="{D0157D39-5650-4104-98D6-8317687536B3}"/>
    <hyperlink ref="C384" r:id="rId22" xr:uid="{6ED651D1-A844-40FF-9B1C-20D9A98C856B}"/>
    <hyperlink ref="F385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11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 x14ac:dyDescent="0.2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 x14ac:dyDescent="0.2">
      <c r="B2" s="8" t="s">
        <v>5229</v>
      </c>
    </row>
    <row r="3" spans="2:8" ht="17.25" customHeight="1" x14ac:dyDescent="0.2">
      <c r="B3" s="165"/>
    </row>
    <row r="4" spans="2:8" ht="17.25" customHeight="1" x14ac:dyDescent="0.2">
      <c r="C4" s="313" t="s">
        <v>5830</v>
      </c>
      <c r="D4" s="147"/>
      <c r="E4" s="147"/>
      <c r="F4" s="147"/>
      <c r="G4" s="147"/>
      <c r="H4" s="147"/>
    </row>
    <row r="5" spans="2:8" ht="17.25" customHeight="1" x14ac:dyDescent="0.2">
      <c r="B5" s="148"/>
      <c r="C5" s="176"/>
      <c r="D5" s="148"/>
      <c r="E5" s="148"/>
      <c r="F5" s="148"/>
      <c r="G5" s="148"/>
      <c r="H5" s="148"/>
    </row>
    <row r="6" spans="2:8" ht="25.5" customHeight="1" x14ac:dyDescent="0.2">
      <c r="B6" s="181"/>
      <c r="C6" s="182" t="s">
        <v>5831</v>
      </c>
      <c r="D6" s="332" t="s">
        <v>1839</v>
      </c>
      <c r="E6" s="163" t="s">
        <v>292</v>
      </c>
      <c r="F6" s="163" t="s">
        <v>328</v>
      </c>
      <c r="G6" s="163" t="s">
        <v>235</v>
      </c>
      <c r="H6" s="163" t="s">
        <v>221</v>
      </c>
    </row>
    <row r="7" spans="2:8" ht="19.5" customHeight="1" x14ac:dyDescent="0.2">
      <c r="B7" s="152" t="s">
        <v>375</v>
      </c>
      <c r="C7" s="152" t="s">
        <v>376</v>
      </c>
      <c r="D7" s="403"/>
      <c r="E7" s="403" t="s">
        <v>185</v>
      </c>
      <c r="F7" s="403" t="s">
        <v>277</v>
      </c>
      <c r="G7" s="403" t="s">
        <v>164</v>
      </c>
      <c r="H7" s="403" t="s">
        <v>177</v>
      </c>
    </row>
    <row r="8" spans="2:8" ht="17.25" customHeight="1" x14ac:dyDescent="0.2">
      <c r="B8" s="183" t="s">
        <v>5832</v>
      </c>
      <c r="C8" s="189" t="s">
        <v>5833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 x14ac:dyDescent="0.2">
      <c r="B9" s="183" t="s">
        <v>5834</v>
      </c>
      <c r="C9" s="189" t="s">
        <v>5835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 x14ac:dyDescent="0.2">
      <c r="B10" s="148"/>
      <c r="C10" s="176"/>
      <c r="D10" s="148"/>
      <c r="E10" s="148"/>
      <c r="F10" s="148"/>
      <c r="G10" s="148"/>
      <c r="H10" s="148"/>
    </row>
    <row r="11" spans="2:8" ht="25.5" customHeight="1" x14ac:dyDescent="0.2">
      <c r="B11" s="181"/>
      <c r="C11" s="182" t="s">
        <v>1730</v>
      </c>
      <c r="D11" s="332" t="s">
        <v>1839</v>
      </c>
      <c r="E11" s="163" t="s">
        <v>328</v>
      </c>
      <c r="F11" s="163" t="s">
        <v>235</v>
      </c>
      <c r="G11" s="163" t="s">
        <v>221</v>
      </c>
      <c r="H11" s="148"/>
    </row>
    <row r="12" spans="2:8" ht="19.5" customHeight="1" x14ac:dyDescent="0.2">
      <c r="B12" s="152" t="s">
        <v>375</v>
      </c>
      <c r="C12" s="152" t="s">
        <v>376</v>
      </c>
      <c r="D12" s="403"/>
      <c r="E12" s="403" t="s">
        <v>185</v>
      </c>
      <c r="F12" s="403" t="s">
        <v>188</v>
      </c>
      <c r="G12" s="403" t="s">
        <v>263</v>
      </c>
      <c r="H12" s="148"/>
    </row>
    <row r="13" spans="2:8" ht="17.25" customHeight="1" x14ac:dyDescent="0.2">
      <c r="B13" s="183" t="s">
        <v>5836</v>
      </c>
      <c r="C13" s="189" t="s">
        <v>5837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 x14ac:dyDescent="0.2">
      <c r="B14" s="183" t="s">
        <v>5838</v>
      </c>
      <c r="C14" s="189" t="s">
        <v>5839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 x14ac:dyDescent="0.2">
      <c r="B15" s="184" t="s">
        <v>5840</v>
      </c>
      <c r="C15" s="188" t="s">
        <v>5841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 x14ac:dyDescent="0.2">
      <c r="B16" s="184" t="s">
        <v>5842</v>
      </c>
      <c r="C16" s="188" t="s">
        <v>5843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 x14ac:dyDescent="0.2">
      <c r="B17" s="184" t="s">
        <v>5844</v>
      </c>
      <c r="C17" s="188" t="s">
        <v>5845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 x14ac:dyDescent="0.2">
      <c r="B18" s="184" t="s">
        <v>5846</v>
      </c>
      <c r="C18" s="188" t="s">
        <v>5847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 x14ac:dyDescent="0.2">
      <c r="B19" s="184" t="s">
        <v>5848</v>
      </c>
      <c r="C19" s="188" t="s">
        <v>5849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 x14ac:dyDescent="0.2">
      <c r="B20" s="183" t="s">
        <v>4686</v>
      </c>
      <c r="C20" s="189" t="s">
        <v>5850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 x14ac:dyDescent="0.2">
      <c r="B21" s="183" t="s">
        <v>5851</v>
      </c>
      <c r="C21" s="189" t="s">
        <v>5852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 x14ac:dyDescent="0.2">
      <c r="B22" s="183" t="s">
        <v>5853</v>
      </c>
      <c r="C22" s="189" t="s">
        <v>5854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 x14ac:dyDescent="0.2">
      <c r="B23" s="183" t="s">
        <v>5855</v>
      </c>
      <c r="C23" s="189" t="s">
        <v>5856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 x14ac:dyDescent="0.2">
      <c r="B24" s="157" t="s">
        <v>589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 x14ac:dyDescent="0.2">
      <c r="B25" s="157" t="s">
        <v>5857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 x14ac:dyDescent="0.2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 x14ac:dyDescent="0.2">
      <c r="B27" s="192" t="s">
        <v>590</v>
      </c>
      <c r="C27" s="193"/>
      <c r="D27" s="193"/>
      <c r="E27" s="194"/>
      <c r="F27" s="195" t="s">
        <v>1748</v>
      </c>
      <c r="G27" s="195"/>
      <c r="H27" s="193"/>
      <c r="I27" s="193"/>
      <c r="J27" s="195" t="s">
        <v>592</v>
      </c>
      <c r="K27" s="195"/>
      <c r="L27" s="195"/>
    </row>
    <row r="28" spans="2:12" s="159" customFormat="1" ht="17.25" customHeight="1" x14ac:dyDescent="0.2">
      <c r="B28" s="197" t="s">
        <v>593</v>
      </c>
      <c r="C28" s="193"/>
      <c r="D28" s="198" t="s">
        <v>594</v>
      </c>
      <c r="E28" s="199"/>
      <c r="F28" s="197" t="s">
        <v>595</v>
      </c>
      <c r="G28" s="193"/>
      <c r="H28" s="198" t="s">
        <v>596</v>
      </c>
      <c r="I28" s="193"/>
      <c r="J28" s="197" t="s">
        <v>597</v>
      </c>
      <c r="K28" s="193"/>
      <c r="L28" s="198" t="s">
        <v>598</v>
      </c>
    </row>
    <row r="29" spans="2:12" s="159" customFormat="1" ht="17.25" customHeight="1" x14ac:dyDescent="0.2">
      <c r="B29" s="201" t="s">
        <v>5588</v>
      </c>
      <c r="C29" s="202" t="s">
        <v>5589</v>
      </c>
      <c r="D29" s="203" t="s">
        <v>5590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604</v>
      </c>
      <c r="K29" s="202" t="s">
        <v>1749</v>
      </c>
      <c r="L29" s="203" t="s">
        <v>605</v>
      </c>
    </row>
    <row r="30" spans="2:12" s="159" customFormat="1" ht="17.25" customHeight="1" x14ac:dyDescent="0.2">
      <c r="B30" s="201" t="s">
        <v>5591</v>
      </c>
      <c r="C30" s="202" t="s">
        <v>5592</v>
      </c>
      <c r="D30" s="203" t="s">
        <v>5593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611</v>
      </c>
      <c r="K30" s="202" t="s">
        <v>1750</v>
      </c>
      <c r="L30" s="203" t="s">
        <v>612</v>
      </c>
    </row>
    <row r="31" spans="2:12" s="159" customFormat="1" ht="17.25" customHeight="1" x14ac:dyDescent="0.2">
      <c r="B31" s="201" t="s">
        <v>1751</v>
      </c>
      <c r="C31" s="202" t="s">
        <v>5594</v>
      </c>
      <c r="D31" s="203" t="s">
        <v>1752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1753</v>
      </c>
      <c r="K31" s="202" t="s">
        <v>1754</v>
      </c>
      <c r="L31" s="203" t="s">
        <v>1755</v>
      </c>
    </row>
    <row r="32" spans="2:12" s="159" customFormat="1" ht="17.25" customHeight="1" x14ac:dyDescent="0.2">
      <c r="B32" s="201" t="s">
        <v>5595</v>
      </c>
      <c r="C32" s="202" t="s">
        <v>5596</v>
      </c>
      <c r="D32" s="203" t="s">
        <v>5597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625</v>
      </c>
      <c r="K32" s="202" t="s">
        <v>1756</v>
      </c>
      <c r="L32" s="203" t="s">
        <v>626</v>
      </c>
    </row>
    <row r="33" spans="2:12" s="159" customFormat="1" ht="17.25" customHeight="1" x14ac:dyDescent="0.2">
      <c r="B33" s="201" t="s">
        <v>606</v>
      </c>
      <c r="C33" s="202" t="s">
        <v>5598</v>
      </c>
      <c r="D33" s="203" t="s">
        <v>607</v>
      </c>
      <c r="E33" s="197"/>
      <c r="F33" s="201"/>
      <c r="G33" s="202"/>
      <c r="H33" s="203"/>
      <c r="I33" s="193"/>
      <c r="J33" s="201" t="s">
        <v>632</v>
      </c>
      <c r="K33" s="202" t="s">
        <v>1757</v>
      </c>
      <c r="L33" s="203" t="s">
        <v>633</v>
      </c>
    </row>
    <row r="34" spans="2:12" s="159" customFormat="1" ht="17.25" customHeight="1" x14ac:dyDescent="0.2">
      <c r="B34" s="201" t="s">
        <v>5599</v>
      </c>
      <c r="C34" s="202" t="s">
        <v>5600</v>
      </c>
      <c r="D34" s="203" t="s">
        <v>5601</v>
      </c>
      <c r="E34" s="197"/>
      <c r="F34" s="201"/>
      <c r="G34" s="202"/>
      <c r="H34" s="203"/>
      <c r="I34" s="193"/>
      <c r="J34" s="201" t="s">
        <v>1760</v>
      </c>
      <c r="K34" s="202" t="s">
        <v>1761</v>
      </c>
      <c r="L34" s="203" t="s">
        <v>1762</v>
      </c>
    </row>
    <row r="35" spans="2:12" s="159" customFormat="1" ht="17.25" customHeight="1" x14ac:dyDescent="0.2">
      <c r="B35" s="201" t="s">
        <v>5602</v>
      </c>
      <c r="C35" s="202" t="s">
        <v>5603</v>
      </c>
      <c r="D35" s="203" t="s">
        <v>5604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 x14ac:dyDescent="0.2">
      <c r="B36" s="201" t="s">
        <v>5605</v>
      </c>
      <c r="C36" s="202" t="s">
        <v>5606</v>
      </c>
      <c r="D36" s="203" t="s">
        <v>5607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 x14ac:dyDescent="0.2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 x14ac:dyDescent="0.2">
      <c r="B38" s="193" t="s">
        <v>1765</v>
      </c>
      <c r="C38" s="193" t="s">
        <v>1766</v>
      </c>
      <c r="D38" s="205"/>
      <c r="E38" s="193"/>
      <c r="F38" s="193" t="s">
        <v>1767</v>
      </c>
      <c r="G38" s="206" t="s">
        <v>1768</v>
      </c>
      <c r="H38" s="196"/>
      <c r="I38" s="193"/>
      <c r="J38" s="193" t="s">
        <v>1767</v>
      </c>
      <c r="K38" s="193" t="s">
        <v>1769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 x14ac:dyDescent="0.2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 x14ac:dyDescent="0.2">
      <c r="B2" s="8" t="s">
        <v>5229</v>
      </c>
    </row>
    <row r="3" spans="2:7" ht="17.25" customHeight="1" x14ac:dyDescent="0.2">
      <c r="B3" s="165"/>
    </row>
    <row r="4" spans="2:7" ht="17.25" customHeight="1" x14ac:dyDescent="0.2">
      <c r="C4" s="313" t="s">
        <v>5858</v>
      </c>
      <c r="D4" s="147"/>
      <c r="E4" s="147"/>
      <c r="F4" s="147"/>
      <c r="G4" s="147"/>
    </row>
    <row r="5" spans="2:7" ht="17.25" customHeight="1" x14ac:dyDescent="0.2">
      <c r="B5" s="148"/>
      <c r="C5" s="176"/>
      <c r="D5" s="148"/>
      <c r="E5" s="148"/>
      <c r="F5" s="148"/>
      <c r="G5" s="148"/>
    </row>
    <row r="6" spans="2:7" ht="31.5" customHeight="1" x14ac:dyDescent="0.2">
      <c r="B6" s="183"/>
      <c r="C6" s="351"/>
      <c r="D6" s="1595" t="s">
        <v>1839</v>
      </c>
      <c r="E6" s="163" t="s">
        <v>272</v>
      </c>
      <c r="F6" s="163" t="s">
        <v>5859</v>
      </c>
      <c r="G6" s="163" t="s">
        <v>235</v>
      </c>
    </row>
    <row r="7" spans="2:7" ht="17.25" customHeight="1" x14ac:dyDescent="0.2">
      <c r="B7" s="152" t="s">
        <v>375</v>
      </c>
      <c r="C7" s="152" t="s">
        <v>376</v>
      </c>
      <c r="D7" s="1595"/>
      <c r="E7" s="332" t="s">
        <v>185</v>
      </c>
      <c r="F7" s="332" t="s">
        <v>188</v>
      </c>
      <c r="G7" s="332" t="s">
        <v>263</v>
      </c>
    </row>
    <row r="8" spans="2:7" ht="17.25" customHeight="1" x14ac:dyDescent="0.2">
      <c r="B8" s="171" t="s">
        <v>5860</v>
      </c>
      <c r="C8" s="189" t="s">
        <v>5861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 x14ac:dyDescent="0.2">
      <c r="B9" s="171" t="s">
        <v>5862</v>
      </c>
      <c r="C9" s="189" t="s">
        <v>5863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 x14ac:dyDescent="0.2">
      <c r="B10" s="171" t="s">
        <v>5864</v>
      </c>
      <c r="C10" s="189" t="s">
        <v>5865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 x14ac:dyDescent="0.2">
      <c r="B11" s="171" t="s">
        <v>5866</v>
      </c>
      <c r="C11" s="189" t="s">
        <v>5867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 x14ac:dyDescent="0.2">
      <c r="B12" s="171" t="s">
        <v>5868</v>
      </c>
      <c r="C12" s="189" t="s">
        <v>5869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 x14ac:dyDescent="0.2">
      <c r="B13" s="171" t="s">
        <v>5870</v>
      </c>
      <c r="C13" s="189" t="s">
        <v>5871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 x14ac:dyDescent="0.2">
      <c r="B14" s="157" t="s">
        <v>589</v>
      </c>
      <c r="C14" s="185"/>
      <c r="D14" s="155"/>
      <c r="E14" s="155"/>
      <c r="F14" s="155"/>
      <c r="G14" s="148"/>
    </row>
    <row r="17" spans="2:12" s="159" customFormat="1" ht="17.25" customHeight="1" x14ac:dyDescent="0.2">
      <c r="B17" s="192" t="s">
        <v>590</v>
      </c>
      <c r="C17" s="193"/>
      <c r="D17" s="193"/>
      <c r="E17" s="194"/>
      <c r="F17" s="195" t="s">
        <v>1748</v>
      </c>
      <c r="G17" s="195"/>
      <c r="H17" s="193"/>
      <c r="I17" s="197"/>
      <c r="J17" s="195" t="s">
        <v>592</v>
      </c>
      <c r="K17" s="195"/>
      <c r="L17" s="195"/>
    </row>
    <row r="18" spans="2:12" s="159" customFormat="1" ht="17.25" customHeight="1" x14ac:dyDescent="0.2">
      <c r="B18" s="197" t="s">
        <v>593</v>
      </c>
      <c r="C18" s="193"/>
      <c r="D18" s="198" t="s">
        <v>594</v>
      </c>
      <c r="E18" s="199"/>
      <c r="F18" s="197" t="s">
        <v>595</v>
      </c>
      <c r="G18" s="193"/>
      <c r="H18" s="198" t="s">
        <v>596</v>
      </c>
      <c r="I18" s="197"/>
      <c r="J18" s="197" t="s">
        <v>597</v>
      </c>
      <c r="K18" s="193"/>
      <c r="L18" s="198" t="s">
        <v>598</v>
      </c>
    </row>
    <row r="19" spans="2:12" s="159" customFormat="1" ht="17.25" customHeight="1" x14ac:dyDescent="0.2">
      <c r="B19" s="201" t="s">
        <v>5588</v>
      </c>
      <c r="C19" s="202" t="s">
        <v>5589</v>
      </c>
      <c r="D19" s="203" t="s">
        <v>5590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604</v>
      </c>
      <c r="K19" s="202" t="s">
        <v>1749</v>
      </c>
      <c r="L19" s="203" t="s">
        <v>605</v>
      </c>
    </row>
    <row r="20" spans="2:12" s="159" customFormat="1" ht="17.25" customHeight="1" x14ac:dyDescent="0.2">
      <c r="B20" s="201" t="s">
        <v>5591</v>
      </c>
      <c r="C20" s="202" t="s">
        <v>5592</v>
      </c>
      <c r="D20" s="203" t="s">
        <v>5593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611</v>
      </c>
      <c r="K20" s="202" t="s">
        <v>1750</v>
      </c>
      <c r="L20" s="203" t="s">
        <v>612</v>
      </c>
    </row>
    <row r="21" spans="2:12" s="159" customFormat="1" ht="17.25" customHeight="1" x14ac:dyDescent="0.2">
      <c r="B21" s="201" t="s">
        <v>1751</v>
      </c>
      <c r="C21" s="202" t="s">
        <v>5594</v>
      </c>
      <c r="D21" s="203" t="s">
        <v>1752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1753</v>
      </c>
      <c r="K21" s="202" t="s">
        <v>1754</v>
      </c>
      <c r="L21" s="203" t="s">
        <v>1755</v>
      </c>
    </row>
    <row r="22" spans="2:12" s="159" customFormat="1" ht="17.25" customHeight="1" x14ac:dyDescent="0.2">
      <c r="B22" s="201" t="s">
        <v>5595</v>
      </c>
      <c r="C22" s="202" t="s">
        <v>5596</v>
      </c>
      <c r="D22" s="203" t="s">
        <v>5597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625</v>
      </c>
      <c r="K22" s="202" t="s">
        <v>1756</v>
      </c>
      <c r="L22" s="203" t="s">
        <v>626</v>
      </c>
    </row>
    <row r="23" spans="2:12" s="159" customFormat="1" ht="17.25" customHeight="1" x14ac:dyDescent="0.2">
      <c r="B23" s="201" t="s">
        <v>606</v>
      </c>
      <c r="C23" s="202" t="s">
        <v>5598</v>
      </c>
      <c r="D23" s="203" t="s">
        <v>607</v>
      </c>
      <c r="E23" s="197"/>
      <c r="F23" s="201"/>
      <c r="G23" s="202"/>
      <c r="H23" s="203"/>
      <c r="I23" s="197"/>
      <c r="J23" s="201" t="s">
        <v>632</v>
      </c>
      <c r="K23" s="202" t="s">
        <v>1757</v>
      </c>
      <c r="L23" s="203" t="s">
        <v>633</v>
      </c>
    </row>
    <row r="24" spans="2:12" s="159" customFormat="1" ht="17.25" customHeight="1" x14ac:dyDescent="0.2">
      <c r="B24" s="201" t="s">
        <v>5599</v>
      </c>
      <c r="C24" s="202" t="s">
        <v>5600</v>
      </c>
      <c r="D24" s="203" t="s">
        <v>5601</v>
      </c>
      <c r="E24" s="197"/>
      <c r="F24" s="201"/>
      <c r="G24" s="202"/>
      <c r="H24" s="203"/>
      <c r="I24" s="197"/>
      <c r="J24" s="201" t="s">
        <v>1760</v>
      </c>
      <c r="K24" s="202" t="s">
        <v>1761</v>
      </c>
      <c r="L24" s="203" t="s">
        <v>1762</v>
      </c>
    </row>
    <row r="25" spans="2:12" s="159" customFormat="1" ht="17.25" customHeight="1" x14ac:dyDescent="0.2">
      <c r="B25" s="201" t="s">
        <v>5602</v>
      </c>
      <c r="C25" s="202" t="s">
        <v>5603</v>
      </c>
      <c r="D25" s="203" t="s">
        <v>5604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 x14ac:dyDescent="0.2">
      <c r="B26" s="201" t="s">
        <v>5605</v>
      </c>
      <c r="C26" s="202" t="s">
        <v>5606</v>
      </c>
      <c r="D26" s="203" t="s">
        <v>5607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 x14ac:dyDescent="0.2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 x14ac:dyDescent="0.2">
      <c r="B28" s="193" t="s">
        <v>1765</v>
      </c>
      <c r="C28" s="193" t="s">
        <v>1766</v>
      </c>
      <c r="D28" s="205"/>
      <c r="E28" s="193"/>
      <c r="F28" s="193" t="s">
        <v>1767</v>
      </c>
      <c r="G28" s="206" t="s">
        <v>1768</v>
      </c>
      <c r="H28" s="196"/>
      <c r="I28" s="197"/>
      <c r="J28" s="193" t="s">
        <v>1767</v>
      </c>
      <c r="K28" s="193" t="s">
        <v>1769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 x14ac:dyDescent="0.2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 x14ac:dyDescent="0.2">
      <c r="A2" s="340"/>
      <c r="B2" s="8" t="s">
        <v>5098</v>
      </c>
      <c r="C2" s="11"/>
      <c r="D2" s="11"/>
      <c r="E2" s="11"/>
      <c r="F2" s="11"/>
      <c r="G2" s="11"/>
      <c r="H2" s="11"/>
      <c r="I2" s="11"/>
    </row>
    <row r="3" spans="1:14" ht="17.25" customHeight="1" x14ac:dyDescent="0.2">
      <c r="B3" s="165"/>
    </row>
    <row r="4" spans="1:14" ht="17.25" customHeight="1" x14ac:dyDescent="0.2">
      <c r="A4" s="1598" t="s">
        <v>5872</v>
      </c>
      <c r="B4" s="1598"/>
      <c r="C4" s="1598"/>
      <c r="D4" s="1598"/>
      <c r="E4" s="1598"/>
      <c r="F4" s="1598"/>
      <c r="G4" s="147"/>
      <c r="H4" s="147"/>
      <c r="I4" s="147"/>
    </row>
    <row r="5" spans="1:14" ht="17.25" customHeight="1" x14ac:dyDescent="0.2">
      <c r="B5" s="350"/>
      <c r="C5" s="148"/>
      <c r="D5" s="148"/>
      <c r="E5" s="148"/>
      <c r="F5" s="148"/>
      <c r="G5" s="148"/>
      <c r="H5" s="148"/>
      <c r="I5" s="148"/>
    </row>
    <row r="6" spans="1:14" ht="25.5" customHeight="1" x14ac:dyDescent="0.2">
      <c r="A6" s="342"/>
      <c r="B6" s="386" t="s">
        <v>5102</v>
      </c>
      <c r="C6" s="169" t="s">
        <v>5616</v>
      </c>
      <c r="D6" s="1595" t="s">
        <v>1839</v>
      </c>
      <c r="E6" s="163" t="s">
        <v>272</v>
      </c>
      <c r="F6" s="163" t="s">
        <v>308</v>
      </c>
      <c r="G6" s="163" t="s">
        <v>5238</v>
      </c>
      <c r="H6" s="318" t="s">
        <v>5873</v>
      </c>
      <c r="I6" s="318" t="s">
        <v>235</v>
      </c>
      <c r="J6" s="318" t="s">
        <v>221</v>
      </c>
      <c r="K6" s="318" t="s">
        <v>254</v>
      </c>
      <c r="L6" s="318" t="s">
        <v>292</v>
      </c>
      <c r="M6" s="146"/>
      <c r="N6" s="337" t="s">
        <v>5240</v>
      </c>
    </row>
    <row r="7" spans="1:14" ht="17.25" customHeight="1" x14ac:dyDescent="0.2">
      <c r="A7" s="342"/>
      <c r="B7" s="152" t="s">
        <v>375</v>
      </c>
      <c r="C7" s="152" t="s">
        <v>376</v>
      </c>
      <c r="D7" s="1595"/>
      <c r="E7" s="332" t="s">
        <v>185</v>
      </c>
      <c r="F7" s="332" t="s">
        <v>244</v>
      </c>
      <c r="G7" s="332" t="s">
        <v>164</v>
      </c>
      <c r="H7" s="319" t="s">
        <v>198</v>
      </c>
      <c r="I7" s="319" t="s">
        <v>178</v>
      </c>
      <c r="J7" s="319" t="s">
        <v>179</v>
      </c>
      <c r="K7" s="319" t="s">
        <v>266</v>
      </c>
      <c r="L7" s="319" t="s">
        <v>251</v>
      </c>
      <c r="M7" s="145"/>
      <c r="N7" s="146"/>
    </row>
    <row r="8" spans="1:14" ht="17.25" hidden="1" customHeight="1" x14ac:dyDescent="0.2">
      <c r="B8" s="354" t="s">
        <v>5874</v>
      </c>
      <c r="C8" s="355" t="s">
        <v>5875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 x14ac:dyDescent="0.2">
      <c r="B9" s="451" t="s">
        <v>433</v>
      </c>
      <c r="C9" s="450" t="s">
        <v>5876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 x14ac:dyDescent="0.2">
      <c r="B10" s="451" t="s">
        <v>433</v>
      </c>
      <c r="C10" s="446" t="s">
        <v>5877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 x14ac:dyDescent="0.2">
      <c r="B11" s="354" t="s">
        <v>5878</v>
      </c>
      <c r="C11" s="355" t="s">
        <v>5879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 x14ac:dyDescent="0.2">
      <c r="B12" s="354" t="s">
        <v>5396</v>
      </c>
      <c r="C12" s="355" t="s">
        <v>5880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 x14ac:dyDescent="0.2">
      <c r="B13" s="354" t="s">
        <v>5425</v>
      </c>
      <c r="C13" s="355" t="s">
        <v>5881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 x14ac:dyDescent="0.2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 x14ac:dyDescent="0.2">
      <c r="B15" s="354" t="s">
        <v>5882</v>
      </c>
      <c r="C15" s="355" t="s">
        <v>5883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 x14ac:dyDescent="0.2">
      <c r="B16" s="354" t="s">
        <v>5423</v>
      </c>
      <c r="C16" s="355" t="s">
        <v>5884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 x14ac:dyDescent="0.2">
      <c r="B17" s="451" t="s">
        <v>433</v>
      </c>
      <c r="C17" s="355" t="s">
        <v>5885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 x14ac:dyDescent="0.2">
      <c r="B18" s="354" t="s">
        <v>5427</v>
      </c>
      <c r="C18" s="355" t="s">
        <v>5886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 x14ac:dyDescent="0.2">
      <c r="B19" s="354" t="s">
        <v>5429</v>
      </c>
      <c r="C19" s="355" t="s">
        <v>5887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 x14ac:dyDescent="0.2">
      <c r="B20" s="451" t="s">
        <v>433</v>
      </c>
      <c r="C20" s="355" t="s">
        <v>5888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 x14ac:dyDescent="0.2">
      <c r="B21" s="354" t="s">
        <v>5889</v>
      </c>
      <c r="C21" s="355" t="s">
        <v>5890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 x14ac:dyDescent="0.2">
      <c r="B22" s="354" t="s">
        <v>5695</v>
      </c>
      <c r="C22" s="355" t="s">
        <v>5696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 x14ac:dyDescent="0.2">
      <c r="B23" s="354" t="s">
        <v>5699</v>
      </c>
      <c r="C23" s="355" t="s">
        <v>5700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 x14ac:dyDescent="0.2">
      <c r="B24" s="354" t="s">
        <v>5442</v>
      </c>
      <c r="C24" s="355" t="s">
        <v>5891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 x14ac:dyDescent="0.2">
      <c r="B25" s="354" t="s">
        <v>5892</v>
      </c>
      <c r="C25" s="355" t="s">
        <v>5893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 x14ac:dyDescent="0.2">
      <c r="B26" s="451" t="s">
        <v>433</v>
      </c>
      <c r="C26" s="355" t="s">
        <v>5894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 x14ac:dyDescent="0.2">
      <c r="B27" s="451" t="s">
        <v>433</v>
      </c>
      <c r="C27" s="355" t="s">
        <v>5895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 x14ac:dyDescent="0.2">
      <c r="B28" s="451" t="s">
        <v>433</v>
      </c>
      <c r="C28" s="355" t="s">
        <v>5896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 x14ac:dyDescent="0.2">
      <c r="B29" s="451" t="s">
        <v>433</v>
      </c>
      <c r="C29" s="355" t="s">
        <v>5897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 x14ac:dyDescent="0.2">
      <c r="B30" s="552" t="s">
        <v>5898</v>
      </c>
      <c r="C30" s="355" t="s">
        <v>5899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 x14ac:dyDescent="0.2">
      <c r="B31" s="552" t="s">
        <v>5900</v>
      </c>
      <c r="C31" s="355" t="s">
        <v>5901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 x14ac:dyDescent="0.2">
      <c r="B35" s="422" t="s">
        <v>589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 x14ac:dyDescent="0.2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 x14ac:dyDescent="0.2">
      <c r="B37" s="192" t="s">
        <v>590</v>
      </c>
      <c r="C37" s="193"/>
      <c r="D37" s="193"/>
      <c r="E37" s="194"/>
      <c r="F37" s="195" t="s">
        <v>1748</v>
      </c>
      <c r="G37" s="195"/>
      <c r="H37" s="193"/>
      <c r="I37" s="193"/>
      <c r="J37" s="195" t="s">
        <v>592</v>
      </c>
      <c r="K37" s="195"/>
      <c r="L37" s="195"/>
    </row>
    <row r="38" spans="2:12" s="159" customFormat="1" ht="17.25" customHeight="1" x14ac:dyDescent="0.2">
      <c r="B38" s="197" t="s">
        <v>593</v>
      </c>
      <c r="C38" s="193"/>
      <c r="D38" s="198" t="s">
        <v>594</v>
      </c>
      <c r="E38" s="199"/>
      <c r="F38" s="197" t="s">
        <v>595</v>
      </c>
      <c r="G38" s="193"/>
      <c r="H38" s="198" t="s">
        <v>596</v>
      </c>
      <c r="I38" s="193"/>
      <c r="J38" s="197" t="s">
        <v>597</v>
      </c>
      <c r="K38" s="193"/>
      <c r="L38" s="198" t="s">
        <v>598</v>
      </c>
    </row>
    <row r="39" spans="2:12" s="159" customFormat="1" ht="17.25" customHeight="1" x14ac:dyDescent="0.2">
      <c r="B39" s="414" t="s">
        <v>599</v>
      </c>
      <c r="C39" s="202"/>
      <c r="D39" s="570" t="s">
        <v>600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604</v>
      </c>
      <c r="K39" s="202" t="s">
        <v>1749</v>
      </c>
      <c r="L39" s="203" t="s">
        <v>605</v>
      </c>
    </row>
    <row r="40" spans="2:12" s="159" customFormat="1" ht="17.25" customHeight="1" x14ac:dyDescent="0.2">
      <c r="B40" s="414" t="s">
        <v>613</v>
      </c>
      <c r="C40" s="202"/>
      <c r="D40" s="570" t="s">
        <v>614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611</v>
      </c>
      <c r="K40" s="202" t="s">
        <v>1750</v>
      </c>
      <c r="L40" s="203" t="s">
        <v>612</v>
      </c>
    </row>
    <row r="41" spans="2:12" s="159" customFormat="1" ht="17.25" customHeight="1" x14ac:dyDescent="0.2">
      <c r="B41" s="201" t="s">
        <v>1751</v>
      </c>
      <c r="C41" s="202"/>
      <c r="D41" s="203" t="s">
        <v>1752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1753</v>
      </c>
      <c r="K41" s="202" t="s">
        <v>1754</v>
      </c>
      <c r="L41" s="203" t="s">
        <v>1755</v>
      </c>
    </row>
    <row r="42" spans="2:12" s="159" customFormat="1" ht="17.25" customHeight="1" x14ac:dyDescent="0.2">
      <c r="B42" s="201" t="s">
        <v>606</v>
      </c>
      <c r="C42" s="202"/>
      <c r="D42" s="203" t="s">
        <v>607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625</v>
      </c>
      <c r="K42" s="202" t="s">
        <v>1756</v>
      </c>
      <c r="L42" s="203" t="s">
        <v>626</v>
      </c>
    </row>
    <row r="43" spans="2:12" s="159" customFormat="1" ht="17.25" customHeight="1" x14ac:dyDescent="0.2">
      <c r="B43" s="414" t="s">
        <v>894</v>
      </c>
      <c r="C43" s="202"/>
      <c r="D43" s="570" t="s">
        <v>621</v>
      </c>
      <c r="E43" s="197"/>
      <c r="F43" s="201"/>
      <c r="G43" s="202"/>
      <c r="H43" s="203"/>
      <c r="I43" s="193"/>
      <c r="J43" s="201" t="s">
        <v>632</v>
      </c>
      <c r="K43" s="202" t="s">
        <v>1757</v>
      </c>
      <c r="L43" s="203" t="s">
        <v>633</v>
      </c>
    </row>
    <row r="44" spans="2:12" s="159" customFormat="1" ht="17.25" customHeight="1" x14ac:dyDescent="0.2">
      <c r="B44" s="414" t="s">
        <v>1758</v>
      </c>
      <c r="C44" s="202"/>
      <c r="D44" s="570" t="s">
        <v>1759</v>
      </c>
      <c r="E44" s="197"/>
      <c r="F44" s="201"/>
      <c r="G44" s="202"/>
      <c r="H44" s="203"/>
      <c r="I44" s="193"/>
      <c r="J44" s="201" t="s">
        <v>1760</v>
      </c>
      <c r="K44" s="202" t="s">
        <v>1761</v>
      </c>
      <c r="L44" s="203" t="s">
        <v>1762</v>
      </c>
    </row>
    <row r="45" spans="2:12" s="159" customFormat="1" ht="17.25" customHeight="1" x14ac:dyDescent="0.2">
      <c r="B45" s="414" t="s">
        <v>1763</v>
      </c>
      <c r="C45" s="202"/>
      <c r="D45" s="570" t="s">
        <v>1764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 x14ac:dyDescent="0.2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 x14ac:dyDescent="0.2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 x14ac:dyDescent="0.2">
      <c r="B48" s="193" t="s">
        <v>1765</v>
      </c>
      <c r="C48" s="193" t="s">
        <v>1766</v>
      </c>
      <c r="D48" s="205"/>
      <c r="E48" s="193"/>
      <c r="F48" s="193" t="s">
        <v>1767</v>
      </c>
      <c r="G48" s="206" t="s">
        <v>1768</v>
      </c>
      <c r="H48" s="196"/>
      <c r="I48" s="193"/>
      <c r="J48" s="193" t="s">
        <v>1767</v>
      </c>
      <c r="K48" s="193" t="s">
        <v>1769</v>
      </c>
      <c r="L48" s="196"/>
    </row>
    <row r="62" spans="2:5" ht="17.25" customHeight="1" x14ac:dyDescent="0.2">
      <c r="B62" s="147" t="s">
        <v>5902</v>
      </c>
    </row>
    <row r="64" spans="2:5" ht="17.25" customHeight="1" x14ac:dyDescent="0.2">
      <c r="B64" s="169"/>
      <c r="C64" s="169" t="s">
        <v>5616</v>
      </c>
      <c r="D64" s="332" t="s">
        <v>1839</v>
      </c>
      <c r="E64" s="163" t="s">
        <v>308</v>
      </c>
    </row>
    <row r="65" spans="2:5" ht="17.25" customHeight="1" x14ac:dyDescent="0.2">
      <c r="B65" s="152" t="s">
        <v>375</v>
      </c>
      <c r="C65" s="152" t="s">
        <v>376</v>
      </c>
      <c r="D65" s="332"/>
      <c r="E65" s="332" t="s">
        <v>277</v>
      </c>
    </row>
    <row r="66" spans="2:5" ht="17.25" customHeight="1" x14ac:dyDescent="0.2">
      <c r="B66" s="171" t="s">
        <v>5429</v>
      </c>
      <c r="C66" s="173" t="s">
        <v>5903</v>
      </c>
      <c r="D66" s="320">
        <v>43530</v>
      </c>
      <c r="E66" s="320">
        <f t="shared" ref="E66:E73" si="51">D66+8</f>
        <v>43538</v>
      </c>
    </row>
    <row r="67" spans="2:5" ht="17.25" customHeight="1" x14ac:dyDescent="0.2">
      <c r="B67" s="171" t="s">
        <v>584</v>
      </c>
      <c r="C67" s="173" t="s">
        <v>5904</v>
      </c>
      <c r="D67" s="320">
        <f>D66+7</f>
        <v>43537</v>
      </c>
      <c r="E67" s="320">
        <f>D67+8</f>
        <v>43545</v>
      </c>
    </row>
    <row r="68" spans="2:5" ht="17.25" customHeight="1" x14ac:dyDescent="0.2">
      <c r="B68" s="171" t="s">
        <v>5905</v>
      </c>
      <c r="C68" s="173" t="s">
        <v>5906</v>
      </c>
      <c r="D68" s="320">
        <v>43544</v>
      </c>
      <c r="E68" s="320">
        <f t="shared" si="51"/>
        <v>43552</v>
      </c>
    </row>
    <row r="69" spans="2:5" ht="17.25" customHeight="1" x14ac:dyDescent="0.2">
      <c r="B69" s="171" t="s">
        <v>5423</v>
      </c>
      <c r="C69" s="173" t="s">
        <v>5907</v>
      </c>
      <c r="D69" s="320">
        <f>D68+7</f>
        <v>43551</v>
      </c>
      <c r="E69" s="320">
        <f t="shared" si="51"/>
        <v>43559</v>
      </c>
    </row>
    <row r="70" spans="2:5" ht="17.25" customHeight="1" x14ac:dyDescent="0.2">
      <c r="B70" s="171" t="s">
        <v>5908</v>
      </c>
      <c r="C70" s="173" t="s">
        <v>5909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 x14ac:dyDescent="0.2">
      <c r="B71" s="216" t="s">
        <v>433</v>
      </c>
      <c r="C71" s="173" t="s">
        <v>5906</v>
      </c>
      <c r="D71" s="154">
        <f t="shared" si="52"/>
        <v>43565</v>
      </c>
      <c r="E71" s="154"/>
    </row>
    <row r="72" spans="2:5" ht="17.25" customHeight="1" x14ac:dyDescent="0.2">
      <c r="B72" s="171" t="s">
        <v>5910</v>
      </c>
      <c r="C72" s="173" t="s">
        <v>5906</v>
      </c>
      <c r="D72" s="320">
        <f t="shared" si="52"/>
        <v>43572</v>
      </c>
      <c r="E72" s="320">
        <f t="shared" si="51"/>
        <v>43580</v>
      </c>
    </row>
    <row r="73" spans="2:5" ht="17.25" customHeight="1" x14ac:dyDescent="0.2">
      <c r="B73" s="171" t="s">
        <v>5911</v>
      </c>
      <c r="C73" s="173" t="s">
        <v>5906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 x14ac:dyDescent="0.2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 x14ac:dyDescent="0.2">
      <c r="A2" s="340"/>
      <c r="B2" s="8" t="s">
        <v>5098</v>
      </c>
      <c r="C2" s="11"/>
      <c r="D2" s="11"/>
      <c r="E2" s="11"/>
      <c r="F2" s="11"/>
      <c r="G2" s="11"/>
    </row>
    <row r="3" spans="1:12" ht="17.25" customHeight="1" x14ac:dyDescent="0.2">
      <c r="B3" s="165"/>
    </row>
    <row r="4" spans="1:12" ht="17.25" customHeight="1" x14ac:dyDescent="0.2">
      <c r="A4" s="1598" t="s">
        <v>36</v>
      </c>
      <c r="B4" s="1598"/>
      <c r="C4" s="1598"/>
      <c r="D4" s="1598"/>
      <c r="E4" s="1598"/>
      <c r="F4" s="1598"/>
      <c r="G4" s="1598"/>
    </row>
    <row r="5" spans="1:12" ht="17.25" customHeight="1" x14ac:dyDescent="0.2">
      <c r="B5" s="350"/>
      <c r="C5" s="148"/>
      <c r="D5" s="148"/>
      <c r="E5" s="148"/>
      <c r="F5" s="148"/>
      <c r="G5" s="148"/>
    </row>
    <row r="6" spans="1:12" ht="56.25" customHeight="1" x14ac:dyDescent="0.2">
      <c r="A6" s="342"/>
      <c r="B6" s="1"/>
      <c r="C6" s="1"/>
      <c r="D6" s="402" t="s">
        <v>1839</v>
      </c>
      <c r="E6" s="367" t="s">
        <v>300</v>
      </c>
      <c r="F6" s="1602" t="s">
        <v>1841</v>
      </c>
      <c r="G6" s="1599" t="s">
        <v>376</v>
      </c>
      <c r="H6" s="367" t="s">
        <v>300</v>
      </c>
      <c r="I6" s="367" t="s">
        <v>254</v>
      </c>
      <c r="J6" s="477"/>
      <c r="K6" s="146"/>
      <c r="L6" s="146"/>
    </row>
    <row r="7" spans="1:12" ht="17.25" customHeight="1" x14ac:dyDescent="0.2">
      <c r="A7" s="342"/>
      <c r="B7" s="4" t="s">
        <v>375</v>
      </c>
      <c r="C7" s="4" t="s">
        <v>376</v>
      </c>
      <c r="D7" s="395" t="s">
        <v>1620</v>
      </c>
      <c r="E7" s="4" t="s">
        <v>1620</v>
      </c>
      <c r="F7" s="1603"/>
      <c r="G7" s="1600"/>
      <c r="H7" s="395" t="s">
        <v>1620</v>
      </c>
      <c r="I7" s="395" t="s">
        <v>1620</v>
      </c>
      <c r="J7" s="369"/>
      <c r="K7" s="145"/>
      <c r="L7" s="146"/>
    </row>
    <row r="8" spans="1:12" ht="17.25" hidden="1" customHeight="1" x14ac:dyDescent="0.2">
      <c r="B8" s="6" t="s">
        <v>3708</v>
      </c>
      <c r="C8" s="6" t="s">
        <v>3713</v>
      </c>
      <c r="D8" s="6">
        <v>44546</v>
      </c>
      <c r="E8" s="6">
        <f>D8+1</f>
        <v>44547</v>
      </c>
      <c r="F8" s="376" t="s">
        <v>5912</v>
      </c>
      <c r="G8" s="376" t="s">
        <v>5124</v>
      </c>
      <c r="H8" s="6">
        <v>44549</v>
      </c>
      <c r="I8" s="6">
        <v>44556</v>
      </c>
      <c r="J8" s="9"/>
      <c r="K8" s="146"/>
      <c r="L8" s="146"/>
    </row>
    <row r="9" spans="1:12" ht="17.25" customHeight="1" x14ac:dyDescent="0.2">
      <c r="B9" s="476" t="s">
        <v>3708</v>
      </c>
      <c r="C9" s="476" t="s">
        <v>3715</v>
      </c>
      <c r="D9" s="476">
        <v>44559</v>
      </c>
      <c r="E9" s="507">
        <f>D9+1</f>
        <v>44560</v>
      </c>
      <c r="F9" s="508" t="s">
        <v>5913</v>
      </c>
      <c r="G9" s="508" t="s">
        <v>5126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 x14ac:dyDescent="0.2">
      <c r="B10" s="476" t="s">
        <v>3712</v>
      </c>
      <c r="C10" s="476" t="s">
        <v>3716</v>
      </c>
      <c r="D10" s="476">
        <v>44563</v>
      </c>
      <c r="E10" s="507">
        <f>D10+1</f>
        <v>44564</v>
      </c>
      <c r="F10" s="508" t="s">
        <v>5913</v>
      </c>
      <c r="G10" s="508" t="s">
        <v>5126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 x14ac:dyDescent="0.2">
      <c r="B11" s="476" t="s">
        <v>3708</v>
      </c>
      <c r="C11" s="476" t="s">
        <v>3717</v>
      </c>
      <c r="D11" s="476">
        <v>44205</v>
      </c>
      <c r="E11" s="507">
        <f>D11+1</f>
        <v>44206</v>
      </c>
      <c r="F11" s="511" t="s">
        <v>5913</v>
      </c>
      <c r="G11" s="511" t="s">
        <v>5126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 x14ac:dyDescent="0.2">
      <c r="B12" s="147" t="s">
        <v>589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 x14ac:dyDescent="0.2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 x14ac:dyDescent="0.2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 x14ac:dyDescent="0.2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 x14ac:dyDescent="0.2">
      <c r="A16" s="343"/>
      <c r="B16" s="8" t="s">
        <v>590</v>
      </c>
      <c r="C16" s="11"/>
      <c r="D16" s="11"/>
      <c r="E16" s="15"/>
      <c r="F16" s="2" t="s">
        <v>1748</v>
      </c>
      <c r="G16" s="2"/>
      <c r="H16" s="11"/>
      <c r="I16" s="11"/>
      <c r="J16" s="2" t="s">
        <v>592</v>
      </c>
      <c r="K16" s="2"/>
      <c r="L16" s="2"/>
    </row>
    <row r="17" spans="2:12" s="159" customFormat="1" ht="17.25" customHeight="1" x14ac:dyDescent="0.2">
      <c r="B17" s="197" t="s">
        <v>593</v>
      </c>
      <c r="C17" s="193"/>
      <c r="D17" s="198" t="s">
        <v>594</v>
      </c>
      <c r="E17" s="15"/>
      <c r="F17" s="11" t="s">
        <v>595</v>
      </c>
      <c r="G17" s="11"/>
      <c r="H17" s="198" t="s">
        <v>596</v>
      </c>
      <c r="I17" s="11"/>
      <c r="J17" s="197" t="s">
        <v>597</v>
      </c>
      <c r="K17" s="193"/>
      <c r="L17" s="198" t="s">
        <v>598</v>
      </c>
    </row>
    <row r="18" spans="2:12" s="159" customFormat="1" ht="17.25" customHeight="1" x14ac:dyDescent="0.2">
      <c r="B18" s="414" t="s">
        <v>599</v>
      </c>
      <c r="C18" s="202"/>
      <c r="D18" s="570" t="s">
        <v>600</v>
      </c>
      <c r="E18" s="11"/>
      <c r="F18" s="110" t="e">
        <f>#REF!</f>
        <v>#REF!</v>
      </c>
      <c r="G18" s="16" t="s">
        <v>5644</v>
      </c>
      <c r="H18" s="110" t="e">
        <f>#REF!</f>
        <v>#REF!</v>
      </c>
      <c r="I18" s="11"/>
      <c r="J18" s="201" t="s">
        <v>604</v>
      </c>
      <c r="K18" s="202" t="s">
        <v>1749</v>
      </c>
      <c r="L18" s="203" t="s">
        <v>605</v>
      </c>
    </row>
    <row r="19" spans="2:12" s="159" customFormat="1" ht="17.25" customHeight="1" x14ac:dyDescent="0.2">
      <c r="B19" s="414" t="s">
        <v>613</v>
      </c>
      <c r="C19" s="202"/>
      <c r="D19" s="570" t="s">
        <v>614</v>
      </c>
      <c r="E19" s="11"/>
      <c r="F19" s="110" t="e">
        <f>#REF!</f>
        <v>#REF!</v>
      </c>
      <c r="G19" s="16" t="s">
        <v>5645</v>
      </c>
      <c r="H19" s="110" t="e">
        <f>#REF!</f>
        <v>#REF!</v>
      </c>
      <c r="I19" s="11"/>
      <c r="J19" s="201" t="s">
        <v>611</v>
      </c>
      <c r="K19" s="202" t="s">
        <v>1750</v>
      </c>
      <c r="L19" s="203" t="s">
        <v>612</v>
      </c>
    </row>
    <row r="20" spans="2:12" s="159" customFormat="1" ht="17.25" customHeight="1" x14ac:dyDescent="0.2">
      <c r="B20" s="201" t="s">
        <v>1751</v>
      </c>
      <c r="C20" s="202"/>
      <c r="D20" s="203" t="s">
        <v>1752</v>
      </c>
      <c r="E20" s="11"/>
      <c r="F20" s="110" t="e">
        <f>#REF!</f>
        <v>#REF!</v>
      </c>
      <c r="G20" s="16" t="s">
        <v>5646</v>
      </c>
      <c r="H20" s="110" t="e">
        <f>#REF!</f>
        <v>#REF!</v>
      </c>
      <c r="I20" s="11"/>
      <c r="J20" s="201" t="s">
        <v>1753</v>
      </c>
      <c r="K20" s="202" t="s">
        <v>1754</v>
      </c>
      <c r="L20" s="203" t="s">
        <v>1755</v>
      </c>
    </row>
    <row r="21" spans="2:12" s="159" customFormat="1" ht="17.25" customHeight="1" x14ac:dyDescent="0.2">
      <c r="B21" s="201" t="s">
        <v>606</v>
      </c>
      <c r="C21" s="202"/>
      <c r="D21" s="203" t="s">
        <v>607</v>
      </c>
      <c r="E21" s="11"/>
      <c r="F21" s="110" t="e">
        <f>#REF!</f>
        <v>#REF!</v>
      </c>
      <c r="G21" s="16" t="s">
        <v>5647</v>
      </c>
      <c r="H21" s="110" t="e">
        <f>#REF!</f>
        <v>#REF!</v>
      </c>
      <c r="I21" s="11"/>
      <c r="J21" s="201" t="s">
        <v>625</v>
      </c>
      <c r="K21" s="202" t="s">
        <v>1756</v>
      </c>
      <c r="L21" s="203" t="s">
        <v>626</v>
      </c>
    </row>
    <row r="22" spans="2:12" s="159" customFormat="1" ht="17.25" customHeight="1" x14ac:dyDescent="0.2">
      <c r="B22" s="414" t="s">
        <v>894</v>
      </c>
      <c r="C22" s="202"/>
      <c r="D22" s="570" t="s">
        <v>621</v>
      </c>
      <c r="E22" s="11"/>
      <c r="F22" s="14"/>
      <c r="G22" s="16"/>
      <c r="H22" s="14"/>
      <c r="I22" s="11"/>
      <c r="J22" s="201" t="s">
        <v>632</v>
      </c>
      <c r="K22" s="202" t="s">
        <v>1757</v>
      </c>
      <c r="L22" s="203" t="s">
        <v>633</v>
      </c>
    </row>
    <row r="23" spans="2:12" s="159" customFormat="1" ht="17.25" customHeight="1" x14ac:dyDescent="0.2">
      <c r="B23" s="414" t="s">
        <v>1758</v>
      </c>
      <c r="C23" s="202"/>
      <c r="D23" s="570" t="s">
        <v>1759</v>
      </c>
      <c r="E23" s="11"/>
      <c r="F23" s="11"/>
      <c r="G23" s="16"/>
      <c r="H23" s="13"/>
      <c r="I23" s="11"/>
      <c r="J23" s="201" t="s">
        <v>1760</v>
      </c>
      <c r="K23" s="202" t="s">
        <v>1761</v>
      </c>
      <c r="L23" s="203" t="s">
        <v>1762</v>
      </c>
    </row>
    <row r="24" spans="2:12" s="159" customFormat="1" ht="17.25" customHeight="1" x14ac:dyDescent="0.2">
      <c r="B24" s="414" t="s">
        <v>1763</v>
      </c>
      <c r="C24" s="202"/>
      <c r="D24" s="570" t="s">
        <v>1764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 x14ac:dyDescent="0.2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 x14ac:dyDescent="0.2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 x14ac:dyDescent="0.2">
      <c r="B27" s="11" t="s">
        <v>1765</v>
      </c>
      <c r="C27" s="11" t="s">
        <v>1766</v>
      </c>
      <c r="D27" s="13"/>
      <c r="E27" s="11"/>
      <c r="F27" s="11" t="s">
        <v>1767</v>
      </c>
      <c r="G27" s="16" t="s">
        <v>1768</v>
      </c>
      <c r="H27" s="14"/>
      <c r="I27" s="11"/>
      <c r="J27" s="11" t="s">
        <v>1767</v>
      </c>
      <c r="K27" s="11" t="s">
        <v>1769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 x14ac:dyDescent="0.2"/>
  <sheetData>
    <row r="3" spans="1:1" ht="15" x14ac:dyDescent="0.2">
      <c r="A3" s="506" t="s">
        <v>5914</v>
      </c>
    </row>
    <row r="4" spans="1:1" ht="15" x14ac:dyDescent="0.2">
      <c r="A4" s="505"/>
    </row>
    <row r="6" spans="1:1" ht="15" x14ac:dyDescent="0.2">
      <c r="A6" s="505"/>
    </row>
    <row r="7" spans="1:1" ht="15" x14ac:dyDescent="0.2">
      <c r="A7" s="505" t="s">
        <v>5915</v>
      </c>
    </row>
    <row r="8" spans="1:1" ht="15" x14ac:dyDescent="0.2">
      <c r="A8" s="505"/>
    </row>
    <row r="9" spans="1:1" ht="15" x14ac:dyDescent="0.2">
      <c r="A9" s="505"/>
    </row>
    <row r="10" spans="1:1" ht="15" x14ac:dyDescent="0.2">
      <c r="A10" s="505" t="s">
        <v>5916</v>
      </c>
    </row>
    <row r="11" spans="1:1" ht="15" x14ac:dyDescent="0.2">
      <c r="A11" s="506" t="s">
        <v>5917</v>
      </c>
    </row>
    <row r="12" spans="1:1" ht="15" x14ac:dyDescent="0.2">
      <c r="A12" s="612" t="s">
        <v>5918</v>
      </c>
    </row>
    <row r="13" spans="1:1" ht="15" x14ac:dyDescent="0.2">
      <c r="A13" s="505"/>
    </row>
    <row r="14" spans="1:1" ht="15" x14ac:dyDescent="0.2">
      <c r="A14" s="613" t="s">
        <v>5919</v>
      </c>
    </row>
    <row r="15" spans="1:1" ht="15" x14ac:dyDescent="0.2">
      <c r="A15" s="612" t="s">
        <v>5920</v>
      </c>
    </row>
    <row r="16" spans="1:1" x14ac:dyDescent="0.2">
      <c r="A16" s="415" t="s">
        <v>5921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 x14ac:dyDescent="0.2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 x14ac:dyDescent="0.2">
      <c r="A3" s="148"/>
      <c r="B3" s="169" t="s">
        <v>5922</v>
      </c>
      <c r="C3" s="145"/>
      <c r="D3" s="145"/>
    </row>
    <row r="4" spans="1:4" x14ac:dyDescent="0.2">
      <c r="A4" s="148"/>
      <c r="B4" s="169"/>
      <c r="C4" s="145"/>
      <c r="D4" s="145"/>
    </row>
    <row r="5" spans="1:4" x14ac:dyDescent="0.2">
      <c r="A5" s="169"/>
      <c r="B5" s="169" t="s">
        <v>3761</v>
      </c>
      <c r="C5" s="1595" t="s">
        <v>1839</v>
      </c>
      <c r="D5" s="332" t="s">
        <v>5923</v>
      </c>
    </row>
    <row r="6" spans="1:4" x14ac:dyDescent="0.2">
      <c r="A6" s="152" t="s">
        <v>375</v>
      </c>
      <c r="B6" s="152" t="s">
        <v>376</v>
      </c>
      <c r="C6" s="1595"/>
      <c r="D6" s="332" t="s">
        <v>239</v>
      </c>
    </row>
    <row r="7" spans="1:4" x14ac:dyDescent="0.2">
      <c r="A7" s="153" t="s">
        <v>5924</v>
      </c>
      <c r="B7" s="320" t="s">
        <v>5925</v>
      </c>
      <c r="C7" s="320">
        <v>43226</v>
      </c>
      <c r="D7" s="320">
        <f>C7+3</f>
        <v>43229</v>
      </c>
    </row>
    <row r="8" spans="1:4" x14ac:dyDescent="0.2">
      <c r="A8" s="153" t="s">
        <v>5924</v>
      </c>
      <c r="B8" s="320" t="s">
        <v>5926</v>
      </c>
      <c r="C8" s="320">
        <f>C7+7</f>
        <v>43233</v>
      </c>
      <c r="D8" s="320">
        <f>C8+3</f>
        <v>43236</v>
      </c>
    </row>
    <row r="9" spans="1:4" x14ac:dyDescent="0.2">
      <c r="A9" s="153" t="s">
        <v>5924</v>
      </c>
      <c r="B9" s="320" t="s">
        <v>5927</v>
      </c>
      <c r="C9" s="320">
        <f>C8+7</f>
        <v>43240</v>
      </c>
      <c r="D9" s="320">
        <f>C9+3</f>
        <v>43243</v>
      </c>
    </row>
    <row r="10" spans="1:4" x14ac:dyDescent="0.2">
      <c r="A10" s="153" t="s">
        <v>5924</v>
      </c>
      <c r="B10" s="320" t="s">
        <v>5928</v>
      </c>
      <c r="C10" s="320">
        <f>C9+7</f>
        <v>43247</v>
      </c>
      <c r="D10" s="320">
        <f>C10+3</f>
        <v>43250</v>
      </c>
    </row>
    <row r="11" spans="1:4" x14ac:dyDescent="0.2">
      <c r="A11" s="153" t="s">
        <v>5924</v>
      </c>
      <c r="B11" s="320" t="s">
        <v>5929</v>
      </c>
      <c r="C11" s="320">
        <f>C10+7</f>
        <v>43254</v>
      </c>
      <c r="D11" s="320">
        <f>C11+3</f>
        <v>43257</v>
      </c>
    </row>
    <row r="12" spans="1:4" x14ac:dyDescent="0.2">
      <c r="A12" s="164"/>
      <c r="B12" s="155"/>
      <c r="C12" s="155"/>
      <c r="D12" s="155"/>
    </row>
    <row r="13" spans="1:4" x14ac:dyDescent="0.2">
      <c r="A13" s="164"/>
      <c r="B13" s="155"/>
      <c r="C13" s="155"/>
      <c r="D13" s="155"/>
    </row>
    <row r="14" spans="1:4" x14ac:dyDescent="0.2">
      <c r="A14" s="164"/>
      <c r="B14" s="155"/>
      <c r="C14" s="155"/>
      <c r="D14" s="155"/>
    </row>
    <row r="15" spans="1:4" x14ac:dyDescent="0.2">
      <c r="A15" s="146"/>
      <c r="B15" s="146"/>
      <c r="C15" s="146"/>
      <c r="D15" s="146"/>
    </row>
    <row r="16" spans="1:4" x14ac:dyDescent="0.2">
      <c r="A16" s="300" t="s">
        <v>5930</v>
      </c>
      <c r="B16" s="300"/>
      <c r="C16" s="301"/>
      <c r="D16" s="301"/>
    </row>
    <row r="17" spans="1:1" x14ac:dyDescent="0.2">
      <c r="A17" s="145" t="s">
        <v>5931</v>
      </c>
    </row>
    <row r="18" spans="1:1" x14ac:dyDescent="0.2">
      <c r="A18" s="157" t="s">
        <v>589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 x14ac:dyDescent="0.2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 x14ac:dyDescent="0.2">
      <c r="A2" s="122"/>
      <c r="B2" s="123" t="s">
        <v>5608</v>
      </c>
      <c r="C2" s="122"/>
      <c r="D2" s="122"/>
      <c r="E2" s="122"/>
      <c r="F2" s="122"/>
      <c r="G2" s="11"/>
      <c r="H2" s="11"/>
      <c r="I2" s="11"/>
    </row>
    <row r="3" spans="1:12" ht="19.5" customHeight="1" x14ac:dyDescent="0.2">
      <c r="A3" s="1498" t="s">
        <v>5932</v>
      </c>
      <c r="B3" s="1498"/>
      <c r="C3" s="1498"/>
      <c r="D3" s="1498"/>
      <c r="E3" s="1498"/>
      <c r="F3" s="1498"/>
      <c r="G3" s="2"/>
      <c r="H3" s="2"/>
      <c r="I3" s="2"/>
      <c r="J3" s="3"/>
      <c r="K3" s="3"/>
    </row>
    <row r="4" spans="1:12" ht="19.5" customHeight="1" x14ac:dyDescent="0.2">
      <c r="B4" s="16"/>
      <c r="C4" s="131"/>
      <c r="D4" s="16"/>
      <c r="E4" s="16"/>
      <c r="F4" s="16"/>
      <c r="G4" s="16"/>
      <c r="H4" s="16"/>
      <c r="I4" s="16"/>
      <c r="J4" s="124"/>
    </row>
    <row r="5" spans="1:12" ht="19.5" x14ac:dyDescent="0.2">
      <c r="A5" s="5"/>
      <c r="B5" s="5"/>
      <c r="C5" s="1" t="s">
        <v>3761</v>
      </c>
      <c r="D5" s="1605" t="s">
        <v>1839</v>
      </c>
      <c r="E5" s="395" t="s">
        <v>328</v>
      </c>
      <c r="F5" s="395" t="s">
        <v>173</v>
      </c>
      <c r="G5" s="395" t="s">
        <v>5873</v>
      </c>
      <c r="I5" s="3"/>
      <c r="J5" s="124"/>
      <c r="K5" s="124"/>
      <c r="L5" s="124"/>
    </row>
    <row r="6" spans="1:12" ht="19.5" x14ac:dyDescent="0.2">
      <c r="A6" s="5"/>
      <c r="B6" s="4" t="s">
        <v>375</v>
      </c>
      <c r="C6" s="4" t="s">
        <v>376</v>
      </c>
      <c r="D6" s="1605"/>
      <c r="E6" s="395" t="s">
        <v>256</v>
      </c>
      <c r="F6" s="395" t="s">
        <v>244</v>
      </c>
      <c r="G6" s="395" t="s">
        <v>188</v>
      </c>
      <c r="I6" s="3"/>
      <c r="J6" s="3"/>
      <c r="K6" s="3"/>
      <c r="L6" s="3"/>
    </row>
    <row r="7" spans="1:12" x14ac:dyDescent="0.2">
      <c r="B7" s="127" t="s">
        <v>5933</v>
      </c>
      <c r="C7" s="126" t="s">
        <v>5934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 x14ac:dyDescent="0.2">
      <c r="B8" s="127" t="s">
        <v>4493</v>
      </c>
      <c r="C8" s="126" t="s">
        <v>5935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 x14ac:dyDescent="0.2">
      <c r="B9" s="127" t="s">
        <v>5936</v>
      </c>
      <c r="C9" s="126" t="s">
        <v>5937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 x14ac:dyDescent="0.2">
      <c r="B10" s="127" t="s">
        <v>4656</v>
      </c>
      <c r="C10" s="126" t="s">
        <v>5938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 x14ac:dyDescent="0.2">
      <c r="B11" s="128" t="s">
        <v>5939</v>
      </c>
      <c r="C11" s="129" t="s">
        <v>5940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 x14ac:dyDescent="0.2">
      <c r="B12" s="128" t="s">
        <v>5941</v>
      </c>
      <c r="C12" s="129" t="s">
        <v>5942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 x14ac:dyDescent="0.2">
      <c r="A13" s="17" t="s">
        <v>5943</v>
      </c>
      <c r="B13" s="128" t="s">
        <v>4495</v>
      </c>
      <c r="C13" s="129" t="s">
        <v>5944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5945</v>
      </c>
      <c r="I13" s="130"/>
    </row>
    <row r="14" spans="1:12" s="3" customFormat="1" ht="15.75" customHeight="1" x14ac:dyDescent="0.2">
      <c r="A14" s="5"/>
      <c r="B14" s="10" t="s">
        <v>589</v>
      </c>
      <c r="C14" s="9"/>
      <c r="H14" s="2"/>
      <c r="I14" s="2"/>
    </row>
    <row r="15" spans="1:12" s="14" customFormat="1" ht="15.75" x14ac:dyDescent="0.2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 x14ac:dyDescent="0.2">
      <c r="A16" s="5"/>
      <c r="B16" s="8" t="s">
        <v>590</v>
      </c>
      <c r="C16" s="11"/>
      <c r="D16" s="11"/>
      <c r="E16" s="15"/>
      <c r="F16" s="2" t="s">
        <v>1748</v>
      </c>
      <c r="G16" s="2"/>
      <c r="H16" s="11"/>
      <c r="I16" s="11"/>
      <c r="J16" s="2" t="s">
        <v>592</v>
      </c>
      <c r="K16" s="2"/>
      <c r="L16" s="2"/>
    </row>
    <row r="17" spans="2:18" s="12" customFormat="1" ht="15.75" customHeight="1" x14ac:dyDescent="0.2">
      <c r="B17" s="17" t="s">
        <v>593</v>
      </c>
      <c r="C17" s="11"/>
      <c r="D17" s="13" t="s">
        <v>5946</v>
      </c>
      <c r="E17" s="15"/>
      <c r="F17" s="11" t="s">
        <v>595</v>
      </c>
      <c r="G17" s="11"/>
      <c r="H17" s="13" t="s">
        <v>5947</v>
      </c>
      <c r="I17" s="11"/>
      <c r="J17" s="11" t="s">
        <v>597</v>
      </c>
      <c r="K17" s="11"/>
      <c r="L17" s="13" t="s">
        <v>5948</v>
      </c>
      <c r="M17" s="11"/>
      <c r="R17" s="11"/>
    </row>
    <row r="18" spans="2:18" s="12" customFormat="1" ht="15.75" customHeight="1" x14ac:dyDescent="0.2">
      <c r="B18" s="11" t="s">
        <v>5588</v>
      </c>
      <c r="C18" s="16" t="s">
        <v>5589</v>
      </c>
      <c r="D18" s="13" t="s">
        <v>5590</v>
      </c>
      <c r="E18" s="11"/>
      <c r="F18" s="11" t="s">
        <v>5949</v>
      </c>
      <c r="G18" s="16" t="s">
        <v>5644</v>
      </c>
      <c r="H18" s="13" t="s">
        <v>5950</v>
      </c>
      <c r="I18" s="11"/>
      <c r="J18" s="11" t="s">
        <v>604</v>
      </c>
      <c r="K18" s="16" t="s">
        <v>1749</v>
      </c>
      <c r="L18" s="13" t="s">
        <v>605</v>
      </c>
      <c r="M18" s="11"/>
      <c r="R18" s="11"/>
    </row>
    <row r="19" spans="2:18" s="14" customFormat="1" ht="15.75" customHeight="1" x14ac:dyDescent="0.2">
      <c r="B19" s="11" t="s">
        <v>5591</v>
      </c>
      <c r="C19" s="16" t="s">
        <v>5592</v>
      </c>
      <c r="D19" s="13" t="s">
        <v>5593</v>
      </c>
      <c r="E19" s="11"/>
      <c r="F19" s="11"/>
      <c r="G19" s="16" t="s">
        <v>5951</v>
      </c>
      <c r="H19" s="13"/>
      <c r="I19" s="11"/>
      <c r="J19" s="11" t="s">
        <v>611</v>
      </c>
      <c r="K19" s="16" t="s">
        <v>1750</v>
      </c>
      <c r="L19" s="13" t="s">
        <v>612</v>
      </c>
      <c r="M19" s="11"/>
      <c r="N19" s="12"/>
      <c r="R19" s="11"/>
    </row>
    <row r="20" spans="2:18" s="14" customFormat="1" ht="15.75" customHeight="1" x14ac:dyDescent="0.2">
      <c r="B20" s="11" t="s">
        <v>1751</v>
      </c>
      <c r="C20" s="16" t="s">
        <v>5594</v>
      </c>
      <c r="D20" s="13" t="s">
        <v>1752</v>
      </c>
      <c r="E20" s="11"/>
      <c r="F20" s="11" t="s">
        <v>601</v>
      </c>
      <c r="G20" s="16" t="s">
        <v>5645</v>
      </c>
      <c r="H20" s="13" t="s">
        <v>603</v>
      </c>
      <c r="I20" s="11"/>
      <c r="J20" s="11" t="s">
        <v>1753</v>
      </c>
      <c r="K20" s="16" t="s">
        <v>1754</v>
      </c>
      <c r="L20" s="13" t="s">
        <v>1755</v>
      </c>
      <c r="M20" s="11"/>
      <c r="N20" s="12"/>
      <c r="R20" s="11"/>
    </row>
    <row r="21" spans="2:18" s="14" customFormat="1" ht="15.75" customHeight="1" x14ac:dyDescent="0.2">
      <c r="B21" s="11" t="s">
        <v>5595</v>
      </c>
      <c r="C21" s="16" t="s">
        <v>5596</v>
      </c>
      <c r="D21" s="13" t="s">
        <v>5597</v>
      </c>
      <c r="E21" s="11"/>
      <c r="F21" s="11" t="s">
        <v>608</v>
      </c>
      <c r="G21" s="16" t="s">
        <v>5646</v>
      </c>
      <c r="H21" s="13" t="s">
        <v>610</v>
      </c>
      <c r="I21" s="11"/>
      <c r="J21" s="11"/>
      <c r="K21" s="16" t="s">
        <v>5952</v>
      </c>
      <c r="L21" s="13"/>
      <c r="M21" s="11"/>
      <c r="N21" s="12"/>
      <c r="R21" s="11"/>
    </row>
    <row r="22" spans="2:18" s="14" customFormat="1" ht="15.75" customHeight="1" x14ac:dyDescent="0.2">
      <c r="B22" s="11" t="s">
        <v>606</v>
      </c>
      <c r="C22" s="16" t="s">
        <v>5598</v>
      </c>
      <c r="D22" s="13" t="s">
        <v>607</v>
      </c>
      <c r="E22" s="11"/>
      <c r="G22" s="16" t="s">
        <v>5953</v>
      </c>
      <c r="I22" s="11"/>
      <c r="J22" s="11" t="s">
        <v>625</v>
      </c>
      <c r="K22" s="16" t="s">
        <v>1756</v>
      </c>
      <c r="L22" s="13" t="s">
        <v>626</v>
      </c>
      <c r="M22" s="11"/>
      <c r="N22" s="12"/>
      <c r="R22" s="11"/>
    </row>
    <row r="23" spans="2:18" s="14" customFormat="1" ht="15.75" customHeight="1" x14ac:dyDescent="0.2">
      <c r="B23" s="11" t="s">
        <v>5599</v>
      </c>
      <c r="C23" s="16" t="s">
        <v>5600</v>
      </c>
      <c r="D23" s="13" t="s">
        <v>5601</v>
      </c>
      <c r="E23" s="11"/>
      <c r="F23" s="11" t="s">
        <v>5954</v>
      </c>
      <c r="G23" s="16" t="s">
        <v>5647</v>
      </c>
      <c r="H23" s="13" t="s">
        <v>617</v>
      </c>
      <c r="I23" s="11"/>
      <c r="J23" s="11" t="s">
        <v>632</v>
      </c>
      <c r="K23" s="16" t="s">
        <v>1757</v>
      </c>
      <c r="L23" s="13" t="s">
        <v>633</v>
      </c>
      <c r="M23" s="11"/>
      <c r="N23" s="12"/>
      <c r="R23" s="11"/>
    </row>
    <row r="24" spans="2:18" s="14" customFormat="1" ht="15.75" customHeight="1" x14ac:dyDescent="0.2">
      <c r="B24" s="11" t="s">
        <v>5602</v>
      </c>
      <c r="C24" s="16" t="s">
        <v>5603</v>
      </c>
      <c r="D24" s="13" t="s">
        <v>5604</v>
      </c>
      <c r="E24" s="11"/>
      <c r="G24" s="144" t="s">
        <v>5955</v>
      </c>
      <c r="I24" s="11"/>
      <c r="K24" s="14" t="s">
        <v>5956</v>
      </c>
      <c r="M24" s="11"/>
      <c r="N24" s="12"/>
      <c r="R24" s="11"/>
    </row>
    <row r="25" spans="2:18" s="14" customFormat="1" ht="15.75" customHeight="1" x14ac:dyDescent="0.2">
      <c r="B25" s="11" t="s">
        <v>5605</v>
      </c>
      <c r="C25" s="16" t="s">
        <v>5606</v>
      </c>
      <c r="D25" s="13" t="s">
        <v>5607</v>
      </c>
      <c r="E25" s="11"/>
      <c r="F25" s="11"/>
      <c r="G25" s="144" t="s">
        <v>5957</v>
      </c>
      <c r="H25" s="13"/>
      <c r="I25" s="11"/>
      <c r="J25" s="11" t="s">
        <v>1760</v>
      </c>
      <c r="K25" s="16" t="s">
        <v>1761</v>
      </c>
      <c r="L25" s="13" t="s">
        <v>1762</v>
      </c>
      <c r="M25" s="11"/>
      <c r="N25" s="12"/>
      <c r="R25" s="11"/>
    </row>
    <row r="26" spans="2:18" ht="15.75" x14ac:dyDescent="0.2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 x14ac:dyDescent="0.2">
      <c r="B27" s="11" t="s">
        <v>1765</v>
      </c>
      <c r="C27" s="11" t="s">
        <v>1766</v>
      </c>
      <c r="D27" s="13"/>
      <c r="F27" s="11" t="s">
        <v>1767</v>
      </c>
      <c r="G27" s="16" t="s">
        <v>1768</v>
      </c>
      <c r="H27" s="14"/>
      <c r="J27" s="11" t="s">
        <v>1767</v>
      </c>
      <c r="K27" s="11" t="s">
        <v>1769</v>
      </c>
      <c r="L27" s="14"/>
      <c r="M27" s="14"/>
      <c r="N27" s="14"/>
    </row>
    <row r="32" spans="2:18" ht="15" x14ac:dyDescent="0.2">
      <c r="R32" s="368" t="s">
        <v>5958</v>
      </c>
    </row>
    <row r="34" spans="18:27" ht="33" customHeight="1" x14ac:dyDescent="0.2">
      <c r="R34" s="1"/>
      <c r="S34" s="1" t="s">
        <v>5103</v>
      </c>
      <c r="T34" s="402" t="s">
        <v>1839</v>
      </c>
      <c r="U34" s="367" t="s">
        <v>5238</v>
      </c>
      <c r="V34" s="367" t="s">
        <v>1841</v>
      </c>
      <c r="W34" s="402" t="s">
        <v>376</v>
      </c>
      <c r="X34" s="367" t="s">
        <v>5238</v>
      </c>
      <c r="Y34" s="367" t="s">
        <v>267</v>
      </c>
      <c r="Z34" s="367" t="s">
        <v>5807</v>
      </c>
      <c r="AA34" s="367" t="s">
        <v>1899</v>
      </c>
    </row>
    <row r="35" spans="18:27" ht="15" x14ac:dyDescent="0.2">
      <c r="R35" s="4" t="s">
        <v>375</v>
      </c>
      <c r="S35" s="4" t="s">
        <v>376</v>
      </c>
      <c r="T35" s="395"/>
      <c r="U35" s="395" t="s">
        <v>244</v>
      </c>
      <c r="V35" s="395"/>
      <c r="W35" s="4"/>
      <c r="X35" s="126"/>
      <c r="Y35" s="395" t="s">
        <v>179</v>
      </c>
      <c r="Z35" s="395" t="s">
        <v>285</v>
      </c>
      <c r="AA35" s="395" t="s">
        <v>266</v>
      </c>
    </row>
    <row r="36" spans="18:27" x14ac:dyDescent="0.2">
      <c r="R36" s="366" t="s">
        <v>4695</v>
      </c>
      <c r="S36" s="6" t="s">
        <v>5959</v>
      </c>
      <c r="T36" s="6">
        <v>43942</v>
      </c>
      <c r="U36" s="6">
        <f>T36+9</f>
        <v>43951</v>
      </c>
      <c r="V36" s="6" t="s">
        <v>5960</v>
      </c>
      <c r="W36" s="6" t="s">
        <v>5961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 x14ac:dyDescent="0.2">
      <c r="R37" s="366" t="s">
        <v>4652</v>
      </c>
      <c r="S37" s="6" t="s">
        <v>5962</v>
      </c>
      <c r="T37" s="6">
        <f t="shared" ref="T37:T42" si="4">T36+7</f>
        <v>43949</v>
      </c>
      <c r="U37" s="6">
        <f t="shared" ref="U37:U42" si="5">T37+9</f>
        <v>43958</v>
      </c>
      <c r="V37" s="6" t="s">
        <v>5960</v>
      </c>
      <c r="W37" s="6" t="s">
        <v>5963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 x14ac:dyDescent="0.2">
      <c r="R38" s="366" t="s">
        <v>4743</v>
      </c>
      <c r="S38" s="6" t="s">
        <v>5964</v>
      </c>
      <c r="T38" s="6">
        <f t="shared" si="4"/>
        <v>43956</v>
      </c>
      <c r="U38" s="6">
        <f t="shared" si="5"/>
        <v>43965</v>
      </c>
      <c r="V38" s="6" t="s">
        <v>5960</v>
      </c>
      <c r="W38" s="6" t="s">
        <v>5965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 x14ac:dyDescent="0.2">
      <c r="R39" s="366" t="s">
        <v>4644</v>
      </c>
      <c r="S39" s="6" t="s">
        <v>5966</v>
      </c>
      <c r="T39" s="6">
        <f t="shared" si="4"/>
        <v>43963</v>
      </c>
      <c r="U39" s="6">
        <f t="shared" si="5"/>
        <v>43972</v>
      </c>
      <c r="V39" s="6" t="s">
        <v>5960</v>
      </c>
      <c r="W39" s="6" t="s">
        <v>5967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 x14ac:dyDescent="0.2">
      <c r="R40" s="366" t="s">
        <v>4654</v>
      </c>
      <c r="S40" s="6" t="s">
        <v>5968</v>
      </c>
      <c r="T40" s="6">
        <f t="shared" si="4"/>
        <v>43970</v>
      </c>
      <c r="U40" s="6">
        <f t="shared" si="5"/>
        <v>43979</v>
      </c>
      <c r="V40" s="6" t="s">
        <v>5960</v>
      </c>
      <c r="W40" s="6" t="s">
        <v>5969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 x14ac:dyDescent="0.2">
      <c r="R41" s="366" t="s">
        <v>4711</v>
      </c>
      <c r="S41" s="6" t="s">
        <v>5970</v>
      </c>
      <c r="T41" s="6">
        <f t="shared" si="4"/>
        <v>43977</v>
      </c>
      <c r="U41" s="6">
        <f t="shared" si="5"/>
        <v>43986</v>
      </c>
      <c r="V41" s="6" t="s">
        <v>5960</v>
      </c>
      <c r="W41" s="6" t="s">
        <v>5971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 x14ac:dyDescent="0.2">
      <c r="R42" s="366" t="s">
        <v>5057</v>
      </c>
      <c r="S42" s="6" t="s">
        <v>5972</v>
      </c>
      <c r="T42" s="6">
        <f t="shared" si="4"/>
        <v>43984</v>
      </c>
      <c r="U42" s="6">
        <f t="shared" si="5"/>
        <v>43993</v>
      </c>
      <c r="V42" s="6" t="s">
        <v>5960</v>
      </c>
      <c r="W42" s="6" t="s">
        <v>5973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 x14ac:dyDescent="0.2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 x14ac:dyDescent="0.2">
      <c r="B2" s="8" t="s">
        <v>5098</v>
      </c>
      <c r="H2" s="604" t="s">
        <v>368</v>
      </c>
    </row>
    <row r="3" spans="2:13" ht="51.75" customHeight="1" x14ac:dyDescent="0.2">
      <c r="B3" s="165"/>
      <c r="H3" s="146"/>
      <c r="M3" s="473"/>
    </row>
    <row r="4" spans="2:13" ht="65.25" customHeight="1" x14ac:dyDescent="0.25">
      <c r="B4" s="148"/>
      <c r="C4" s="314" t="s">
        <v>5974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 x14ac:dyDescent="0.4">
      <c r="B5" s="339"/>
      <c r="C5" s="148"/>
      <c r="D5" s="148"/>
      <c r="E5" s="148"/>
      <c r="F5" s="148"/>
      <c r="G5" s="148"/>
      <c r="H5" s="148"/>
      <c r="I5" s="148"/>
    </row>
    <row r="6" spans="2:13" ht="24.75" customHeight="1" x14ac:dyDescent="0.25">
      <c r="B6" s="386" t="s">
        <v>5102</v>
      </c>
      <c r="C6" s="169" t="s">
        <v>5103</v>
      </c>
      <c r="D6" s="403" t="s">
        <v>1839</v>
      </c>
      <c r="E6" s="163" t="s">
        <v>272</v>
      </c>
      <c r="F6" s="163" t="s">
        <v>308</v>
      </c>
      <c r="G6" s="163" t="s">
        <v>5975</v>
      </c>
      <c r="H6" s="332" t="s">
        <v>5873</v>
      </c>
      <c r="I6" s="452" t="s">
        <v>5400</v>
      </c>
      <c r="J6" s="478" t="s">
        <v>5106</v>
      </c>
      <c r="K6" s="478" t="s">
        <v>5107</v>
      </c>
      <c r="L6" s="470" t="s">
        <v>1619</v>
      </c>
      <c r="M6" s="472"/>
    </row>
    <row r="7" spans="2:13" ht="16.149999999999999" customHeight="1" x14ac:dyDescent="0.2">
      <c r="B7" s="386"/>
      <c r="C7" s="169"/>
      <c r="D7" s="403" t="s">
        <v>1620</v>
      </c>
      <c r="E7" s="163" t="s">
        <v>277</v>
      </c>
      <c r="F7" s="163" t="s">
        <v>188</v>
      </c>
      <c r="G7" s="163" t="s">
        <v>177</v>
      </c>
      <c r="H7" s="332" t="s">
        <v>198</v>
      </c>
      <c r="I7" s="688"/>
      <c r="J7" s="431"/>
      <c r="K7" s="431"/>
      <c r="L7" s="471"/>
      <c r="M7" s="146"/>
    </row>
    <row r="8" spans="2:13" ht="17.25" hidden="1" customHeight="1" x14ac:dyDescent="0.2">
      <c r="B8" s="356" t="s">
        <v>5108</v>
      </c>
      <c r="C8" s="353" t="s">
        <v>5109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5110</v>
      </c>
      <c r="K8" s="396" t="s">
        <v>5110</v>
      </c>
      <c r="L8" s="471"/>
      <c r="M8" s="146"/>
    </row>
    <row r="9" spans="2:13" ht="17.25" hidden="1" customHeight="1" x14ac:dyDescent="0.2">
      <c r="B9" s="153" t="s">
        <v>5111</v>
      </c>
      <c r="C9" s="320" t="s">
        <v>5112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5113</v>
      </c>
      <c r="K9" s="396" t="s">
        <v>5113</v>
      </c>
      <c r="L9" s="471"/>
      <c r="M9" s="146"/>
    </row>
    <row r="10" spans="2:13" ht="17.25" hidden="1" customHeight="1" x14ac:dyDescent="0.2">
      <c r="B10" s="153" t="s">
        <v>4725</v>
      </c>
      <c r="C10" s="320" t="s">
        <v>5114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5115</v>
      </c>
      <c r="K10" s="396" t="s">
        <v>5115</v>
      </c>
      <c r="L10" s="471"/>
      <c r="M10" s="146"/>
    </row>
    <row r="11" spans="2:13" ht="17.25" hidden="1" customHeight="1" x14ac:dyDescent="0.2">
      <c r="B11" s="153" t="s">
        <v>5116</v>
      </c>
      <c r="C11" s="320" t="s">
        <v>5117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5118</v>
      </c>
      <c r="K11" s="396" t="s">
        <v>5118</v>
      </c>
      <c r="L11" s="471"/>
      <c r="M11" s="146"/>
    </row>
    <row r="12" spans="2:13" ht="17.25" hidden="1" customHeight="1" x14ac:dyDescent="0.2">
      <c r="B12" s="153" t="s">
        <v>5119</v>
      </c>
      <c r="C12" s="320" t="s">
        <v>5120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5121</v>
      </c>
      <c r="K12" s="396" t="s">
        <v>5121</v>
      </c>
      <c r="L12" s="471"/>
      <c r="M12" s="146"/>
    </row>
    <row r="13" spans="2:13" ht="17.25" hidden="1" customHeight="1" x14ac:dyDescent="0.2">
      <c r="B13" s="153" t="s">
        <v>5108</v>
      </c>
      <c r="C13" s="320" t="s">
        <v>4657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5976</v>
      </c>
      <c r="J13" s="430">
        <v>44489</v>
      </c>
      <c r="K13" s="430">
        <v>44489</v>
      </c>
      <c r="L13" s="471"/>
      <c r="M13" s="146"/>
    </row>
    <row r="14" spans="2:13" ht="17.25" hidden="1" customHeight="1" x14ac:dyDescent="0.2">
      <c r="B14" s="153" t="s">
        <v>5111</v>
      </c>
      <c r="C14" s="320" t="s">
        <v>5122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5977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 x14ac:dyDescent="0.2">
      <c r="B15" s="356" t="s">
        <v>4725</v>
      </c>
      <c r="C15" s="353" t="s">
        <v>5123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5978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 x14ac:dyDescent="0.2">
      <c r="B16" s="356" t="s">
        <v>5116</v>
      </c>
      <c r="C16" s="353" t="s">
        <v>4663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5979</v>
      </c>
      <c r="J16" s="430">
        <f t="shared" si="5"/>
        <v>44510</v>
      </c>
      <c r="K16" s="430">
        <f t="shared" si="5"/>
        <v>44510</v>
      </c>
      <c r="L16" s="470" t="s">
        <v>5980</v>
      </c>
      <c r="M16" s="146"/>
    </row>
    <row r="17" spans="2:13" ht="17.25" hidden="1" customHeight="1" x14ac:dyDescent="0.2">
      <c r="B17" s="356" t="s">
        <v>5119</v>
      </c>
      <c r="C17" s="353" t="s">
        <v>5124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5981</v>
      </c>
      <c r="J17" s="430">
        <f t="shared" si="5"/>
        <v>44517</v>
      </c>
      <c r="K17" s="430">
        <f t="shared" si="5"/>
        <v>44517</v>
      </c>
      <c r="L17" s="470" t="s">
        <v>5980</v>
      </c>
      <c r="M17" s="146"/>
    </row>
    <row r="18" spans="2:13" ht="17.25" hidden="1" customHeight="1" x14ac:dyDescent="0.2">
      <c r="B18" s="356" t="s">
        <v>5125</v>
      </c>
      <c r="C18" s="353" t="s">
        <v>5126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5982</v>
      </c>
      <c r="J18" s="430">
        <f t="shared" si="5"/>
        <v>44524</v>
      </c>
      <c r="K18" s="430">
        <f t="shared" si="5"/>
        <v>44524</v>
      </c>
      <c r="L18" s="470" t="s">
        <v>5983</v>
      </c>
      <c r="M18" s="146"/>
    </row>
    <row r="19" spans="2:13" ht="17.25" hidden="1" customHeight="1" x14ac:dyDescent="0.2">
      <c r="B19" s="356" t="s">
        <v>5127</v>
      </c>
      <c r="C19" s="353" t="s">
        <v>5128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 x14ac:dyDescent="0.2">
      <c r="B20" s="356" t="s">
        <v>5129</v>
      </c>
      <c r="C20" s="353" t="s">
        <v>5130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 x14ac:dyDescent="0.2">
      <c r="B21" s="356" t="s">
        <v>5131</v>
      </c>
      <c r="C21" s="353" t="s">
        <v>5132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 x14ac:dyDescent="0.2">
      <c r="B22" s="356" t="s">
        <v>5133</v>
      </c>
      <c r="C22" s="353" t="s">
        <v>5134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 x14ac:dyDescent="0.2">
      <c r="B23" s="356" t="s">
        <v>5135</v>
      </c>
      <c r="C23" s="353" t="s">
        <v>4672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 x14ac:dyDescent="0.2">
      <c r="B24" s="356" t="s">
        <v>5108</v>
      </c>
      <c r="C24" s="353" t="s">
        <v>5136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 x14ac:dyDescent="0.2">
      <c r="B25" s="356" t="s">
        <v>5111</v>
      </c>
      <c r="C25" s="353" t="s">
        <v>4674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 x14ac:dyDescent="0.2">
      <c r="B26" s="356" t="s">
        <v>4725</v>
      </c>
      <c r="C26" s="353" t="s">
        <v>5137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 x14ac:dyDescent="0.2">
      <c r="B27" s="356" t="s">
        <v>5116</v>
      </c>
      <c r="C27" s="353" t="s">
        <v>5138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 x14ac:dyDescent="0.2">
      <c r="B28" s="356" t="s">
        <v>5119</v>
      </c>
      <c r="C28" s="353" t="s">
        <v>5139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 x14ac:dyDescent="0.2">
      <c r="B29" s="356" t="s">
        <v>5125</v>
      </c>
      <c r="C29" s="353" t="s">
        <v>5140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 x14ac:dyDescent="0.2">
      <c r="B30" s="489" t="s">
        <v>433</v>
      </c>
      <c r="C30" s="353" t="s">
        <v>5141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 x14ac:dyDescent="0.2">
      <c r="B31" s="356" t="s">
        <v>5127</v>
      </c>
      <c r="C31" s="353" t="s">
        <v>5142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 x14ac:dyDescent="0.2">
      <c r="B32" s="356" t="s">
        <v>5129</v>
      </c>
      <c r="C32" s="353" t="s">
        <v>5143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 x14ac:dyDescent="0.2">
      <c r="B33" s="356" t="s">
        <v>5133</v>
      </c>
      <c r="C33" s="353" t="s">
        <v>5144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 x14ac:dyDescent="0.2">
      <c r="B34" s="356" t="s">
        <v>5131</v>
      </c>
      <c r="C34" s="353" t="s">
        <v>5145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 x14ac:dyDescent="0.2">
      <c r="B35" s="356" t="s">
        <v>5135</v>
      </c>
      <c r="C35" s="353" t="s">
        <v>5146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 x14ac:dyDescent="0.2">
      <c r="B36" s="356" t="s">
        <v>5108</v>
      </c>
      <c r="C36" s="353" t="s">
        <v>5147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 x14ac:dyDescent="0.2">
      <c r="B37" s="361" t="s">
        <v>433</v>
      </c>
      <c r="C37" s="429" t="s">
        <v>5148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 x14ac:dyDescent="0.2">
      <c r="B38" s="356" t="s">
        <v>5111</v>
      </c>
      <c r="C38" s="353" t="s">
        <v>5149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 x14ac:dyDescent="0.2">
      <c r="B39" s="356" t="s">
        <v>4725</v>
      </c>
      <c r="C39" s="353" t="s">
        <v>5150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 x14ac:dyDescent="0.2">
      <c r="B40" s="356" t="s">
        <v>5151</v>
      </c>
      <c r="C40" s="353" t="s">
        <v>5152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 x14ac:dyDescent="0.2">
      <c r="B41" s="356" t="s">
        <v>5119</v>
      </c>
      <c r="C41" s="353" t="s">
        <v>5153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 x14ac:dyDescent="0.2">
      <c r="B42" s="356" t="s">
        <v>5125</v>
      </c>
      <c r="C42" s="353" t="s">
        <v>5154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 x14ac:dyDescent="0.2">
      <c r="B43" s="356" t="s">
        <v>5127</v>
      </c>
      <c r="C43" s="353" t="s">
        <v>4685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 x14ac:dyDescent="0.2">
      <c r="B44" s="356" t="s">
        <v>5129</v>
      </c>
      <c r="C44" s="353" t="s">
        <v>5155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 x14ac:dyDescent="0.2">
      <c r="B45" s="356" t="s">
        <v>5133</v>
      </c>
      <c r="C45" s="353" t="s">
        <v>5156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 x14ac:dyDescent="0.2">
      <c r="B46" s="356" t="s">
        <v>5131</v>
      </c>
      <c r="C46" s="353" t="s">
        <v>5157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 x14ac:dyDescent="0.2">
      <c r="B47" s="153" t="s">
        <v>5135</v>
      </c>
      <c r="C47" s="320" t="s">
        <v>5158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 x14ac:dyDescent="0.2">
      <c r="B48" s="426" t="s">
        <v>433</v>
      </c>
      <c r="C48" s="320" t="s">
        <v>5159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 x14ac:dyDescent="0.2">
      <c r="B49" s="153" t="s">
        <v>5108</v>
      </c>
      <c r="C49" s="320" t="s">
        <v>5160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 x14ac:dyDescent="0.2">
      <c r="B50" s="153" t="s">
        <v>5111</v>
      </c>
      <c r="C50" s="320" t="s">
        <v>5161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 x14ac:dyDescent="0.2">
      <c r="B51" s="153" t="s">
        <v>4725</v>
      </c>
      <c r="C51" s="320" t="s">
        <v>5162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 x14ac:dyDescent="0.2">
      <c r="B52" s="153" t="s">
        <v>5151</v>
      </c>
      <c r="C52" s="320" t="s">
        <v>5163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 x14ac:dyDescent="0.2">
      <c r="B53" s="426" t="s">
        <v>433</v>
      </c>
      <c r="C53" s="320" t="s">
        <v>5164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 x14ac:dyDescent="0.2">
      <c r="B54" s="153" t="s">
        <v>5119</v>
      </c>
      <c r="C54" s="320" t="s">
        <v>5165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 x14ac:dyDescent="0.2">
      <c r="B55" s="153" t="s">
        <v>4671</v>
      </c>
      <c r="C55" s="320" t="s">
        <v>5166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 x14ac:dyDescent="0.2">
      <c r="B56" s="153" t="s">
        <v>5127</v>
      </c>
      <c r="C56" s="320" t="s">
        <v>4691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 x14ac:dyDescent="0.2">
      <c r="B57" s="153" t="s">
        <v>5129</v>
      </c>
      <c r="C57" s="320" t="s">
        <v>5167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 x14ac:dyDescent="0.2">
      <c r="B58" s="593" t="s">
        <v>5168</v>
      </c>
      <c r="C58" s="590" t="s">
        <v>5169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 x14ac:dyDescent="0.2">
      <c r="B59" s="594" t="s">
        <v>5131</v>
      </c>
      <c r="C59" s="591" t="s">
        <v>5170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 x14ac:dyDescent="0.2">
      <c r="B60" s="594" t="s">
        <v>5135</v>
      </c>
      <c r="C60" s="591" t="s">
        <v>5171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 x14ac:dyDescent="0.2">
      <c r="B61" s="153" t="s">
        <v>5108</v>
      </c>
      <c r="C61" s="591" t="s">
        <v>4700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 x14ac:dyDescent="0.2">
      <c r="B62" s="153" t="s">
        <v>5111</v>
      </c>
      <c r="C62" s="591" t="s">
        <v>5172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 x14ac:dyDescent="0.2">
      <c r="B63" s="426" t="s">
        <v>433</v>
      </c>
      <c r="C63" s="591" t="s">
        <v>5173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1080</v>
      </c>
    </row>
    <row r="64" spans="2:13" ht="17.25" hidden="1" customHeight="1" x14ac:dyDescent="0.2">
      <c r="B64" s="153" t="s">
        <v>4725</v>
      </c>
      <c r="C64" s="591" t="s">
        <v>5174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 x14ac:dyDescent="0.2">
      <c r="B65" s="153" t="s">
        <v>5151</v>
      </c>
      <c r="C65" s="591" t="s">
        <v>5175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 x14ac:dyDescent="0.2">
      <c r="B66" s="153" t="s">
        <v>5125</v>
      </c>
      <c r="C66" s="591" t="s">
        <v>5176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 x14ac:dyDescent="0.2">
      <c r="B67" s="153" t="s">
        <v>4671</v>
      </c>
      <c r="C67" s="591" t="s">
        <v>5177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 x14ac:dyDescent="0.2">
      <c r="B68" s="426" t="s">
        <v>433</v>
      </c>
      <c r="C68" s="591" t="s">
        <v>4710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 x14ac:dyDescent="0.2">
      <c r="B69" s="153" t="s">
        <v>5178</v>
      </c>
      <c r="C69" s="591" t="s">
        <v>5179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 x14ac:dyDescent="0.2">
      <c r="B70" s="426" t="s">
        <v>433</v>
      </c>
      <c r="C70" s="591" t="s">
        <v>5180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 x14ac:dyDescent="0.2">
      <c r="B71" s="153" t="s">
        <v>5129</v>
      </c>
      <c r="C71" s="591" t="s">
        <v>4715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 x14ac:dyDescent="0.2">
      <c r="B72" s="153" t="s">
        <v>5131</v>
      </c>
      <c r="C72" s="591" t="s">
        <v>5181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 x14ac:dyDescent="0.2">
      <c r="B73" s="594" t="s">
        <v>5135</v>
      </c>
      <c r="C73" s="591" t="s">
        <v>5182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 x14ac:dyDescent="0.2">
      <c r="B74" s="426" t="s">
        <v>433</v>
      </c>
      <c r="C74" s="591" t="s">
        <v>5183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 x14ac:dyDescent="0.2">
      <c r="B75" s="153" t="s">
        <v>5111</v>
      </c>
      <c r="C75" s="591" t="s">
        <v>5184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 x14ac:dyDescent="0.2">
      <c r="B76" s="153" t="s">
        <v>5185</v>
      </c>
      <c r="C76" s="591" t="s">
        <v>5186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 x14ac:dyDescent="0.2">
      <c r="B77" s="153" t="s">
        <v>5151</v>
      </c>
      <c r="C77" s="591" t="s">
        <v>5187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 x14ac:dyDescent="0.2">
      <c r="B78" s="153" t="s">
        <v>5125</v>
      </c>
      <c r="C78" s="591" t="s">
        <v>5188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 x14ac:dyDescent="0.2">
      <c r="B79" s="153" t="s">
        <v>5119</v>
      </c>
      <c r="C79" s="591" t="s">
        <v>5189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 x14ac:dyDescent="0.2">
      <c r="B80" s="153" t="s">
        <v>4671</v>
      </c>
      <c r="C80" s="591" t="s">
        <v>5190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 x14ac:dyDescent="0.2">
      <c r="B81" s="153" t="s">
        <v>5108</v>
      </c>
      <c r="C81" s="591" t="s">
        <v>5191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 x14ac:dyDescent="0.2">
      <c r="B82" s="673" t="s">
        <v>5984</v>
      </c>
      <c r="C82" s="674" t="s">
        <v>5985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 x14ac:dyDescent="0.2">
      <c r="B83" s="675" t="s">
        <v>5454</v>
      </c>
      <c r="C83" s="674" t="s">
        <v>5985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 x14ac:dyDescent="0.2">
      <c r="B84" s="675" t="s">
        <v>5986</v>
      </c>
      <c r="C84" s="591" t="s">
        <v>5987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 x14ac:dyDescent="0.2">
      <c r="B85" s="675" t="s">
        <v>5413</v>
      </c>
      <c r="C85" s="591" t="s">
        <v>5988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 x14ac:dyDescent="0.2">
      <c r="B86" s="675" t="s">
        <v>5989</v>
      </c>
      <c r="C86" s="591" t="s">
        <v>5990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 x14ac:dyDescent="0.2">
      <c r="B87" s="686" t="s">
        <v>5991</v>
      </c>
      <c r="C87" s="591" t="s">
        <v>5992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 x14ac:dyDescent="0.2">
      <c r="B88" s="426" t="s">
        <v>5421</v>
      </c>
      <c r="C88" s="591" t="s">
        <v>5993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 x14ac:dyDescent="0.2">
      <c r="B89" s="153" t="s">
        <v>4644</v>
      </c>
      <c r="C89" s="685" t="s">
        <v>5994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 x14ac:dyDescent="0.2">
      <c r="B90" s="153" t="s">
        <v>5995</v>
      </c>
      <c r="C90" s="685" t="s">
        <v>5996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 x14ac:dyDescent="0.2">
      <c r="B91" s="593" t="s">
        <v>5427</v>
      </c>
      <c r="C91" s="694" t="s">
        <v>5997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 x14ac:dyDescent="0.2">
      <c r="B92" s="153" t="s">
        <v>5445</v>
      </c>
      <c r="C92" s="320" t="s">
        <v>5998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 x14ac:dyDescent="0.2">
      <c r="B93" s="153" t="s">
        <v>5999</v>
      </c>
      <c r="C93" s="320" t="s">
        <v>6000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 x14ac:dyDescent="0.2">
      <c r="B94" s="153" t="s">
        <v>5456</v>
      </c>
      <c r="C94" s="320" t="s">
        <v>6001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 x14ac:dyDescent="0.2">
      <c r="B95" s="153" t="s">
        <v>6002</v>
      </c>
      <c r="C95" s="320" t="s">
        <v>6003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 x14ac:dyDescent="0.2">
      <c r="B96" s="153" t="s">
        <v>6004</v>
      </c>
      <c r="C96" s="320" t="s">
        <v>6005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 x14ac:dyDescent="0.2">
      <c r="B97" s="153" t="s">
        <v>5413</v>
      </c>
      <c r="C97" s="320" t="s">
        <v>6006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 x14ac:dyDescent="0.2">
      <c r="B98" s="153" t="s">
        <v>5991</v>
      </c>
      <c r="C98" s="320" t="s">
        <v>6007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 x14ac:dyDescent="0.2">
      <c r="B99" s="153" t="s">
        <v>6008</v>
      </c>
      <c r="C99" s="320" t="s">
        <v>6009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 x14ac:dyDescent="0.2">
      <c r="B100" s="153" t="s">
        <v>6010</v>
      </c>
      <c r="C100" s="320" t="s">
        <v>6011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 x14ac:dyDescent="0.2">
      <c r="B101" s="153" t="s">
        <v>5421</v>
      </c>
      <c r="C101" s="320" t="s">
        <v>6012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 x14ac:dyDescent="0.2">
      <c r="B102" s="724" t="s">
        <v>433</v>
      </c>
      <c r="C102" s="320" t="s">
        <v>6013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 x14ac:dyDescent="0.2">
      <c r="B103" s="153" t="s">
        <v>5407</v>
      </c>
      <c r="C103" s="320" t="s">
        <v>6014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 x14ac:dyDescent="0.2">
      <c r="B104" s="153" t="s">
        <v>5427</v>
      </c>
      <c r="C104" s="320" t="s">
        <v>6015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 x14ac:dyDescent="0.2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 x14ac:dyDescent="0.2">
      <c r="B106" s="422" t="s">
        <v>589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 x14ac:dyDescent="0.2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 x14ac:dyDescent="0.2">
      <c r="B108" s="192" t="s">
        <v>590</v>
      </c>
      <c r="C108" s="193"/>
      <c r="D108" s="193"/>
      <c r="E108" s="194"/>
      <c r="F108" s="195" t="s">
        <v>1748</v>
      </c>
      <c r="G108" s="195"/>
      <c r="H108" s="193"/>
      <c r="I108" s="193"/>
      <c r="J108" s="195" t="s">
        <v>592</v>
      </c>
      <c r="K108" s="195"/>
      <c r="L108" s="195"/>
      <c r="M108" s="193"/>
    </row>
    <row r="109" spans="2:13" s="159" customFormat="1" ht="17.25" customHeight="1" x14ac:dyDescent="0.2">
      <c r="B109" s="197" t="s">
        <v>593</v>
      </c>
      <c r="C109" s="193"/>
      <c r="D109" s="198" t="s">
        <v>594</v>
      </c>
      <c r="E109" s="199"/>
      <c r="F109" s="197" t="s">
        <v>595</v>
      </c>
      <c r="G109" s="193"/>
      <c r="H109" s="198" t="s">
        <v>596</v>
      </c>
      <c r="I109" s="193"/>
      <c r="J109" s="197" t="s">
        <v>597</v>
      </c>
      <c r="K109" s="198" t="s">
        <v>598</v>
      </c>
      <c r="M109" s="193"/>
    </row>
    <row r="110" spans="2:13" s="159" customFormat="1" ht="17.25" customHeight="1" x14ac:dyDescent="0.2">
      <c r="B110" s="414" t="s">
        <v>599</v>
      </c>
      <c r="C110" s="202"/>
      <c r="D110" s="570" t="s">
        <v>600</v>
      </c>
      <c r="E110" s="197"/>
      <c r="F110" s="707" t="s">
        <v>601</v>
      </c>
      <c r="G110" s="730" t="s">
        <v>602</v>
      </c>
      <c r="H110" s="252" t="s">
        <v>603</v>
      </c>
      <c r="I110" s="193"/>
      <c r="J110" s="201" t="s">
        <v>604</v>
      </c>
      <c r="K110" s="203" t="s">
        <v>605</v>
      </c>
      <c r="L110" s="203"/>
      <c r="M110" s="193"/>
    </row>
    <row r="111" spans="2:13" s="159" customFormat="1" ht="17.25" customHeight="1" x14ac:dyDescent="0.2">
      <c r="B111" s="414" t="s">
        <v>613</v>
      </c>
      <c r="C111" s="202"/>
      <c r="D111" s="570" t="s">
        <v>614</v>
      </c>
      <c r="E111" s="197"/>
      <c r="F111" s="707" t="s">
        <v>608</v>
      </c>
      <c r="G111" s="730" t="s">
        <v>609</v>
      </c>
      <c r="H111" s="252" t="s">
        <v>610</v>
      </c>
      <c r="I111" s="193"/>
      <c r="J111" s="201" t="s">
        <v>611</v>
      </c>
      <c r="K111" s="203" t="s">
        <v>612</v>
      </c>
      <c r="L111" s="203"/>
      <c r="M111" s="193"/>
    </row>
    <row r="112" spans="2:13" s="159" customFormat="1" ht="17.25" customHeight="1" x14ac:dyDescent="0.2">
      <c r="B112" s="201" t="s">
        <v>3855</v>
      </c>
      <c r="C112" s="202"/>
      <c r="D112" s="203" t="s">
        <v>1912</v>
      </c>
      <c r="E112" s="197"/>
      <c r="F112" s="707" t="s">
        <v>615</v>
      </c>
      <c r="G112" s="730" t="s">
        <v>616</v>
      </c>
      <c r="H112" s="252" t="s">
        <v>617</v>
      </c>
      <c r="I112" s="193"/>
      <c r="J112" s="414" t="s">
        <v>618</v>
      </c>
      <c r="K112" s="570" t="s">
        <v>619</v>
      </c>
      <c r="L112" s="203"/>
      <c r="M112" s="193"/>
    </row>
    <row r="113" spans="2:11" s="159" customFormat="1" ht="17.25" customHeight="1" x14ac:dyDescent="0.2">
      <c r="B113" s="201" t="s">
        <v>606</v>
      </c>
      <c r="C113" s="202"/>
      <c r="D113" s="203" t="s">
        <v>607</v>
      </c>
      <c r="E113" s="197"/>
      <c r="F113" s="707" t="s">
        <v>622</v>
      </c>
      <c r="G113" s="730" t="s">
        <v>623</v>
      </c>
      <c r="H113" s="252" t="s">
        <v>624</v>
      </c>
      <c r="I113" s="193"/>
      <c r="J113" s="201" t="s">
        <v>625</v>
      </c>
      <c r="K113" s="203" t="s">
        <v>626</v>
      </c>
    </row>
    <row r="114" spans="2:11" s="159" customFormat="1" ht="17.25" customHeight="1" x14ac:dyDescent="0.2">
      <c r="B114" s="414" t="s">
        <v>894</v>
      </c>
      <c r="C114" s="202"/>
      <c r="D114" s="570" t="s">
        <v>621</v>
      </c>
      <c r="E114" s="197"/>
      <c r="F114" s="707" t="s">
        <v>3856</v>
      </c>
      <c r="G114" s="730" t="s">
        <v>630</v>
      </c>
      <c r="H114" s="252" t="s">
        <v>3857</v>
      </c>
      <c r="I114" s="193"/>
      <c r="J114" s="201" t="s">
        <v>632</v>
      </c>
      <c r="K114" s="203" t="s">
        <v>633</v>
      </c>
    </row>
    <row r="115" spans="2:11" s="159" customFormat="1" ht="17.25" customHeight="1" x14ac:dyDescent="0.2">
      <c r="B115" s="414" t="s">
        <v>1758</v>
      </c>
      <c r="C115" s="202"/>
      <c r="D115" s="570" t="s">
        <v>1759</v>
      </c>
      <c r="E115" s="197"/>
      <c r="F115" s="707"/>
      <c r="G115" s="730"/>
      <c r="H115" s="252"/>
      <c r="I115" s="193"/>
      <c r="J115" s="201" t="s">
        <v>1760</v>
      </c>
      <c r="K115" s="203" t="s">
        <v>1762</v>
      </c>
    </row>
    <row r="116" spans="2:11" s="159" customFormat="1" ht="17.25" customHeight="1" x14ac:dyDescent="0.2">
      <c r="B116" s="414" t="s">
        <v>1913</v>
      </c>
      <c r="C116" s="202"/>
      <c r="D116" s="570" t="s">
        <v>1914</v>
      </c>
      <c r="E116" s="197"/>
      <c r="F116" s="505"/>
      <c r="G116"/>
      <c r="H116"/>
      <c r="I116" s="193"/>
      <c r="J116" s="414" t="s">
        <v>639</v>
      </c>
      <c r="K116" s="415" t="s">
        <v>640</v>
      </c>
    </row>
    <row r="117" spans="2:11" s="159" customFormat="1" ht="17.25" customHeight="1" x14ac:dyDescent="0.2">
      <c r="B117" s="414" t="s">
        <v>627</v>
      </c>
      <c r="C117" s="202"/>
      <c r="D117" s="570" t="s">
        <v>628</v>
      </c>
      <c r="E117" s="11"/>
      <c r="F117" s="11"/>
      <c r="G117" s="14"/>
      <c r="H117" s="13"/>
      <c r="I117" s="193"/>
      <c r="J117" s="197"/>
      <c r="K117" s="193"/>
    </row>
    <row r="118" spans="2:11" ht="17.25" customHeight="1" x14ac:dyDescent="0.2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 x14ac:dyDescent="0.2">
      <c r="B119" s="193" t="s">
        <v>1765</v>
      </c>
      <c r="C119" s="193" t="s">
        <v>1766</v>
      </c>
      <c r="D119" s="205"/>
      <c r="E119" s="193"/>
      <c r="F119" s="193" t="s">
        <v>1767</v>
      </c>
      <c r="G119" s="206" t="s">
        <v>1768</v>
      </c>
      <c r="H119" s="196"/>
      <c r="I119" s="193"/>
      <c r="J119" s="193" t="s">
        <v>1767</v>
      </c>
      <c r="K119" s="193" t="s">
        <v>1769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53"/>
  <sheetViews>
    <sheetView showGridLines="0" topLeftCell="A81" zoomScaleNormal="100" zoomScaleSheetLayoutView="75" workbookViewId="0">
      <selection activeCell="D129" sqref="D129"/>
    </sheetView>
  </sheetViews>
  <sheetFormatPr defaultColWidth="9.140625" defaultRowHeight="17.25" customHeight="1" x14ac:dyDescent="0.2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 x14ac:dyDescent="0.25"/>
    <row r="2" spans="1:13" ht="20.100000000000001" customHeight="1" thickBot="1" x14ac:dyDescent="0.25">
      <c r="B2" s="1528" t="s">
        <v>116</v>
      </c>
      <c r="C2" s="1528"/>
      <c r="D2" s="1528"/>
      <c r="E2" s="1528"/>
      <c r="F2" s="1528"/>
      <c r="G2" s="1528"/>
      <c r="H2" s="1528"/>
      <c r="I2" s="947" t="s">
        <v>368</v>
      </c>
      <c r="J2" s="982"/>
    </row>
    <row r="3" spans="1:13" ht="17.25" customHeight="1" thickBot="1" x14ac:dyDescent="0.25">
      <c r="B3" s="165"/>
    </row>
    <row r="4" spans="1:13" ht="30" customHeight="1" thickBot="1" x14ac:dyDescent="0.25">
      <c r="A4" s="186"/>
      <c r="B4" s="1522" t="s">
        <v>6016</v>
      </c>
      <c r="C4" s="1523"/>
      <c r="D4" s="1523"/>
      <c r="E4" s="1523"/>
      <c r="F4" s="1523"/>
      <c r="G4" s="1523"/>
      <c r="H4" s="1524"/>
      <c r="I4" s="147"/>
      <c r="J4" s="147"/>
      <c r="L4" s="980"/>
      <c r="M4" s="980"/>
    </row>
    <row r="5" spans="1:13" ht="16.5" customHeight="1" x14ac:dyDescent="0.2">
      <c r="C5" s="148"/>
      <c r="D5" s="148"/>
      <c r="E5" s="148"/>
      <c r="F5" s="148"/>
      <c r="G5" s="148"/>
      <c r="H5" s="148"/>
      <c r="I5" s="148"/>
      <c r="J5" s="148"/>
    </row>
    <row r="6" spans="1:13" ht="16.5" customHeight="1" x14ac:dyDescent="0.2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 x14ac:dyDescent="0.2">
      <c r="A7" s="310"/>
      <c r="B7" s="1517" t="s">
        <v>6016</v>
      </c>
      <c r="C7" s="1518"/>
      <c r="D7" s="1558" t="s">
        <v>373</v>
      </c>
      <c r="E7" s="935" t="s">
        <v>292</v>
      </c>
      <c r="F7" s="932" t="s">
        <v>1840</v>
      </c>
      <c r="G7" s="932" t="s">
        <v>6017</v>
      </c>
      <c r="H7" s="932" t="s">
        <v>6018</v>
      </c>
      <c r="I7" s="837"/>
      <c r="J7" s="874"/>
      <c r="L7" s="766"/>
    </row>
    <row r="8" spans="1:13" ht="20.100000000000001" hidden="1" customHeight="1" x14ac:dyDescent="0.2">
      <c r="A8" s="310"/>
      <c r="B8" s="935" t="s">
        <v>375</v>
      </c>
      <c r="C8" s="935" t="s">
        <v>376</v>
      </c>
      <c r="D8" s="1559"/>
      <c r="E8" s="931" t="s">
        <v>256</v>
      </c>
      <c r="F8" s="931" t="s">
        <v>164</v>
      </c>
      <c r="G8" s="956" t="s">
        <v>290</v>
      </c>
      <c r="H8" s="956" t="s">
        <v>179</v>
      </c>
      <c r="I8" s="752"/>
      <c r="J8" s="1046" t="s">
        <v>377</v>
      </c>
      <c r="L8" s="195"/>
    </row>
    <row r="9" spans="1:13" ht="17.25" hidden="1" customHeight="1" x14ac:dyDescent="0.2">
      <c r="B9" s="719" t="s">
        <v>5689</v>
      </c>
      <c r="C9" s="758" t="s">
        <v>6019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 x14ac:dyDescent="0.2">
      <c r="B10" s="719" t="s">
        <v>4775</v>
      </c>
      <c r="C10" s="758" t="s">
        <v>6020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 x14ac:dyDescent="0.2">
      <c r="A11" s="329" t="s">
        <v>6021</v>
      </c>
      <c r="B11" s="719" t="s">
        <v>5663</v>
      </c>
      <c r="C11" s="758" t="s">
        <v>6022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 x14ac:dyDescent="0.2">
      <c r="B12" s="719" t="s">
        <v>5032</v>
      </c>
      <c r="C12" s="758" t="s">
        <v>6023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 x14ac:dyDescent="0.2">
      <c r="B13" s="719" t="s">
        <v>4760</v>
      </c>
      <c r="C13" s="758" t="s">
        <v>6024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 x14ac:dyDescent="0.2">
      <c r="B14" s="719" t="s">
        <v>5673</v>
      </c>
      <c r="C14" s="758" t="s">
        <v>6025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 x14ac:dyDescent="0.2">
      <c r="B15" s="981" t="s">
        <v>5057</v>
      </c>
      <c r="C15" s="983" t="s">
        <v>6026</v>
      </c>
      <c r="D15" s="984">
        <v>45374</v>
      </c>
      <c r="E15" s="984">
        <f t="shared" ref="E15:E16" si="18">D15+5</f>
        <v>45379</v>
      </c>
      <c r="F15" s="984">
        <f t="shared" ref="F15:F16" si="19">D15+11</f>
        <v>45385</v>
      </c>
      <c r="G15" s="984">
        <f t="shared" ref="G15:G16" si="20">D15+15</f>
        <v>45389</v>
      </c>
      <c r="H15" s="984">
        <f t="shared" ref="H15:H16" si="21">D15+18</f>
        <v>45392</v>
      </c>
      <c r="I15" s="985"/>
      <c r="J15" s="986" t="e">
        <f t="shared" si="9"/>
        <v>#REF!</v>
      </c>
      <c r="L15" s="986"/>
    </row>
    <row r="16" spans="1:13" ht="17.25" hidden="1" customHeight="1" x14ac:dyDescent="0.2">
      <c r="B16" s="719" t="s">
        <v>5685</v>
      </c>
      <c r="C16" s="758" t="s">
        <v>6027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 x14ac:dyDescent="0.2">
      <c r="B17" s="987" t="s">
        <v>5669</v>
      </c>
      <c r="C17" s="946" t="s">
        <v>6028</v>
      </c>
      <c r="D17" s="946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409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 x14ac:dyDescent="0.2">
      <c r="B18" s="987" t="s">
        <v>5715</v>
      </c>
      <c r="C18" s="946" t="s">
        <v>6029</v>
      </c>
      <c r="D18" s="946">
        <v>45402</v>
      </c>
      <c r="E18" s="758">
        <f t="shared" ref="E18:E22" si="25">D18+5</f>
        <v>45407</v>
      </c>
      <c r="F18" s="873" t="s">
        <v>409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 x14ac:dyDescent="0.2">
      <c r="B19" s="987" t="s">
        <v>5060</v>
      </c>
      <c r="C19" s="946" t="s">
        <v>6030</v>
      </c>
      <c r="D19" s="946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 x14ac:dyDescent="0.2">
      <c r="B20" s="966" t="s">
        <v>5676</v>
      </c>
      <c r="C20" s="946" t="s">
        <v>6031</v>
      </c>
      <c r="D20" s="946">
        <v>45421</v>
      </c>
      <c r="E20" s="758">
        <f t="shared" si="25"/>
        <v>45426</v>
      </c>
      <c r="F20" s="873" t="s">
        <v>409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 x14ac:dyDescent="0.2">
      <c r="B21" s="966" t="s">
        <v>5689</v>
      </c>
      <c r="C21" s="946" t="s">
        <v>6032</v>
      </c>
      <c r="D21" s="946">
        <v>45424</v>
      </c>
      <c r="E21" s="758">
        <f t="shared" si="25"/>
        <v>45429</v>
      </c>
      <c r="F21" s="758">
        <f t="shared" si="29"/>
        <v>45435</v>
      </c>
      <c r="G21" s="873" t="s">
        <v>409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 x14ac:dyDescent="0.2">
      <c r="B22" s="928" t="s">
        <v>409</v>
      </c>
      <c r="C22" s="946" t="s">
        <v>6033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 x14ac:dyDescent="0.2">
      <c r="B23" s="966" t="s">
        <v>4741</v>
      </c>
      <c r="C23" s="946" t="s">
        <v>6034</v>
      </c>
      <c r="D23" s="946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 x14ac:dyDescent="0.2">
      <c r="B24" s="1606" t="s">
        <v>433</v>
      </c>
      <c r="C24" s="946" t="s">
        <v>6035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 x14ac:dyDescent="0.2">
      <c r="B25" s="1607"/>
      <c r="C25" s="946" t="s">
        <v>6036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 x14ac:dyDescent="0.2">
      <c r="B26" s="1608"/>
      <c r="C26" s="946" t="s">
        <v>6037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 x14ac:dyDescent="0.2">
      <c r="A27" s="329" t="s">
        <v>6038</v>
      </c>
      <c r="B27" s="928" t="s">
        <v>409</v>
      </c>
      <c r="C27" s="946" t="s">
        <v>6039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 x14ac:dyDescent="0.2">
      <c r="B28" s="928" t="s">
        <v>409</v>
      </c>
      <c r="C28" s="946" t="s">
        <v>6040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 x14ac:dyDescent="0.2">
      <c r="B29" s="928" t="s">
        <v>433</v>
      </c>
      <c r="C29" s="946" t="s">
        <v>6041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 x14ac:dyDescent="0.2">
      <c r="B30" s="966" t="s">
        <v>4809</v>
      </c>
      <c r="C30" s="946" t="s">
        <v>6042</v>
      </c>
      <c r="D30" s="946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 x14ac:dyDescent="0.2">
      <c r="B31" s="966" t="s">
        <v>5663</v>
      </c>
      <c r="C31" s="946" t="s">
        <v>6043</v>
      </c>
      <c r="D31" s="946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 x14ac:dyDescent="0.2">
      <c r="B32" s="966" t="s">
        <v>5032</v>
      </c>
      <c r="C32" s="946" t="s">
        <v>6044</v>
      </c>
      <c r="D32" s="946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 x14ac:dyDescent="0.2">
      <c r="B33" s="966" t="s">
        <v>6045</v>
      </c>
      <c r="C33" s="946" t="s">
        <v>6046</v>
      </c>
      <c r="D33" s="946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 x14ac:dyDescent="0.2">
      <c r="B34" s="966" t="s">
        <v>5673</v>
      </c>
      <c r="C34" s="946" t="s">
        <v>6047</v>
      </c>
      <c r="D34" s="946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 x14ac:dyDescent="0.2">
      <c r="B35" s="966" t="s">
        <v>5057</v>
      </c>
      <c r="C35" s="946" t="s">
        <v>6048</v>
      </c>
      <c r="D35" s="946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 x14ac:dyDescent="0.2">
      <c r="B36" s="966" t="s">
        <v>4762</v>
      </c>
      <c r="C36" s="946" t="s">
        <v>6049</v>
      </c>
      <c r="D36" s="946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 x14ac:dyDescent="0.2">
      <c r="B37" s="966" t="s">
        <v>5669</v>
      </c>
      <c r="C37" s="946" t="s">
        <v>6050</v>
      </c>
      <c r="D37" s="946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 x14ac:dyDescent="0.2">
      <c r="B38" s="966" t="s">
        <v>5715</v>
      </c>
      <c r="C38" s="946" t="s">
        <v>6051</v>
      </c>
      <c r="D38" s="946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 x14ac:dyDescent="0.2">
      <c r="B39" s="966" t="s">
        <v>4784</v>
      </c>
      <c r="C39" s="946" t="s">
        <v>6052</v>
      </c>
      <c r="D39" s="946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 x14ac:dyDescent="0.2">
      <c r="B40" s="966" t="s">
        <v>5676</v>
      </c>
      <c r="C40" s="946" t="s">
        <v>6053</v>
      </c>
      <c r="D40" s="946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 x14ac:dyDescent="0.2">
      <c r="B41" s="966" t="s">
        <v>5689</v>
      </c>
      <c r="C41" s="946" t="s">
        <v>6054</v>
      </c>
      <c r="D41" s="946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 x14ac:dyDescent="0.2">
      <c r="B42" s="966" t="s">
        <v>6038</v>
      </c>
      <c r="C42" s="946" t="s">
        <v>6055</v>
      </c>
      <c r="D42" s="946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 x14ac:dyDescent="0.2">
      <c r="B43" s="966" t="s">
        <v>4775</v>
      </c>
      <c r="C43" s="946" t="s">
        <v>6056</v>
      </c>
      <c r="D43" s="946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 x14ac:dyDescent="0.2">
      <c r="B44" s="966" t="s">
        <v>4741</v>
      </c>
      <c r="C44" s="946" t="s">
        <v>6057</v>
      </c>
      <c r="D44" s="946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 x14ac:dyDescent="0.2">
      <c r="B45" s="966" t="s">
        <v>4809</v>
      </c>
      <c r="C45" s="946" t="s">
        <v>6058</v>
      </c>
      <c r="D45" s="946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 x14ac:dyDescent="0.2">
      <c r="B46" s="966" t="s">
        <v>5032</v>
      </c>
      <c r="C46" s="946" t="s">
        <v>6059</v>
      </c>
      <c r="D46" s="946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 x14ac:dyDescent="0.2">
      <c r="B47" s="1052" t="s">
        <v>433</v>
      </c>
      <c r="C47" s="946" t="s">
        <v>6060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 x14ac:dyDescent="0.2">
      <c r="B48" s="966" t="s">
        <v>5663</v>
      </c>
      <c r="C48" s="946" t="s">
        <v>6061</v>
      </c>
      <c r="D48" s="946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 x14ac:dyDescent="0.2">
      <c r="B49" s="966" t="s">
        <v>4760</v>
      </c>
      <c r="C49" s="946" t="s">
        <v>6062</v>
      </c>
      <c r="D49" s="946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 x14ac:dyDescent="0.2">
      <c r="B50" s="966" t="s">
        <v>5673</v>
      </c>
      <c r="C50" s="946" t="s">
        <v>6063</v>
      </c>
      <c r="D50" s="946">
        <v>45605</v>
      </c>
      <c r="E50" s="758">
        <f t="shared" si="97"/>
        <v>45610</v>
      </c>
      <c r="F50" s="873" t="s">
        <v>409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 x14ac:dyDescent="0.2">
      <c r="B51" s="966" t="s">
        <v>5057</v>
      </c>
      <c r="C51" s="946" t="s">
        <v>6064</v>
      </c>
      <c r="D51" s="946">
        <v>45611</v>
      </c>
      <c r="E51" s="873" t="s">
        <v>409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 x14ac:dyDescent="0.2">
      <c r="B52" s="966" t="s">
        <v>4762</v>
      </c>
      <c r="C52" s="946" t="s">
        <v>6065</v>
      </c>
      <c r="D52" s="946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 x14ac:dyDescent="0.2">
      <c r="B53" s="966" t="s">
        <v>5669</v>
      </c>
      <c r="C53" s="946" t="s">
        <v>6066</v>
      </c>
      <c r="D53" s="946">
        <v>45631</v>
      </c>
      <c r="E53" s="758">
        <f t="shared" si="102"/>
        <v>45636</v>
      </c>
      <c r="F53" s="758">
        <f t="shared" si="99"/>
        <v>45642</v>
      </c>
      <c r="G53" s="873" t="s">
        <v>409</v>
      </c>
      <c r="H53" s="873" t="s">
        <v>409</v>
      </c>
      <c r="I53" s="752"/>
      <c r="J53" s="758">
        <f t="shared" si="98"/>
        <v>45603</v>
      </c>
      <c r="L53" s="769"/>
    </row>
    <row r="54" spans="2:12" ht="17.25" hidden="1" customHeight="1" x14ac:dyDescent="0.2">
      <c r="B54" s="966" t="s">
        <v>5715</v>
      </c>
      <c r="C54" s="946" t="s">
        <v>6067</v>
      </c>
      <c r="D54" s="946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 x14ac:dyDescent="0.2">
      <c r="B55" s="966" t="s">
        <v>4784</v>
      </c>
      <c r="C55" s="946" t="s">
        <v>6068</v>
      </c>
      <c r="D55" s="946">
        <v>45641</v>
      </c>
      <c r="E55" s="758">
        <f t="shared" si="103"/>
        <v>45646</v>
      </c>
      <c r="F55" s="873" t="s">
        <v>409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 x14ac:dyDescent="0.2">
      <c r="B56" s="966" t="s">
        <v>5676</v>
      </c>
      <c r="C56" s="946" t="s">
        <v>6069</v>
      </c>
      <c r="D56" s="946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409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 x14ac:dyDescent="0.2">
      <c r="B57" s="966" t="s">
        <v>5689</v>
      </c>
      <c r="C57" s="946" t="s">
        <v>6070</v>
      </c>
      <c r="D57" s="946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 x14ac:dyDescent="0.2">
      <c r="B58" s="966" t="s">
        <v>6038</v>
      </c>
      <c r="C58" s="946" t="s">
        <v>6071</v>
      </c>
      <c r="D58" s="946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 x14ac:dyDescent="0.2">
      <c r="B59" s="966" t="s">
        <v>4775</v>
      </c>
      <c r="C59" s="946" t="s">
        <v>6072</v>
      </c>
      <c r="D59" s="946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 x14ac:dyDescent="0.2">
      <c r="B60" s="1052" t="s">
        <v>433</v>
      </c>
      <c r="C60" s="946" t="s">
        <v>6073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 x14ac:dyDescent="0.2">
      <c r="B61" s="966" t="s">
        <v>4741</v>
      </c>
      <c r="C61" s="946" t="s">
        <v>6074</v>
      </c>
      <c r="D61" s="946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 x14ac:dyDescent="0.2">
      <c r="B62" s="1052" t="s">
        <v>433</v>
      </c>
      <c r="C62" s="946" t="s">
        <v>6075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 x14ac:dyDescent="0.2">
      <c r="B63" s="966" t="s">
        <v>4809</v>
      </c>
      <c r="C63" s="946" t="s">
        <v>6076</v>
      </c>
      <c r="D63" s="946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 x14ac:dyDescent="0.2">
      <c r="B64" s="966" t="s">
        <v>5032</v>
      </c>
      <c r="C64" s="946" t="s">
        <v>6077</v>
      </c>
      <c r="D64" s="946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 x14ac:dyDescent="0.2">
      <c r="B65" s="966" t="s">
        <v>5663</v>
      </c>
      <c r="C65" s="946" t="s">
        <v>6078</v>
      </c>
      <c r="D65" s="946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 x14ac:dyDescent="0.2">
      <c r="B66" s="966" t="s">
        <v>4760</v>
      </c>
      <c r="C66" s="946" t="s">
        <v>6079</v>
      </c>
      <c r="D66" s="946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 x14ac:dyDescent="0.2">
      <c r="B67" s="966" t="s">
        <v>5673</v>
      </c>
      <c r="C67" s="946" t="s">
        <v>6080</v>
      </c>
      <c r="D67" s="946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 x14ac:dyDescent="0.2">
      <c r="B68" s="966" t="s">
        <v>5057</v>
      </c>
      <c r="C68" s="946" t="s">
        <v>6081</v>
      </c>
      <c r="D68" s="946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 x14ac:dyDescent="0.2">
      <c r="B69" s="966" t="s">
        <v>4762</v>
      </c>
      <c r="C69" s="946" t="s">
        <v>6082</v>
      </c>
      <c r="D69" s="946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 x14ac:dyDescent="0.2">
      <c r="B70" s="966" t="s">
        <v>5715</v>
      </c>
      <c r="C70" s="946" t="s">
        <v>6083</v>
      </c>
      <c r="D70" s="946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 x14ac:dyDescent="0.2">
      <c r="B71" s="966" t="s">
        <v>4822</v>
      </c>
      <c r="C71" s="946" t="s">
        <v>6084</v>
      </c>
      <c r="D71" s="946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 x14ac:dyDescent="0.2">
      <c r="B72" s="966" t="s">
        <v>4784</v>
      </c>
      <c r="C72" s="946" t="s">
        <v>6085</v>
      </c>
      <c r="D72" s="946">
        <v>45746</v>
      </c>
      <c r="E72" s="758">
        <f t="shared" si="127"/>
        <v>45751</v>
      </c>
      <c r="F72" s="873" t="s">
        <v>409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 x14ac:dyDescent="0.2">
      <c r="B73" s="966" t="s">
        <v>5676</v>
      </c>
      <c r="C73" s="946" t="s">
        <v>6086</v>
      </c>
      <c r="D73" s="946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 x14ac:dyDescent="0.2">
      <c r="B74" s="966" t="s">
        <v>5689</v>
      </c>
      <c r="C74" s="946" t="s">
        <v>6087</v>
      </c>
      <c r="D74" s="946">
        <v>45768</v>
      </c>
      <c r="E74" s="758">
        <f t="shared" si="131"/>
        <v>45773</v>
      </c>
      <c r="F74" s="873" t="s">
        <v>409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 x14ac:dyDescent="0.2">
      <c r="B75" s="1052" t="s">
        <v>433</v>
      </c>
      <c r="C75" s="946" t="s">
        <v>6088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 x14ac:dyDescent="0.2">
      <c r="B76" s="966" t="s">
        <v>4775</v>
      </c>
      <c r="C76" s="946" t="s">
        <v>6089</v>
      </c>
      <c r="D76" s="946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 x14ac:dyDescent="0.2">
      <c r="B77" s="966" t="s">
        <v>4741</v>
      </c>
      <c r="C77" s="946" t="s">
        <v>6090</v>
      </c>
      <c r="D77" s="946">
        <v>45777</v>
      </c>
      <c r="E77" s="758">
        <f t="shared" ref="E77" si="135">D77+5</f>
        <v>45782</v>
      </c>
      <c r="F77" s="963" t="s">
        <v>409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 x14ac:dyDescent="0.2">
      <c r="B78" s="1052" t="s">
        <v>433</v>
      </c>
      <c r="C78" s="946" t="s">
        <v>6091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 x14ac:dyDescent="0.2">
      <c r="B79" s="147" t="s">
        <v>589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 x14ac:dyDescent="0.2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 x14ac:dyDescent="0.2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 x14ac:dyDescent="0.2">
      <c r="A82" s="310"/>
      <c r="B82" s="1504" t="s">
        <v>6016</v>
      </c>
      <c r="C82" s="1514"/>
      <c r="D82" s="1499" t="s">
        <v>373</v>
      </c>
      <c r="E82" s="1158" t="s">
        <v>320</v>
      </c>
      <c r="F82" s="1157" t="s">
        <v>186</v>
      </c>
      <c r="G82" s="1157" t="s">
        <v>308</v>
      </c>
      <c r="H82" s="1157" t="s">
        <v>1840</v>
      </c>
      <c r="I82" s="1157" t="s">
        <v>235</v>
      </c>
      <c r="J82" s="1157" t="s">
        <v>221</v>
      </c>
      <c r="K82" s="1157" t="s">
        <v>292</v>
      </c>
      <c r="L82" s="1209"/>
      <c r="M82" s="1190"/>
      <c r="N82" s="1209"/>
      <c r="O82" s="1209"/>
    </row>
    <row r="83" spans="1:20" ht="20.100000000000001" customHeight="1" x14ac:dyDescent="0.2">
      <c r="A83" s="310"/>
      <c r="B83" s="1158" t="s">
        <v>375</v>
      </c>
      <c r="C83" s="1158" t="s">
        <v>376</v>
      </c>
      <c r="D83" s="1500"/>
      <c r="E83" s="1159" t="s">
        <v>216</v>
      </c>
      <c r="F83" s="1159" t="s">
        <v>188</v>
      </c>
      <c r="G83" s="1250" t="s">
        <v>177</v>
      </c>
      <c r="H83" s="1250" t="s">
        <v>179</v>
      </c>
      <c r="I83" s="1250" t="s">
        <v>266</v>
      </c>
      <c r="J83" s="1250" t="s">
        <v>286</v>
      </c>
      <c r="K83" s="1250" t="s">
        <v>293</v>
      </c>
      <c r="L83" s="1209"/>
      <c r="M83" s="1157" t="s">
        <v>513</v>
      </c>
      <c r="N83" s="1157" t="s">
        <v>377</v>
      </c>
      <c r="O83" s="1367" t="s">
        <v>378</v>
      </c>
    </row>
    <row r="84" spans="1:20" ht="17.25" hidden="1" customHeight="1" x14ac:dyDescent="0.2">
      <c r="B84" s="1322" t="s">
        <v>4711</v>
      </c>
      <c r="C84" s="1164" t="s">
        <v>6092</v>
      </c>
      <c r="D84" s="1164">
        <v>45791</v>
      </c>
      <c r="E84" s="1161">
        <f>D84+7</f>
        <v>45798</v>
      </c>
      <c r="F84" s="1161">
        <f>E84+4</f>
        <v>45802</v>
      </c>
      <c r="G84" s="1161">
        <f>F84+2</f>
        <v>45804</v>
      </c>
      <c r="H84" s="1161">
        <f>G84+4</f>
        <v>45808</v>
      </c>
      <c r="I84" s="1161">
        <f>H84+4</f>
        <v>45812</v>
      </c>
      <c r="J84" s="1161">
        <f>I84+2</f>
        <v>45814</v>
      </c>
      <c r="K84" s="1161">
        <f>J84+3</f>
        <v>45817</v>
      </c>
      <c r="L84" s="1209"/>
      <c r="M84" s="1161">
        <v>45790</v>
      </c>
      <c r="N84" s="1161">
        <v>45790</v>
      </c>
      <c r="O84" s="1209"/>
    </row>
    <row r="85" spans="1:20" ht="17.25" hidden="1" customHeight="1" x14ac:dyDescent="0.2">
      <c r="B85" s="1322" t="s">
        <v>6093</v>
      </c>
      <c r="C85" s="1164" t="s">
        <v>6094</v>
      </c>
      <c r="D85" s="1164">
        <v>45806</v>
      </c>
      <c r="E85" s="1161">
        <f t="shared" ref="E85:E90" si="138">D85+7</f>
        <v>45813</v>
      </c>
      <c r="F85" s="1187" t="s">
        <v>409</v>
      </c>
      <c r="G85" s="1187" t="s">
        <v>409</v>
      </c>
      <c r="H85" s="1187" t="s">
        <v>409</v>
      </c>
      <c r="I85" s="1161">
        <v>45813</v>
      </c>
      <c r="J85" s="1187" t="s">
        <v>409</v>
      </c>
      <c r="K85" s="1187" t="s">
        <v>409</v>
      </c>
      <c r="L85" s="1209"/>
      <c r="M85" s="1161">
        <f t="shared" ref="M85:N135" si="139">M84+7</f>
        <v>45797</v>
      </c>
      <c r="N85" s="1161">
        <f t="shared" si="139"/>
        <v>45797</v>
      </c>
      <c r="O85" s="1209"/>
    </row>
    <row r="86" spans="1:20" ht="17.25" hidden="1" customHeight="1" x14ac:dyDescent="0.2">
      <c r="B86" s="1322" t="s">
        <v>4765</v>
      </c>
      <c r="C86" s="1164" t="s">
        <v>6095</v>
      </c>
      <c r="D86" s="1164">
        <v>45806</v>
      </c>
      <c r="E86" s="1161">
        <f t="shared" si="138"/>
        <v>45813</v>
      </c>
      <c r="F86" s="1161">
        <f t="shared" ref="F86:F90" si="140">E86+4</f>
        <v>45817</v>
      </c>
      <c r="G86" s="1161">
        <f t="shared" ref="G86:G90" si="141">F86+2</f>
        <v>45819</v>
      </c>
      <c r="H86" s="1161">
        <f t="shared" ref="H86:I90" si="142">G86+4</f>
        <v>45823</v>
      </c>
      <c r="I86" s="1161">
        <f t="shared" si="142"/>
        <v>45827</v>
      </c>
      <c r="J86" s="1161">
        <f t="shared" ref="J86:J90" si="143">I86+2</f>
        <v>45829</v>
      </c>
      <c r="K86" s="1161">
        <f t="shared" ref="K86:K90" si="144">J86+3</f>
        <v>45832</v>
      </c>
      <c r="L86" s="1209"/>
      <c r="M86" s="1161">
        <f t="shared" si="139"/>
        <v>45804</v>
      </c>
      <c r="N86" s="1161">
        <f t="shared" si="139"/>
        <v>45804</v>
      </c>
      <c r="O86" s="1209"/>
    </row>
    <row r="87" spans="1:20" ht="17.25" hidden="1" customHeight="1" x14ac:dyDescent="0.2">
      <c r="B87" s="1322" t="s">
        <v>4818</v>
      </c>
      <c r="C87" s="1164" t="s">
        <v>6096</v>
      </c>
      <c r="D87" s="1164">
        <v>45814</v>
      </c>
      <c r="E87" s="1161">
        <f t="shared" si="138"/>
        <v>45821</v>
      </c>
      <c r="F87" s="1161">
        <f t="shared" si="140"/>
        <v>45825</v>
      </c>
      <c r="G87" s="1161">
        <f t="shared" si="141"/>
        <v>45827</v>
      </c>
      <c r="H87" s="1161">
        <f t="shared" si="142"/>
        <v>45831</v>
      </c>
      <c r="I87" s="1161">
        <f t="shared" si="142"/>
        <v>45835</v>
      </c>
      <c r="J87" s="1161">
        <f t="shared" si="143"/>
        <v>45837</v>
      </c>
      <c r="K87" s="1161">
        <f t="shared" si="144"/>
        <v>45840</v>
      </c>
      <c r="L87" s="1209"/>
      <c r="M87" s="1161">
        <f t="shared" si="139"/>
        <v>45811</v>
      </c>
      <c r="N87" s="1161">
        <f t="shared" si="139"/>
        <v>45811</v>
      </c>
      <c r="O87" s="1209"/>
    </row>
    <row r="88" spans="1:20" ht="17.25" hidden="1" customHeight="1" x14ac:dyDescent="0.2">
      <c r="B88" s="1322" t="s">
        <v>4767</v>
      </c>
      <c r="C88" s="1164" t="s">
        <v>6097</v>
      </c>
      <c r="D88" s="1164">
        <v>45838</v>
      </c>
      <c r="E88" s="1187" t="s">
        <v>409</v>
      </c>
      <c r="F88" s="1187" t="s">
        <v>409</v>
      </c>
      <c r="G88" s="1161">
        <v>45842</v>
      </c>
      <c r="H88" s="1187" t="s">
        <v>409</v>
      </c>
      <c r="I88" s="1187" t="s">
        <v>409</v>
      </c>
      <c r="J88" s="1187" t="s">
        <v>409</v>
      </c>
      <c r="K88" s="1187" t="s">
        <v>409</v>
      </c>
      <c r="L88" s="1209"/>
      <c r="M88" s="1161">
        <f t="shared" si="139"/>
        <v>45818</v>
      </c>
      <c r="N88" s="1161">
        <f t="shared" si="139"/>
        <v>45818</v>
      </c>
      <c r="O88" s="1209"/>
    </row>
    <row r="89" spans="1:20" ht="17.25" hidden="1" customHeight="1" x14ac:dyDescent="0.2">
      <c r="B89" s="1396" t="s">
        <v>433</v>
      </c>
      <c r="C89" s="1164" t="s">
        <v>6098</v>
      </c>
      <c r="D89" s="1166"/>
      <c r="E89" s="1166"/>
      <c r="F89" s="1166"/>
      <c r="G89" s="1166"/>
      <c r="H89" s="1166"/>
      <c r="I89" s="1166"/>
      <c r="J89" s="1166"/>
      <c r="K89" s="1166"/>
      <c r="L89" s="1209"/>
      <c r="M89" s="1161">
        <f t="shared" si="139"/>
        <v>45825</v>
      </c>
      <c r="N89" s="1161">
        <f t="shared" si="139"/>
        <v>45825</v>
      </c>
      <c r="O89" s="1209"/>
    </row>
    <row r="90" spans="1:20" ht="17.25" hidden="1" customHeight="1" x14ac:dyDescent="0.2">
      <c r="B90" s="1322" t="s">
        <v>5673</v>
      </c>
      <c r="C90" s="1164" t="s">
        <v>6099</v>
      </c>
      <c r="D90" s="1164">
        <v>45838</v>
      </c>
      <c r="E90" s="1161">
        <f t="shared" si="138"/>
        <v>45845</v>
      </c>
      <c r="F90" s="1161">
        <f t="shared" si="140"/>
        <v>45849</v>
      </c>
      <c r="G90" s="1161">
        <f t="shared" si="141"/>
        <v>45851</v>
      </c>
      <c r="H90" s="1161">
        <f t="shared" si="142"/>
        <v>45855</v>
      </c>
      <c r="I90" s="1161">
        <f t="shared" si="142"/>
        <v>45859</v>
      </c>
      <c r="J90" s="1161">
        <f t="shared" si="143"/>
        <v>45861</v>
      </c>
      <c r="K90" s="1161">
        <f t="shared" si="144"/>
        <v>45864</v>
      </c>
      <c r="L90" s="1209"/>
      <c r="M90" s="1161">
        <f t="shared" si="139"/>
        <v>45832</v>
      </c>
      <c r="N90" s="1161">
        <f t="shared" si="139"/>
        <v>45832</v>
      </c>
      <c r="O90" s="1209"/>
    </row>
    <row r="91" spans="1:20" ht="17.25" hidden="1" customHeight="1" x14ac:dyDescent="0.2">
      <c r="B91" s="1322" t="s">
        <v>4762</v>
      </c>
      <c r="C91" s="1164" t="s">
        <v>6100</v>
      </c>
      <c r="D91" s="1187" t="s">
        <v>409</v>
      </c>
      <c r="E91" s="1166"/>
      <c r="F91" s="1166"/>
      <c r="G91" s="1166"/>
      <c r="H91" s="1166"/>
      <c r="I91" s="1166"/>
      <c r="J91" s="1166"/>
      <c r="K91" s="1166"/>
      <c r="L91" s="1209"/>
      <c r="M91" s="1161">
        <f t="shared" si="139"/>
        <v>45839</v>
      </c>
      <c r="N91" s="1161">
        <f t="shared" si="139"/>
        <v>45839</v>
      </c>
      <c r="O91" s="1209"/>
    </row>
    <row r="92" spans="1:20" ht="17.25" hidden="1" customHeight="1" x14ac:dyDescent="0.2">
      <c r="B92" s="1322" t="s">
        <v>5685</v>
      </c>
      <c r="C92" s="1164" t="s">
        <v>6101</v>
      </c>
      <c r="D92" s="1164">
        <v>45845</v>
      </c>
      <c r="E92" s="1161">
        <f t="shared" ref="E92:E93" si="145">D92+7</f>
        <v>45852</v>
      </c>
      <c r="F92" s="1161">
        <f t="shared" ref="F92:F93" si="146">E92+4</f>
        <v>45856</v>
      </c>
      <c r="G92" s="1161">
        <f t="shared" ref="G92:G93" si="147">F92+2</f>
        <v>45858</v>
      </c>
      <c r="H92" s="1161">
        <f t="shared" ref="H92:H93" si="148">G92+4</f>
        <v>45862</v>
      </c>
      <c r="I92" s="1161">
        <f t="shared" ref="I92:I93" si="149">H92+4</f>
        <v>45866</v>
      </c>
      <c r="J92" s="1161">
        <f t="shared" ref="J92:J93" si="150">I92+2</f>
        <v>45868</v>
      </c>
      <c r="K92" s="1161">
        <f t="shared" ref="K92:K93" si="151">J92+3</f>
        <v>45871</v>
      </c>
      <c r="L92" s="1209"/>
      <c r="M92" s="1161">
        <f t="shared" si="139"/>
        <v>45846</v>
      </c>
      <c r="N92" s="1161">
        <f t="shared" si="139"/>
        <v>45846</v>
      </c>
      <c r="O92" s="1209"/>
    </row>
    <row r="93" spans="1:20" ht="17.25" hidden="1" customHeight="1" x14ac:dyDescent="0.2">
      <c r="B93" s="1322" t="s">
        <v>5715</v>
      </c>
      <c r="C93" s="1164" t="s">
        <v>6102</v>
      </c>
      <c r="D93" s="1164">
        <v>45854</v>
      </c>
      <c r="E93" s="1161">
        <f t="shared" si="145"/>
        <v>45861</v>
      </c>
      <c r="F93" s="1161">
        <f t="shared" si="146"/>
        <v>45865</v>
      </c>
      <c r="G93" s="1161">
        <f t="shared" si="147"/>
        <v>45867</v>
      </c>
      <c r="H93" s="1161">
        <f t="shared" si="148"/>
        <v>45871</v>
      </c>
      <c r="I93" s="1161">
        <f t="shared" si="149"/>
        <v>45875</v>
      </c>
      <c r="J93" s="1161">
        <f t="shared" si="150"/>
        <v>45877</v>
      </c>
      <c r="K93" s="1161">
        <f t="shared" si="151"/>
        <v>45880</v>
      </c>
      <c r="L93" s="1209"/>
      <c r="M93" s="1161">
        <f t="shared" si="139"/>
        <v>45853</v>
      </c>
      <c r="N93" s="1161">
        <f t="shared" si="139"/>
        <v>45853</v>
      </c>
      <c r="O93" s="1209"/>
    </row>
    <row r="94" spans="1:20" ht="17.25" hidden="1" customHeight="1" x14ac:dyDescent="0.2">
      <c r="B94" s="1322" t="s">
        <v>5060</v>
      </c>
      <c r="C94" s="1164" t="s">
        <v>6103</v>
      </c>
      <c r="D94" s="1164">
        <v>45860</v>
      </c>
      <c r="E94" s="1187" t="s">
        <v>409</v>
      </c>
      <c r="F94" s="1187" t="s">
        <v>409</v>
      </c>
      <c r="G94" s="1187" t="s">
        <v>409</v>
      </c>
      <c r="H94" s="1187" t="s">
        <v>409</v>
      </c>
      <c r="I94" s="1187" t="s">
        <v>409</v>
      </c>
      <c r="J94" s="1187" t="s">
        <v>409</v>
      </c>
      <c r="K94" s="1187" t="s">
        <v>409</v>
      </c>
      <c r="L94" s="1209"/>
      <c r="M94" s="1161">
        <f t="shared" si="139"/>
        <v>45860</v>
      </c>
      <c r="N94" s="1161">
        <f t="shared" si="139"/>
        <v>45860</v>
      </c>
      <c r="O94" s="1209"/>
    </row>
    <row r="95" spans="1:20" ht="17.25" hidden="1" customHeight="1" x14ac:dyDescent="0.2">
      <c r="A95" s="329" t="s">
        <v>6104</v>
      </c>
      <c r="B95" s="1399" t="s">
        <v>4784</v>
      </c>
      <c r="C95" s="1164" t="s">
        <v>6105</v>
      </c>
      <c r="D95" s="1164">
        <v>45883</v>
      </c>
      <c r="E95" s="1187" t="s">
        <v>409</v>
      </c>
      <c r="F95" s="1161">
        <v>45891</v>
      </c>
      <c r="G95" s="1161">
        <f t="shared" ref="G95" si="152">F95+2</f>
        <v>45893</v>
      </c>
      <c r="H95" s="1161">
        <f t="shared" ref="H95" si="153">G95+4</f>
        <v>45897</v>
      </c>
      <c r="I95" s="1161">
        <f t="shared" ref="I95" si="154">H95+4</f>
        <v>45901</v>
      </c>
      <c r="J95" s="1161">
        <f t="shared" ref="J95" si="155">I95+2</f>
        <v>45903</v>
      </c>
      <c r="K95" s="1161">
        <f t="shared" ref="K95" si="156">J95+3</f>
        <v>45906</v>
      </c>
      <c r="L95" s="1209"/>
      <c r="M95" s="1161">
        <f t="shared" si="139"/>
        <v>45867</v>
      </c>
      <c r="N95" s="1161">
        <f t="shared" si="139"/>
        <v>45867</v>
      </c>
      <c r="O95" s="1209"/>
    </row>
    <row r="96" spans="1:20" ht="17.25" hidden="1" customHeight="1" x14ac:dyDescent="0.2">
      <c r="B96" s="1322" t="s">
        <v>4797</v>
      </c>
      <c r="C96" s="1164" t="s">
        <v>6106</v>
      </c>
      <c r="D96" s="1164">
        <v>45877</v>
      </c>
      <c r="E96" s="1161">
        <f t="shared" ref="E96:E98" si="157">D96+7</f>
        <v>45884</v>
      </c>
      <c r="F96" s="1187" t="s">
        <v>409</v>
      </c>
      <c r="G96" s="1187" t="s">
        <v>409</v>
      </c>
      <c r="H96" s="1187" t="s">
        <v>409</v>
      </c>
      <c r="I96" s="1187" t="s">
        <v>409</v>
      </c>
      <c r="J96" s="1187" t="s">
        <v>409</v>
      </c>
      <c r="K96" s="1187" t="s">
        <v>409</v>
      </c>
      <c r="L96" s="1209"/>
      <c r="M96" s="1161">
        <f t="shared" si="139"/>
        <v>45874</v>
      </c>
      <c r="N96" s="1161">
        <f t="shared" si="139"/>
        <v>45874</v>
      </c>
      <c r="O96" s="1209"/>
    </row>
    <row r="97" spans="1:15" ht="17.25" hidden="1" customHeight="1" x14ac:dyDescent="0.2">
      <c r="B97" s="1322" t="s">
        <v>5689</v>
      </c>
      <c r="C97" s="1164" t="s">
        <v>6107</v>
      </c>
      <c r="D97" s="1164">
        <v>45886</v>
      </c>
      <c r="E97" s="1187" t="s">
        <v>409</v>
      </c>
      <c r="F97" s="1166"/>
      <c r="G97" s="1166"/>
      <c r="H97" s="1166"/>
      <c r="I97" s="1166"/>
      <c r="J97" s="1166"/>
      <c r="K97" s="1166"/>
      <c r="L97" s="1209"/>
      <c r="M97" s="1161">
        <f t="shared" si="139"/>
        <v>45881</v>
      </c>
      <c r="N97" s="1161">
        <f t="shared" si="139"/>
        <v>45881</v>
      </c>
      <c r="O97" s="1209"/>
    </row>
    <row r="98" spans="1:15" ht="17.25" hidden="1" customHeight="1" x14ac:dyDescent="0.2">
      <c r="B98" s="1322" t="s">
        <v>6108</v>
      </c>
      <c r="C98" s="1164" t="s">
        <v>6109</v>
      </c>
      <c r="D98" s="1164">
        <v>45889</v>
      </c>
      <c r="E98" s="1161">
        <f t="shared" si="157"/>
        <v>45896</v>
      </c>
      <c r="F98" s="1187" t="s">
        <v>409</v>
      </c>
      <c r="G98" s="1187" t="s">
        <v>409</v>
      </c>
      <c r="H98" s="1187" t="s">
        <v>409</v>
      </c>
      <c r="I98" s="1187" t="s">
        <v>409</v>
      </c>
      <c r="J98" s="1187" t="s">
        <v>409</v>
      </c>
      <c r="K98" s="1187" t="s">
        <v>409</v>
      </c>
      <c r="L98" s="1209"/>
      <c r="M98" s="1161">
        <f t="shared" si="139"/>
        <v>45888</v>
      </c>
      <c r="N98" s="1161">
        <f t="shared" si="139"/>
        <v>45888</v>
      </c>
      <c r="O98" s="1209"/>
    </row>
    <row r="99" spans="1:15" ht="17.25" hidden="1" customHeight="1" x14ac:dyDescent="0.2">
      <c r="A99" s="329" t="s">
        <v>4797</v>
      </c>
      <c r="B99" s="1322" t="s">
        <v>4741</v>
      </c>
      <c r="C99" s="1164" t="s">
        <v>6110</v>
      </c>
      <c r="D99" s="1164">
        <v>45898</v>
      </c>
      <c r="E99" s="1161">
        <f t="shared" ref="E99" si="158">D99+7</f>
        <v>45905</v>
      </c>
      <c r="F99" s="1161">
        <f t="shared" ref="F99" si="159">E99+4</f>
        <v>45909</v>
      </c>
      <c r="G99" s="1161">
        <f t="shared" ref="G99" si="160">F99+2</f>
        <v>45911</v>
      </c>
      <c r="H99" s="1161">
        <f t="shared" ref="H99" si="161">G99+4</f>
        <v>45915</v>
      </c>
      <c r="I99" s="1161">
        <f t="shared" ref="I99" si="162">H99+4</f>
        <v>45919</v>
      </c>
      <c r="J99" s="1161">
        <f t="shared" ref="J99" si="163">I99+2</f>
        <v>45921</v>
      </c>
      <c r="K99" s="1161">
        <f t="shared" ref="K99" si="164">J99+3</f>
        <v>45924</v>
      </c>
      <c r="L99" s="1209"/>
      <c r="M99" s="1161">
        <f t="shared" si="139"/>
        <v>45895</v>
      </c>
      <c r="N99" s="1161">
        <f t="shared" si="139"/>
        <v>45895</v>
      </c>
      <c r="O99" s="1209"/>
    </row>
    <row r="100" spans="1:15" ht="17.25" hidden="1" customHeight="1" x14ac:dyDescent="0.2">
      <c r="B100" s="1322" t="s">
        <v>4711</v>
      </c>
      <c r="C100" s="1164" t="s">
        <v>6111</v>
      </c>
      <c r="D100" s="1187" t="s">
        <v>409</v>
      </c>
      <c r="E100" s="1166"/>
      <c r="F100" s="1205"/>
      <c r="G100" s="1205"/>
      <c r="H100" s="1205"/>
      <c r="I100" s="1205"/>
      <c r="J100" s="1205"/>
      <c r="K100" s="1205"/>
      <c r="L100" s="1209"/>
      <c r="M100" s="1161">
        <f t="shared" si="139"/>
        <v>45902</v>
      </c>
      <c r="N100" s="1161">
        <f t="shared" si="139"/>
        <v>45902</v>
      </c>
      <c r="O100" s="1209"/>
    </row>
    <row r="101" spans="1:15" ht="17.25" hidden="1" customHeight="1" x14ac:dyDescent="0.2">
      <c r="B101" s="1322" t="s">
        <v>4722</v>
      </c>
      <c r="C101" s="1164" t="s">
        <v>6112</v>
      </c>
      <c r="D101" s="1164">
        <v>45916</v>
      </c>
      <c r="E101" s="1187" t="s">
        <v>409</v>
      </c>
      <c r="F101" s="1187" t="s">
        <v>409</v>
      </c>
      <c r="G101" s="1187" t="s">
        <v>409</v>
      </c>
      <c r="H101" s="1187" t="s">
        <v>409</v>
      </c>
      <c r="I101" s="1187" t="s">
        <v>409</v>
      </c>
      <c r="J101" s="1187" t="s">
        <v>409</v>
      </c>
      <c r="K101" s="1187" t="s">
        <v>409</v>
      </c>
      <c r="L101" s="1209"/>
      <c r="M101" s="1161">
        <f t="shared" si="139"/>
        <v>45909</v>
      </c>
      <c r="N101" s="1161">
        <f t="shared" si="139"/>
        <v>45909</v>
      </c>
      <c r="O101" s="1209"/>
    </row>
    <row r="102" spans="1:15" ht="17.25" hidden="1" customHeight="1" x14ac:dyDescent="0.2">
      <c r="B102" s="1322" t="s">
        <v>4765</v>
      </c>
      <c r="C102" s="1164" t="s">
        <v>6113</v>
      </c>
      <c r="D102" s="1164">
        <v>45929</v>
      </c>
      <c r="E102" s="1161">
        <f t="shared" ref="E102" si="165">D102+7</f>
        <v>45936</v>
      </c>
      <c r="F102" s="1161">
        <f t="shared" ref="F102" si="166">E102+4</f>
        <v>45940</v>
      </c>
      <c r="G102" s="1161">
        <f t="shared" ref="G102" si="167">F102+2</f>
        <v>45942</v>
      </c>
      <c r="H102" s="1161">
        <f t="shared" ref="H102" si="168">G102+4</f>
        <v>45946</v>
      </c>
      <c r="I102" s="1161">
        <f t="shared" ref="I102" si="169">H102+4</f>
        <v>45950</v>
      </c>
      <c r="J102" s="1161">
        <f t="shared" ref="J102" si="170">I102+2</f>
        <v>45952</v>
      </c>
      <c r="K102" s="1161">
        <f t="shared" ref="K102" si="171">J102+3</f>
        <v>45955</v>
      </c>
      <c r="L102" s="1209"/>
      <c r="M102" s="1161">
        <v>45924</v>
      </c>
      <c r="N102" s="1161">
        <v>45924</v>
      </c>
      <c r="O102" s="1209"/>
    </row>
    <row r="103" spans="1:15" ht="17.25" hidden="1" customHeight="1" x14ac:dyDescent="0.2">
      <c r="B103" s="1322" t="s">
        <v>4818</v>
      </c>
      <c r="C103" s="1164" t="s">
        <v>6114</v>
      </c>
      <c r="D103" s="1164">
        <v>45930</v>
      </c>
      <c r="E103" s="1187" t="s">
        <v>409</v>
      </c>
      <c r="F103" s="1187" t="s">
        <v>409</v>
      </c>
      <c r="G103" s="1187" t="s">
        <v>409</v>
      </c>
      <c r="H103" s="1187" t="s">
        <v>409</v>
      </c>
      <c r="I103" s="1187" t="s">
        <v>409</v>
      </c>
      <c r="J103" s="1187" t="s">
        <v>409</v>
      </c>
      <c r="K103" s="1187" t="s">
        <v>409</v>
      </c>
      <c r="L103" s="1209"/>
      <c r="M103" s="1161">
        <f t="shared" si="139"/>
        <v>45931</v>
      </c>
      <c r="N103" s="1161">
        <f t="shared" si="139"/>
        <v>45931</v>
      </c>
      <c r="O103" s="1209"/>
    </row>
    <row r="104" spans="1:15" ht="17.25" hidden="1" customHeight="1" x14ac:dyDescent="0.2">
      <c r="B104" s="1322" t="s">
        <v>5663</v>
      </c>
      <c r="C104" s="1164" t="s">
        <v>6115</v>
      </c>
      <c r="D104" s="1164">
        <v>45958</v>
      </c>
      <c r="E104" s="1161">
        <f t="shared" ref="E104:E106" si="172">D104+7</f>
        <v>45965</v>
      </c>
      <c r="F104" s="1187" t="s">
        <v>409</v>
      </c>
      <c r="G104" s="1187" t="s">
        <v>409</v>
      </c>
      <c r="H104" s="1187" t="s">
        <v>409</v>
      </c>
      <c r="I104" s="1187" t="s">
        <v>409</v>
      </c>
      <c r="J104" s="1187" t="s">
        <v>409</v>
      </c>
      <c r="K104" s="1187" t="s">
        <v>409</v>
      </c>
      <c r="L104" s="1209"/>
      <c r="M104" s="1161">
        <v>45937</v>
      </c>
      <c r="N104" s="1161">
        <f t="shared" si="139"/>
        <v>45938</v>
      </c>
      <c r="O104" s="1370">
        <f t="shared" ref="O104:O114" si="173">WEEKNUM(N104)</f>
        <v>41</v>
      </c>
    </row>
    <row r="105" spans="1:15" ht="17.25" hidden="1" customHeight="1" x14ac:dyDescent="0.2">
      <c r="A105" s="382" t="s">
        <v>4944</v>
      </c>
      <c r="B105" s="1397" t="s">
        <v>433</v>
      </c>
      <c r="C105" s="1164" t="s">
        <v>6116</v>
      </c>
      <c r="D105" s="1170">
        <v>45946</v>
      </c>
      <c r="E105" s="1170">
        <f t="shared" si="172"/>
        <v>45953</v>
      </c>
      <c r="F105" s="1170">
        <f t="shared" ref="F105" si="174">E105+4</f>
        <v>45957</v>
      </c>
      <c r="G105" s="1170">
        <f t="shared" ref="G105" si="175">F105+2</f>
        <v>45959</v>
      </c>
      <c r="H105" s="1170">
        <f t="shared" ref="H105" si="176">G105+4</f>
        <v>45963</v>
      </c>
      <c r="I105" s="1170">
        <f t="shared" ref="I105" si="177">H105+4</f>
        <v>45967</v>
      </c>
      <c r="J105" s="1170">
        <f t="shared" ref="J105" si="178">I105+2</f>
        <v>45969</v>
      </c>
      <c r="K105" s="1170">
        <f t="shared" ref="K105" si="179">J105+3</f>
        <v>45972</v>
      </c>
      <c r="L105" s="1209"/>
      <c r="M105" s="1161">
        <f t="shared" si="139"/>
        <v>45944</v>
      </c>
      <c r="N105" s="1161">
        <f t="shared" si="139"/>
        <v>45945</v>
      </c>
      <c r="O105" s="1370">
        <f t="shared" si="173"/>
        <v>42</v>
      </c>
    </row>
    <row r="106" spans="1:15" ht="17.25" hidden="1" customHeight="1" x14ac:dyDescent="0.2">
      <c r="B106" s="1322" t="s">
        <v>5673</v>
      </c>
      <c r="C106" s="1164" t="s">
        <v>6117</v>
      </c>
      <c r="D106" s="1164">
        <v>45958</v>
      </c>
      <c r="E106" s="1161">
        <f t="shared" si="172"/>
        <v>45965</v>
      </c>
      <c r="F106" s="1187" t="s">
        <v>409</v>
      </c>
      <c r="G106" s="1187" t="s">
        <v>409</v>
      </c>
      <c r="H106" s="1187" t="s">
        <v>409</v>
      </c>
      <c r="I106" s="1187" t="s">
        <v>409</v>
      </c>
      <c r="J106" s="1187" t="s">
        <v>409</v>
      </c>
      <c r="K106" s="1187" t="s">
        <v>409</v>
      </c>
      <c r="L106" s="1209"/>
      <c r="M106" s="1161">
        <f t="shared" si="139"/>
        <v>45951</v>
      </c>
      <c r="N106" s="1161">
        <f t="shared" si="139"/>
        <v>45952</v>
      </c>
      <c r="O106" s="1370">
        <f t="shared" si="173"/>
        <v>43</v>
      </c>
    </row>
    <row r="107" spans="1:15" ht="17.25" hidden="1" customHeight="1" x14ac:dyDescent="0.2">
      <c r="B107" s="1322" t="s">
        <v>5685</v>
      </c>
      <c r="C107" s="1164" t="s">
        <v>6118</v>
      </c>
      <c r="D107" s="1187" t="s">
        <v>409</v>
      </c>
      <c r="E107" s="1161">
        <v>45965</v>
      </c>
      <c r="F107" s="1161">
        <v>45968</v>
      </c>
      <c r="G107" s="1161">
        <f>F107+2</f>
        <v>45970</v>
      </c>
      <c r="H107" s="1161">
        <f>G107+5</f>
        <v>45975</v>
      </c>
      <c r="I107" s="1161">
        <f>H107+3</f>
        <v>45978</v>
      </c>
      <c r="J107" s="1161">
        <f>I107+4</f>
        <v>45982</v>
      </c>
      <c r="K107" s="1161">
        <f>J107+4</f>
        <v>45986</v>
      </c>
      <c r="L107" s="1209"/>
      <c r="M107" s="1161">
        <f t="shared" si="139"/>
        <v>45958</v>
      </c>
      <c r="N107" s="1161">
        <f t="shared" si="139"/>
        <v>45959</v>
      </c>
      <c r="O107" s="1370">
        <f t="shared" si="173"/>
        <v>44</v>
      </c>
    </row>
    <row r="108" spans="1:15" ht="17.25" hidden="1" customHeight="1" x14ac:dyDescent="0.2">
      <c r="B108" s="1322" t="s">
        <v>4762</v>
      </c>
      <c r="C108" s="1164" t="s">
        <v>6119</v>
      </c>
      <c r="D108" s="1164">
        <v>45979</v>
      </c>
      <c r="E108" s="1161">
        <f>D108+6</f>
        <v>45985</v>
      </c>
      <c r="F108" s="1161">
        <f t="shared" ref="F108" si="180">E108+4</f>
        <v>45989</v>
      </c>
      <c r="G108" s="1161">
        <f t="shared" ref="G108" si="181">F108+2</f>
        <v>45991</v>
      </c>
      <c r="H108" s="1161">
        <f>G108+5</f>
        <v>45996</v>
      </c>
      <c r="I108" s="1161">
        <f>H108+3</f>
        <v>45999</v>
      </c>
      <c r="J108" s="1161">
        <f>I108+4</f>
        <v>46003</v>
      </c>
      <c r="K108" s="1161">
        <f>J108+4</f>
        <v>46007</v>
      </c>
      <c r="L108" s="1209"/>
      <c r="M108" s="1161">
        <v>45972</v>
      </c>
      <c r="N108" s="1161">
        <v>45973</v>
      </c>
      <c r="O108" s="1370">
        <f t="shared" si="173"/>
        <v>46</v>
      </c>
    </row>
    <row r="109" spans="1:15" ht="17.25" hidden="1" customHeight="1" x14ac:dyDescent="0.2">
      <c r="B109" s="1322" t="s">
        <v>5715</v>
      </c>
      <c r="C109" s="1164" t="s">
        <v>6120</v>
      </c>
      <c r="D109" s="1164">
        <v>45984</v>
      </c>
      <c r="E109" s="1161">
        <f>D109+6</f>
        <v>45990</v>
      </c>
      <c r="F109" s="1187" t="s">
        <v>409</v>
      </c>
      <c r="G109" s="1187" t="s">
        <v>409</v>
      </c>
      <c r="H109" s="1187" t="s">
        <v>409</v>
      </c>
      <c r="I109" s="1161">
        <v>45999</v>
      </c>
      <c r="J109" s="1161">
        <f>I109+4</f>
        <v>46003</v>
      </c>
      <c r="K109" s="1187" t="s">
        <v>409</v>
      </c>
      <c r="L109" s="1209"/>
      <c r="M109" s="1161">
        <f t="shared" si="139"/>
        <v>45979</v>
      </c>
      <c r="N109" s="1161">
        <f t="shared" si="139"/>
        <v>45980</v>
      </c>
      <c r="O109" s="1370">
        <f t="shared" si="173"/>
        <v>47</v>
      </c>
    </row>
    <row r="110" spans="1:15" ht="17.25" hidden="1" customHeight="1" x14ac:dyDescent="0.2">
      <c r="A110" s="382" t="s">
        <v>5552</v>
      </c>
      <c r="B110" s="1397" t="s">
        <v>433</v>
      </c>
      <c r="C110" s="1164" t="s">
        <v>6121</v>
      </c>
      <c r="D110" s="1166">
        <v>45986</v>
      </c>
      <c r="E110" s="1166">
        <f t="shared" ref="E110" si="182">D110+7</f>
        <v>45993</v>
      </c>
      <c r="F110" s="1166">
        <f t="shared" ref="F110" si="183">E110+4</f>
        <v>45997</v>
      </c>
      <c r="G110" s="1166">
        <f t="shared" ref="G110" si="184">F110+2</f>
        <v>45999</v>
      </c>
      <c r="H110" s="1166">
        <f t="shared" ref="H110" si="185">G110+4</f>
        <v>46003</v>
      </c>
      <c r="I110" s="1166">
        <f t="shared" ref="I110" si="186">H110+4</f>
        <v>46007</v>
      </c>
      <c r="J110" s="1166">
        <f t="shared" ref="J110" si="187">I110+2</f>
        <v>46009</v>
      </c>
      <c r="K110" s="1166">
        <f t="shared" ref="K110" si="188">J110+3</f>
        <v>46012</v>
      </c>
      <c r="L110" s="1209"/>
      <c r="M110" s="1161">
        <f t="shared" si="139"/>
        <v>45986</v>
      </c>
      <c r="N110" s="1161">
        <f t="shared" si="139"/>
        <v>45987</v>
      </c>
      <c r="O110" s="1370">
        <f t="shared" si="173"/>
        <v>48</v>
      </c>
    </row>
    <row r="111" spans="1:15" ht="17.25" hidden="1" customHeight="1" x14ac:dyDescent="0.2">
      <c r="B111" s="1322" t="s">
        <v>4946</v>
      </c>
      <c r="C111" s="1164" t="s">
        <v>6122</v>
      </c>
      <c r="D111" s="1164">
        <v>45998</v>
      </c>
      <c r="E111" s="1161">
        <f>D111+6</f>
        <v>46004</v>
      </c>
      <c r="F111" s="1161">
        <f t="shared" ref="F111" si="189">E111+4</f>
        <v>46008</v>
      </c>
      <c r="G111" s="1161">
        <f t="shared" ref="G111" si="190">F111+2</f>
        <v>46010</v>
      </c>
      <c r="H111" s="1161">
        <f>G111+5</f>
        <v>46015</v>
      </c>
      <c r="I111" s="1161">
        <f>H111+3</f>
        <v>46018</v>
      </c>
      <c r="J111" s="1161">
        <f t="shared" ref="J111:K113" si="191">I111+4</f>
        <v>46022</v>
      </c>
      <c r="K111" s="1161">
        <f t="shared" si="191"/>
        <v>46026</v>
      </c>
      <c r="L111" s="1209"/>
      <c r="M111" s="1161">
        <f t="shared" si="139"/>
        <v>45993</v>
      </c>
      <c r="N111" s="1161">
        <f t="shared" si="139"/>
        <v>45994</v>
      </c>
      <c r="O111" s="1370">
        <f t="shared" si="173"/>
        <v>49</v>
      </c>
    </row>
    <row r="112" spans="1:15" ht="17.25" hidden="1" customHeight="1" x14ac:dyDescent="0.2">
      <c r="B112" s="1322" t="s">
        <v>4954</v>
      </c>
      <c r="C112" s="1164" t="s">
        <v>6123</v>
      </c>
      <c r="D112" s="1164">
        <v>46006</v>
      </c>
      <c r="E112" s="1161">
        <f>D112+6</f>
        <v>46012</v>
      </c>
      <c r="F112" s="1187" t="s">
        <v>409</v>
      </c>
      <c r="G112" s="1187" t="s">
        <v>409</v>
      </c>
      <c r="H112" s="1161">
        <v>46017</v>
      </c>
      <c r="I112" s="1161">
        <f>H112+3</f>
        <v>46020</v>
      </c>
      <c r="J112" s="1161">
        <f t="shared" si="191"/>
        <v>46024</v>
      </c>
      <c r="K112" s="1187" t="s">
        <v>409</v>
      </c>
      <c r="L112" s="1209"/>
      <c r="M112" s="1161">
        <f t="shared" si="139"/>
        <v>46000</v>
      </c>
      <c r="N112" s="1161">
        <f t="shared" si="139"/>
        <v>46001</v>
      </c>
      <c r="O112" s="1370">
        <f t="shared" si="173"/>
        <v>50</v>
      </c>
    </row>
    <row r="113" spans="1:15" ht="17.25" hidden="1" customHeight="1" x14ac:dyDescent="0.2">
      <c r="B113" s="1322" t="s">
        <v>4952</v>
      </c>
      <c r="C113" s="1164" t="s">
        <v>6124</v>
      </c>
      <c r="D113" s="1164">
        <v>46011</v>
      </c>
      <c r="E113" s="1161">
        <f>D113+6</f>
        <v>46017</v>
      </c>
      <c r="F113" s="1161">
        <f t="shared" ref="F113" si="192">E113+4</f>
        <v>46021</v>
      </c>
      <c r="G113" s="1161">
        <f t="shared" ref="G113" si="193">F113+2</f>
        <v>46023</v>
      </c>
      <c r="H113" s="1161">
        <f>G113+5</f>
        <v>46028</v>
      </c>
      <c r="I113" s="1161">
        <f>H113+3</f>
        <v>46031</v>
      </c>
      <c r="J113" s="1161">
        <f t="shared" si="191"/>
        <v>46035</v>
      </c>
      <c r="K113" s="1161">
        <f t="shared" si="191"/>
        <v>46039</v>
      </c>
      <c r="L113" s="1209"/>
      <c r="M113" s="1161">
        <f t="shared" si="139"/>
        <v>46007</v>
      </c>
      <c r="N113" s="1161">
        <f t="shared" si="139"/>
        <v>46008</v>
      </c>
      <c r="O113" s="1370">
        <f t="shared" si="173"/>
        <v>51</v>
      </c>
    </row>
    <row r="114" spans="1:15" ht="17.25" hidden="1" customHeight="1" x14ac:dyDescent="0.2">
      <c r="A114" s="382" t="s">
        <v>6108</v>
      </c>
      <c r="B114" s="1397" t="s">
        <v>433</v>
      </c>
      <c r="C114" s="1164" t="s">
        <v>6125</v>
      </c>
      <c r="D114" s="1400">
        <v>46014</v>
      </c>
      <c r="E114" s="1400">
        <f t="shared" ref="E114" si="194">D114+7</f>
        <v>46021</v>
      </c>
      <c r="F114" s="1400">
        <f t="shared" ref="F114:F119" si="195">E114+4</f>
        <v>46025</v>
      </c>
      <c r="G114" s="1400">
        <f t="shared" ref="G114:G119" si="196">F114+2</f>
        <v>46027</v>
      </c>
      <c r="H114" s="1400">
        <f t="shared" ref="H114" si="197">G114+4</f>
        <v>46031</v>
      </c>
      <c r="I114" s="1400">
        <f t="shared" ref="I114" si="198">H114+4</f>
        <v>46035</v>
      </c>
      <c r="J114" s="1400">
        <f t="shared" ref="J114" si="199">I114+2</f>
        <v>46037</v>
      </c>
      <c r="K114" s="1400">
        <f t="shared" ref="K114" si="200">J114+3</f>
        <v>46040</v>
      </c>
      <c r="L114" s="1209"/>
      <c r="M114" s="1161">
        <f t="shared" si="139"/>
        <v>46014</v>
      </c>
      <c r="N114" s="1161">
        <f t="shared" si="139"/>
        <v>46015</v>
      </c>
      <c r="O114" s="1370">
        <f t="shared" si="173"/>
        <v>52</v>
      </c>
    </row>
    <row r="115" spans="1:15" ht="17.25" hidden="1" customHeight="1" x14ac:dyDescent="0.2">
      <c r="B115" s="1398" t="s">
        <v>5669</v>
      </c>
      <c r="C115" s="1164" t="s">
        <v>6126</v>
      </c>
      <c r="D115" s="1164">
        <v>46018</v>
      </c>
      <c r="E115" s="1161">
        <f t="shared" ref="E115:E119" si="201">D115+6</f>
        <v>46024</v>
      </c>
      <c r="F115" s="1187" t="s">
        <v>409</v>
      </c>
      <c r="G115" s="1161">
        <f>D115+13</f>
        <v>46031</v>
      </c>
      <c r="H115" s="1161">
        <f>G115+5</f>
        <v>46036</v>
      </c>
      <c r="I115" s="1161">
        <f>D115+21</f>
        <v>46039</v>
      </c>
      <c r="J115" s="1161">
        <f>I115+4</f>
        <v>46043</v>
      </c>
      <c r="K115" s="1161">
        <f>J115+4</f>
        <v>46047</v>
      </c>
      <c r="L115" s="1209"/>
      <c r="M115" s="1161">
        <f t="shared" si="139"/>
        <v>46021</v>
      </c>
      <c r="N115" s="1161">
        <f t="shared" si="139"/>
        <v>46022</v>
      </c>
      <c r="O115" s="1370">
        <v>1</v>
      </c>
    </row>
    <row r="116" spans="1:15" ht="17.25" hidden="1" customHeight="1" x14ac:dyDescent="0.2">
      <c r="B116" s="1322" t="s">
        <v>5689</v>
      </c>
      <c r="C116" s="1164" t="s">
        <v>6127</v>
      </c>
      <c r="D116" s="1164">
        <v>46028</v>
      </c>
      <c r="E116" s="1161">
        <f t="shared" si="201"/>
        <v>46034</v>
      </c>
      <c r="F116" s="1187" t="s">
        <v>409</v>
      </c>
      <c r="G116" s="1187" t="s">
        <v>409</v>
      </c>
      <c r="H116" s="1187" t="s">
        <v>409</v>
      </c>
      <c r="I116" s="1161">
        <f>D116+21</f>
        <v>46049</v>
      </c>
      <c r="J116" s="1161">
        <f t="shared" ref="J116" si="202">I116+4</f>
        <v>46053</v>
      </c>
      <c r="K116" s="1187" t="s">
        <v>409</v>
      </c>
      <c r="L116" s="1209"/>
      <c r="M116" s="1161">
        <v>46028</v>
      </c>
      <c r="N116" s="1161">
        <v>46029</v>
      </c>
      <c r="O116" s="1370">
        <f t="shared" ref="O116:O123" si="203">WEEKNUM(N116)</f>
        <v>2</v>
      </c>
    </row>
    <row r="117" spans="1:15" ht="17.25" hidden="1" customHeight="1" x14ac:dyDescent="0.2">
      <c r="B117" s="1322" t="s">
        <v>4806</v>
      </c>
      <c r="C117" s="1164" t="s">
        <v>6128</v>
      </c>
      <c r="D117" s="1164">
        <v>46035</v>
      </c>
      <c r="E117" s="1161">
        <f t="shared" si="201"/>
        <v>46041</v>
      </c>
      <c r="F117" s="1161">
        <f t="shared" si="195"/>
        <v>46045</v>
      </c>
      <c r="G117" s="1161">
        <f t="shared" si="196"/>
        <v>46047</v>
      </c>
      <c r="H117" s="1161">
        <f t="shared" ref="H117:H119" si="204">G117+5</f>
        <v>46052</v>
      </c>
      <c r="I117" s="1161">
        <f t="shared" ref="I117:I118" si="205">H117+3</f>
        <v>46055</v>
      </c>
      <c r="J117" s="1161">
        <f t="shared" ref="J117:K117" si="206">I117+4</f>
        <v>46059</v>
      </c>
      <c r="K117" s="1161">
        <f t="shared" si="206"/>
        <v>46063</v>
      </c>
      <c r="L117" s="1209"/>
      <c r="M117" s="1161">
        <f t="shared" si="139"/>
        <v>46035</v>
      </c>
      <c r="N117" s="1161">
        <f t="shared" si="139"/>
        <v>46036</v>
      </c>
      <c r="O117" s="1370">
        <f t="shared" si="203"/>
        <v>3</v>
      </c>
    </row>
    <row r="118" spans="1:15" ht="17.25" hidden="1" customHeight="1" x14ac:dyDescent="0.2">
      <c r="B118" s="1322" t="s">
        <v>4937</v>
      </c>
      <c r="C118" s="1164" t="s">
        <v>6129</v>
      </c>
      <c r="D118" s="1164">
        <v>46049</v>
      </c>
      <c r="E118" s="1161">
        <f t="shared" si="201"/>
        <v>46055</v>
      </c>
      <c r="F118" s="1161">
        <f t="shared" si="195"/>
        <v>46059</v>
      </c>
      <c r="G118" s="1161">
        <f t="shared" si="196"/>
        <v>46061</v>
      </c>
      <c r="H118" s="1161">
        <f t="shared" si="204"/>
        <v>46066</v>
      </c>
      <c r="I118" s="1161">
        <f t="shared" si="205"/>
        <v>46069</v>
      </c>
      <c r="J118" s="1161">
        <f t="shared" ref="J118:K118" si="207">I118+4</f>
        <v>46073</v>
      </c>
      <c r="K118" s="1161">
        <f t="shared" si="207"/>
        <v>46077</v>
      </c>
      <c r="L118" s="1209"/>
      <c r="M118" s="1161">
        <f t="shared" si="139"/>
        <v>46042</v>
      </c>
      <c r="N118" s="1161">
        <f t="shared" si="139"/>
        <v>46043</v>
      </c>
      <c r="O118" s="1370">
        <f t="shared" si="203"/>
        <v>4</v>
      </c>
    </row>
    <row r="119" spans="1:15" ht="17.25" hidden="1" customHeight="1" x14ac:dyDescent="0.2">
      <c r="B119" s="1322" t="s">
        <v>4741</v>
      </c>
      <c r="C119" s="1164" t="s">
        <v>6130</v>
      </c>
      <c r="D119" s="1164">
        <v>46054</v>
      </c>
      <c r="E119" s="1161">
        <f t="shared" si="201"/>
        <v>46060</v>
      </c>
      <c r="F119" s="1161">
        <f t="shared" si="195"/>
        <v>46064</v>
      </c>
      <c r="G119" s="1161">
        <f t="shared" si="196"/>
        <v>46066</v>
      </c>
      <c r="H119" s="1161">
        <f t="shared" si="204"/>
        <v>46071</v>
      </c>
      <c r="I119" s="1187" t="s">
        <v>409</v>
      </c>
      <c r="J119" s="1161">
        <f>D119+25</f>
        <v>46079</v>
      </c>
      <c r="K119" s="1161">
        <f t="shared" ref="K119" si="208">J119+4</f>
        <v>46083</v>
      </c>
      <c r="L119" s="1209"/>
      <c r="M119" s="1161">
        <f t="shared" si="139"/>
        <v>46049</v>
      </c>
      <c r="N119" s="1161">
        <f t="shared" si="139"/>
        <v>46050</v>
      </c>
      <c r="O119" s="1370">
        <f t="shared" si="203"/>
        <v>5</v>
      </c>
    </row>
    <row r="120" spans="1:15" ht="17.25" hidden="1" customHeight="1" x14ac:dyDescent="0.2">
      <c r="B120" s="1322" t="s">
        <v>4658</v>
      </c>
      <c r="C120" s="1164" t="s">
        <v>6131</v>
      </c>
      <c r="D120" s="1164">
        <v>46054</v>
      </c>
      <c r="E120" s="1161">
        <f t="shared" ref="E120:E122" si="209">D120+6</f>
        <v>46060</v>
      </c>
      <c r="F120" s="1187" t="s">
        <v>409</v>
      </c>
      <c r="G120" s="1161">
        <f>D120+13</f>
        <v>46067</v>
      </c>
      <c r="H120" s="1161">
        <f t="shared" ref="H120" si="210">G120+5</f>
        <v>46072</v>
      </c>
      <c r="I120" s="1161">
        <f>D120+21</f>
        <v>46075</v>
      </c>
      <c r="J120" s="1161">
        <f t="shared" ref="J120:J123" si="211">I120+4</f>
        <v>46079</v>
      </c>
      <c r="K120" s="1161">
        <f t="shared" ref="K120:K123" si="212">J120+4</f>
        <v>46083</v>
      </c>
      <c r="L120" s="1209"/>
      <c r="M120" s="1161">
        <f t="shared" si="139"/>
        <v>46056</v>
      </c>
      <c r="N120" s="1161">
        <f t="shared" si="139"/>
        <v>46057</v>
      </c>
      <c r="O120" s="1370">
        <f t="shared" si="203"/>
        <v>6</v>
      </c>
    </row>
    <row r="121" spans="1:15" ht="17.25" hidden="1" customHeight="1" x14ac:dyDescent="0.2">
      <c r="B121" s="1322" t="s">
        <v>4765</v>
      </c>
      <c r="C121" s="1164" t="s">
        <v>6132</v>
      </c>
      <c r="D121" s="1164">
        <v>46067</v>
      </c>
      <c r="E121" s="1161">
        <f t="shared" si="209"/>
        <v>46073</v>
      </c>
      <c r="F121" s="1187" t="s">
        <v>409</v>
      </c>
      <c r="G121" s="1161">
        <f>D121+13</f>
        <v>46080</v>
      </c>
      <c r="H121" s="1187" t="s">
        <v>409</v>
      </c>
      <c r="I121" s="1187" t="s">
        <v>409</v>
      </c>
      <c r="J121" s="1187" t="s">
        <v>409</v>
      </c>
      <c r="K121" s="1187" t="s">
        <v>409</v>
      </c>
      <c r="L121" s="1209"/>
      <c r="M121" s="1161">
        <f t="shared" si="139"/>
        <v>46063</v>
      </c>
      <c r="N121" s="1161">
        <f t="shared" si="139"/>
        <v>46064</v>
      </c>
      <c r="O121" s="1370">
        <f t="shared" si="203"/>
        <v>7</v>
      </c>
    </row>
    <row r="122" spans="1:15" ht="17.25" hidden="1" customHeight="1" x14ac:dyDescent="0.2">
      <c r="B122" s="1322" t="s">
        <v>6133</v>
      </c>
      <c r="C122" s="1164" t="s">
        <v>6134</v>
      </c>
      <c r="D122" s="1164">
        <v>46075</v>
      </c>
      <c r="E122" s="1161">
        <f t="shared" si="209"/>
        <v>46081</v>
      </c>
      <c r="F122" s="1161">
        <f t="shared" ref="F122" si="213">E122+4</f>
        <v>46085</v>
      </c>
      <c r="G122" s="1161">
        <f t="shared" ref="G122:G123" si="214">F122+2</f>
        <v>46087</v>
      </c>
      <c r="H122" s="1161">
        <f t="shared" ref="H122:H123" si="215">G122+5</f>
        <v>46092</v>
      </c>
      <c r="I122" s="1161">
        <f t="shared" ref="I122:I123" si="216">H122+3</f>
        <v>46095</v>
      </c>
      <c r="J122" s="1161">
        <f t="shared" si="211"/>
        <v>46099</v>
      </c>
      <c r="K122" s="1161">
        <f t="shared" si="212"/>
        <v>46103</v>
      </c>
      <c r="L122" s="1209"/>
      <c r="M122" s="1161">
        <f t="shared" si="139"/>
        <v>46070</v>
      </c>
      <c r="N122" s="1161">
        <f t="shared" si="139"/>
        <v>46071</v>
      </c>
      <c r="O122" s="1370">
        <f t="shared" si="203"/>
        <v>8</v>
      </c>
    </row>
    <row r="123" spans="1:15" ht="17.25" hidden="1" customHeight="1" x14ac:dyDescent="0.2">
      <c r="A123" s="382" t="s">
        <v>4966</v>
      </c>
      <c r="B123" s="1322" t="s">
        <v>4944</v>
      </c>
      <c r="C123" s="1164" t="s">
        <v>6135</v>
      </c>
      <c r="D123" s="1164">
        <v>46082</v>
      </c>
      <c r="E123" s="1187" t="s">
        <v>409</v>
      </c>
      <c r="F123" s="1161">
        <f>D123+10</f>
        <v>46092</v>
      </c>
      <c r="G123" s="1161">
        <f t="shared" si="214"/>
        <v>46094</v>
      </c>
      <c r="H123" s="1161">
        <f t="shared" si="215"/>
        <v>46099</v>
      </c>
      <c r="I123" s="1161">
        <f t="shared" si="216"/>
        <v>46102</v>
      </c>
      <c r="J123" s="1161">
        <f t="shared" si="211"/>
        <v>46106</v>
      </c>
      <c r="K123" s="1161">
        <f t="shared" si="212"/>
        <v>46110</v>
      </c>
      <c r="L123" s="1209"/>
      <c r="M123" s="1161">
        <f t="shared" si="139"/>
        <v>46077</v>
      </c>
      <c r="N123" s="1161">
        <f t="shared" si="139"/>
        <v>46078</v>
      </c>
      <c r="O123" s="1370">
        <f t="shared" si="203"/>
        <v>9</v>
      </c>
    </row>
    <row r="124" spans="1:15" ht="17.25" hidden="1" customHeight="1" x14ac:dyDescent="0.2">
      <c r="A124" s="382"/>
      <c r="B124" s="1322" t="s">
        <v>4966</v>
      </c>
      <c r="C124" s="1164" t="s">
        <v>6136</v>
      </c>
      <c r="D124" s="1164">
        <v>46093</v>
      </c>
      <c r="E124" s="1161">
        <f t="shared" ref="E124:E127" si="217">D124+6</f>
        <v>46099</v>
      </c>
      <c r="F124" s="1187" t="s">
        <v>409</v>
      </c>
      <c r="G124" s="1161">
        <f>D124+13</f>
        <v>46106</v>
      </c>
      <c r="H124" s="1161">
        <f t="shared" ref="H124:H126" si="218">G124+5</f>
        <v>46111</v>
      </c>
      <c r="I124" s="1161">
        <f t="shared" ref="I124:I128" si="219">H124+3</f>
        <v>46114</v>
      </c>
      <c r="J124" s="1161">
        <f t="shared" ref="J124:J128" si="220">I124+4</f>
        <v>46118</v>
      </c>
      <c r="K124" s="1161">
        <f t="shared" ref="K124:K126" si="221">J124+4</f>
        <v>46122</v>
      </c>
      <c r="L124" s="1209"/>
      <c r="M124" s="1161">
        <f t="shared" si="139"/>
        <v>46084</v>
      </c>
      <c r="N124" s="1161">
        <f t="shared" si="139"/>
        <v>46085</v>
      </c>
      <c r="O124" s="1370">
        <f t="shared" ref="O124:O127" si="222">WEEKNUM(N124)</f>
        <v>10</v>
      </c>
    </row>
    <row r="125" spans="1:15" ht="17.25" customHeight="1" x14ac:dyDescent="0.2">
      <c r="A125" s="382"/>
      <c r="B125" s="1322" t="s">
        <v>5685</v>
      </c>
      <c r="C125" s="1164" t="s">
        <v>6137</v>
      </c>
      <c r="D125" s="1164">
        <v>46099</v>
      </c>
      <c r="E125" s="1161">
        <f t="shared" si="217"/>
        <v>46105</v>
      </c>
      <c r="F125" s="1161">
        <f t="shared" ref="F125:F126" si="223">E125+4</f>
        <v>46109</v>
      </c>
      <c r="G125" s="1161">
        <f t="shared" ref="G125:G126" si="224">F125+2</f>
        <v>46111</v>
      </c>
      <c r="H125" s="1161">
        <f t="shared" si="218"/>
        <v>46116</v>
      </c>
      <c r="I125" s="1161">
        <f t="shared" si="219"/>
        <v>46119</v>
      </c>
      <c r="J125" s="1161">
        <f t="shared" si="220"/>
        <v>46123</v>
      </c>
      <c r="K125" s="1161">
        <f t="shared" si="221"/>
        <v>46127</v>
      </c>
      <c r="L125" s="1209"/>
      <c r="M125" s="1161">
        <f t="shared" si="139"/>
        <v>46091</v>
      </c>
      <c r="N125" s="1161">
        <f t="shared" si="139"/>
        <v>46092</v>
      </c>
      <c r="O125" s="1370">
        <f t="shared" si="222"/>
        <v>11</v>
      </c>
    </row>
    <row r="126" spans="1:15" ht="17.25" customHeight="1" x14ac:dyDescent="0.2">
      <c r="A126" s="382"/>
      <c r="B126" s="1322" t="s">
        <v>4803</v>
      </c>
      <c r="C126" s="1164" t="s">
        <v>6138</v>
      </c>
      <c r="D126" s="1164">
        <v>46094</v>
      </c>
      <c r="E126" s="1161">
        <f t="shared" si="217"/>
        <v>46100</v>
      </c>
      <c r="F126" s="1161">
        <f t="shared" si="223"/>
        <v>46104</v>
      </c>
      <c r="G126" s="1161">
        <f t="shared" si="224"/>
        <v>46106</v>
      </c>
      <c r="H126" s="1161">
        <f t="shared" si="218"/>
        <v>46111</v>
      </c>
      <c r="I126" s="1161">
        <f t="shared" si="219"/>
        <v>46114</v>
      </c>
      <c r="J126" s="1161">
        <f t="shared" si="220"/>
        <v>46118</v>
      </c>
      <c r="K126" s="1161">
        <f t="shared" si="221"/>
        <v>46122</v>
      </c>
      <c r="L126" s="1209"/>
      <c r="M126" s="1161">
        <f t="shared" si="139"/>
        <v>46098</v>
      </c>
      <c r="N126" s="1161">
        <f t="shared" si="139"/>
        <v>46099</v>
      </c>
      <c r="O126" s="1370">
        <f t="shared" si="222"/>
        <v>12</v>
      </c>
    </row>
    <row r="127" spans="1:15" ht="17.25" customHeight="1" x14ac:dyDescent="0.2">
      <c r="A127" s="382"/>
      <c r="B127" s="1322" t="s">
        <v>5040</v>
      </c>
      <c r="C127" s="1164" t="s">
        <v>6139</v>
      </c>
      <c r="D127" s="1164">
        <v>46113</v>
      </c>
      <c r="E127" s="1161">
        <f t="shared" si="217"/>
        <v>46119</v>
      </c>
      <c r="F127" s="1187" t="s">
        <v>409</v>
      </c>
      <c r="G127" s="1187" t="s">
        <v>409</v>
      </c>
      <c r="H127" s="1161">
        <f>D127+18</f>
        <v>46131</v>
      </c>
      <c r="I127" s="1161">
        <f t="shared" si="219"/>
        <v>46134</v>
      </c>
      <c r="J127" s="1161">
        <f t="shared" si="220"/>
        <v>46138</v>
      </c>
      <c r="K127" s="1187" t="s">
        <v>409</v>
      </c>
      <c r="L127" s="1209"/>
      <c r="M127" s="1161">
        <f t="shared" si="139"/>
        <v>46105</v>
      </c>
      <c r="N127" s="1161">
        <f t="shared" si="139"/>
        <v>46106</v>
      </c>
      <c r="O127" s="1370">
        <f t="shared" si="222"/>
        <v>13</v>
      </c>
    </row>
    <row r="128" spans="1:15" ht="17.25" customHeight="1" x14ac:dyDescent="0.2">
      <c r="A128" s="382"/>
      <c r="B128" s="1322" t="s">
        <v>4762</v>
      </c>
      <c r="C128" s="1164" t="s">
        <v>6140</v>
      </c>
      <c r="D128" s="1164">
        <v>46109</v>
      </c>
      <c r="E128" s="1161">
        <f t="shared" ref="E128" si="225">D128+6</f>
        <v>46115</v>
      </c>
      <c r="F128" s="1161">
        <f t="shared" ref="F128" si="226">E128+4</f>
        <v>46119</v>
      </c>
      <c r="G128" s="1161">
        <f t="shared" ref="G128" si="227">F128+2</f>
        <v>46121</v>
      </c>
      <c r="H128" s="1161">
        <f t="shared" ref="H128" si="228">G128+5</f>
        <v>46126</v>
      </c>
      <c r="I128" s="1161">
        <f t="shared" si="219"/>
        <v>46129</v>
      </c>
      <c r="J128" s="1161">
        <f t="shared" si="220"/>
        <v>46133</v>
      </c>
      <c r="K128" s="1161">
        <f t="shared" ref="K128" si="229">J128+4</f>
        <v>46137</v>
      </c>
      <c r="L128" s="1209"/>
      <c r="M128" s="1161">
        <f t="shared" si="139"/>
        <v>46112</v>
      </c>
      <c r="N128" s="1161">
        <f t="shared" si="139"/>
        <v>46113</v>
      </c>
      <c r="O128" s="1370">
        <f t="shared" ref="O128" si="230">WEEKNUM(N128)</f>
        <v>14</v>
      </c>
    </row>
    <row r="129" spans="1:20" ht="17.25" customHeight="1" x14ac:dyDescent="0.2">
      <c r="A129" s="382"/>
      <c r="B129" s="1322" t="s">
        <v>4950</v>
      </c>
      <c r="C129" s="1164" t="s">
        <v>6141</v>
      </c>
      <c r="D129" s="1164">
        <v>46121</v>
      </c>
      <c r="E129" s="1161">
        <f t="shared" ref="E129:E132" si="231">D129+6</f>
        <v>46127</v>
      </c>
      <c r="F129" s="1161">
        <f t="shared" ref="F129:F131" si="232">E129+4</f>
        <v>46131</v>
      </c>
      <c r="G129" s="1161">
        <f t="shared" ref="G129:G131" si="233">F129+2</f>
        <v>46133</v>
      </c>
      <c r="H129" s="1161">
        <f t="shared" ref="H129:H132" si="234">G129+5</f>
        <v>46138</v>
      </c>
      <c r="I129" s="1161">
        <f t="shared" ref="I129:I132" si="235">H129+3</f>
        <v>46141</v>
      </c>
      <c r="J129" s="1161">
        <f t="shared" ref="J129:J132" si="236">I129+4</f>
        <v>46145</v>
      </c>
      <c r="K129" s="1161">
        <f t="shared" ref="K129:K131" si="237">J129+4</f>
        <v>46149</v>
      </c>
      <c r="L129" s="1209"/>
      <c r="M129" s="1161">
        <f t="shared" si="139"/>
        <v>46119</v>
      </c>
      <c r="N129" s="1161">
        <f t="shared" si="139"/>
        <v>46120</v>
      </c>
      <c r="O129" s="1370">
        <f t="shared" ref="O129:O132" si="238">WEEKNUM(N129)</f>
        <v>15</v>
      </c>
    </row>
    <row r="130" spans="1:20" ht="17.25" customHeight="1" x14ac:dyDescent="0.2">
      <c r="A130" s="382" t="s">
        <v>4816</v>
      </c>
      <c r="B130" s="1322" t="s">
        <v>4946</v>
      </c>
      <c r="C130" s="1164" t="s">
        <v>6142</v>
      </c>
      <c r="D130" s="1164">
        <v>46125</v>
      </c>
      <c r="E130" s="1161">
        <f t="shared" si="231"/>
        <v>46131</v>
      </c>
      <c r="F130" s="1161">
        <f t="shared" si="232"/>
        <v>46135</v>
      </c>
      <c r="G130" s="1161">
        <f t="shared" si="233"/>
        <v>46137</v>
      </c>
      <c r="H130" s="1161">
        <f t="shared" si="234"/>
        <v>46142</v>
      </c>
      <c r="I130" s="1161">
        <f t="shared" si="235"/>
        <v>46145</v>
      </c>
      <c r="J130" s="1161">
        <f t="shared" si="236"/>
        <v>46149</v>
      </c>
      <c r="K130" s="1161">
        <f t="shared" si="237"/>
        <v>46153</v>
      </c>
      <c r="L130" s="1209"/>
      <c r="M130" s="1161">
        <f t="shared" si="139"/>
        <v>46126</v>
      </c>
      <c r="N130" s="1161">
        <f t="shared" si="139"/>
        <v>46127</v>
      </c>
      <c r="O130" s="1370">
        <f t="shared" si="238"/>
        <v>16</v>
      </c>
    </row>
    <row r="131" spans="1:20" ht="17.25" customHeight="1" x14ac:dyDescent="0.2">
      <c r="A131" s="382"/>
      <c r="B131" s="1322" t="s">
        <v>4816</v>
      </c>
      <c r="C131" s="1164" t="s">
        <v>6143</v>
      </c>
      <c r="D131" s="1164">
        <v>46133</v>
      </c>
      <c r="E131" s="1161">
        <f t="shared" si="231"/>
        <v>46139</v>
      </c>
      <c r="F131" s="1161">
        <f t="shared" si="232"/>
        <v>46143</v>
      </c>
      <c r="G131" s="1161">
        <f t="shared" si="233"/>
        <v>46145</v>
      </c>
      <c r="H131" s="1161">
        <f t="shared" si="234"/>
        <v>46150</v>
      </c>
      <c r="I131" s="1161">
        <f t="shared" si="235"/>
        <v>46153</v>
      </c>
      <c r="J131" s="1161">
        <f t="shared" si="236"/>
        <v>46157</v>
      </c>
      <c r="K131" s="1161">
        <f t="shared" si="237"/>
        <v>46161</v>
      </c>
      <c r="L131" s="1209"/>
      <c r="M131" s="1161">
        <f t="shared" si="139"/>
        <v>46133</v>
      </c>
      <c r="N131" s="1161">
        <f t="shared" si="139"/>
        <v>46134</v>
      </c>
      <c r="O131" s="1370">
        <f t="shared" si="238"/>
        <v>17</v>
      </c>
    </row>
    <row r="132" spans="1:20" ht="17.25" customHeight="1" x14ac:dyDescent="0.2">
      <c r="A132" s="382"/>
      <c r="B132" s="1322" t="s">
        <v>4952</v>
      </c>
      <c r="C132" s="1164" t="s">
        <v>6144</v>
      </c>
      <c r="D132" s="1164">
        <v>46140</v>
      </c>
      <c r="E132" s="1161">
        <f t="shared" si="231"/>
        <v>46146</v>
      </c>
      <c r="F132" s="1187" t="s">
        <v>409</v>
      </c>
      <c r="G132" s="1161">
        <f>E132+13</f>
        <v>46159</v>
      </c>
      <c r="H132" s="1161">
        <f t="shared" si="234"/>
        <v>46164</v>
      </c>
      <c r="I132" s="1161">
        <f t="shared" si="235"/>
        <v>46167</v>
      </c>
      <c r="J132" s="1161">
        <f t="shared" si="236"/>
        <v>46171</v>
      </c>
      <c r="K132" s="1187" t="s">
        <v>409</v>
      </c>
      <c r="L132" s="1209"/>
      <c r="M132" s="1161">
        <f t="shared" si="139"/>
        <v>46140</v>
      </c>
      <c r="N132" s="1161">
        <f t="shared" si="139"/>
        <v>46141</v>
      </c>
      <c r="O132" s="1370">
        <f t="shared" si="238"/>
        <v>18</v>
      </c>
    </row>
    <row r="133" spans="1:20" ht="17.25" customHeight="1" x14ac:dyDescent="0.2">
      <c r="A133" s="382"/>
      <c r="B133" s="1322" t="s">
        <v>4648</v>
      </c>
      <c r="C133" s="1164" t="s">
        <v>6145</v>
      </c>
      <c r="D133" s="1164">
        <v>46147</v>
      </c>
      <c r="E133" s="1161">
        <f t="shared" ref="E133:E135" si="239">D133+6</f>
        <v>46153</v>
      </c>
      <c r="F133" s="1161">
        <f t="shared" ref="F133:F135" si="240">E133+4</f>
        <v>46157</v>
      </c>
      <c r="G133" s="1161">
        <f t="shared" ref="G133:G135" si="241">F133+2</f>
        <v>46159</v>
      </c>
      <c r="H133" s="1161">
        <f t="shared" ref="H133:H135" si="242">G133+5</f>
        <v>46164</v>
      </c>
      <c r="I133" s="1161">
        <f t="shared" ref="I133:I135" si="243">H133+3</f>
        <v>46167</v>
      </c>
      <c r="J133" s="1161">
        <f t="shared" ref="J133:J135" si="244">I133+4</f>
        <v>46171</v>
      </c>
      <c r="K133" s="1161">
        <f t="shared" ref="K133:K135" si="245">J133+4</f>
        <v>46175</v>
      </c>
      <c r="L133" s="1209"/>
      <c r="M133" s="1161">
        <f t="shared" si="139"/>
        <v>46147</v>
      </c>
      <c r="N133" s="1161">
        <f t="shared" si="139"/>
        <v>46148</v>
      </c>
      <c r="O133" s="1370">
        <f t="shared" ref="O133:O135" si="246">WEEKNUM(N133)</f>
        <v>19</v>
      </c>
    </row>
    <row r="134" spans="1:20" ht="17.25" customHeight="1" x14ac:dyDescent="0.2">
      <c r="A134" s="382"/>
      <c r="B134" s="1322" t="s">
        <v>4778</v>
      </c>
      <c r="C134" s="1164" t="s">
        <v>6146</v>
      </c>
      <c r="D134" s="1164">
        <v>46154</v>
      </c>
      <c r="E134" s="1161">
        <f t="shared" si="239"/>
        <v>46160</v>
      </c>
      <c r="F134" s="1161">
        <f t="shared" si="240"/>
        <v>46164</v>
      </c>
      <c r="G134" s="1161">
        <f t="shared" si="241"/>
        <v>46166</v>
      </c>
      <c r="H134" s="1161">
        <f t="shared" si="242"/>
        <v>46171</v>
      </c>
      <c r="I134" s="1161">
        <f t="shared" si="243"/>
        <v>46174</v>
      </c>
      <c r="J134" s="1161">
        <f t="shared" si="244"/>
        <v>46178</v>
      </c>
      <c r="K134" s="1161">
        <f t="shared" si="245"/>
        <v>46182</v>
      </c>
      <c r="L134" s="1209"/>
      <c r="M134" s="1161">
        <f t="shared" si="139"/>
        <v>46154</v>
      </c>
      <c r="N134" s="1161">
        <f t="shared" si="139"/>
        <v>46155</v>
      </c>
      <c r="O134" s="1370">
        <f t="shared" si="246"/>
        <v>20</v>
      </c>
    </row>
    <row r="135" spans="1:20" ht="17.25" customHeight="1" x14ac:dyDescent="0.2">
      <c r="A135" s="382"/>
      <c r="B135" s="1322" t="s">
        <v>4822</v>
      </c>
      <c r="C135" s="1164" t="s">
        <v>6147</v>
      </c>
      <c r="D135" s="1164">
        <v>46161</v>
      </c>
      <c r="E135" s="1161">
        <f t="shared" si="239"/>
        <v>46167</v>
      </c>
      <c r="F135" s="1161">
        <f t="shared" si="240"/>
        <v>46171</v>
      </c>
      <c r="G135" s="1161">
        <f t="shared" si="241"/>
        <v>46173</v>
      </c>
      <c r="H135" s="1161">
        <f t="shared" si="242"/>
        <v>46178</v>
      </c>
      <c r="I135" s="1161">
        <f t="shared" si="243"/>
        <v>46181</v>
      </c>
      <c r="J135" s="1161">
        <f t="shared" si="244"/>
        <v>46185</v>
      </c>
      <c r="K135" s="1161">
        <f t="shared" si="245"/>
        <v>46189</v>
      </c>
      <c r="L135" s="1209"/>
      <c r="M135" s="1161">
        <f t="shared" si="139"/>
        <v>46161</v>
      </c>
      <c r="N135" s="1161">
        <f t="shared" si="139"/>
        <v>46162</v>
      </c>
      <c r="O135" s="1370">
        <f t="shared" si="246"/>
        <v>21</v>
      </c>
    </row>
    <row r="136" spans="1:20" ht="17.25" customHeight="1" x14ac:dyDescent="0.2">
      <c r="A136" s="382"/>
      <c r="B136" s="1322" t="s">
        <v>4806</v>
      </c>
      <c r="C136" s="1164" t="s">
        <v>6148</v>
      </c>
      <c r="D136" s="1164">
        <v>46175</v>
      </c>
      <c r="E136" s="1161">
        <f t="shared" ref="E136" si="247">D136+6</f>
        <v>46181</v>
      </c>
      <c r="F136" s="1161">
        <f t="shared" ref="F136" si="248">E136+4</f>
        <v>46185</v>
      </c>
      <c r="G136" s="1161">
        <f t="shared" ref="G136" si="249">F136+2</f>
        <v>46187</v>
      </c>
      <c r="H136" s="1161">
        <f t="shared" ref="H136" si="250">G136+5</f>
        <v>46192</v>
      </c>
      <c r="I136" s="1161">
        <f t="shared" ref="I136" si="251">H136+3</f>
        <v>46195</v>
      </c>
      <c r="J136" s="1161">
        <f t="shared" ref="J136" si="252">I136+4</f>
        <v>46199</v>
      </c>
      <c r="K136" s="1161">
        <f t="shared" ref="K136" si="253">J136+4</f>
        <v>46203</v>
      </c>
      <c r="L136" s="1209"/>
      <c r="M136" s="1161">
        <v>46175</v>
      </c>
      <c r="N136" s="1161">
        <v>46176</v>
      </c>
      <c r="O136" s="1370">
        <f t="shared" ref="O136" si="254">WEEKNUM(N136)</f>
        <v>23</v>
      </c>
    </row>
    <row r="137" spans="1:20" ht="17.25" customHeight="1" x14ac:dyDescent="0.2">
      <c r="A137" s="382"/>
      <c r="B137" s="1322" t="s">
        <v>4937</v>
      </c>
      <c r="C137" s="1164" t="s">
        <v>6149</v>
      </c>
      <c r="D137" s="1164">
        <v>46182</v>
      </c>
      <c r="E137" s="1161">
        <f t="shared" ref="E137:E139" si="255">D137+6</f>
        <v>46188</v>
      </c>
      <c r="F137" s="1161">
        <f t="shared" ref="F137:F139" si="256">E137+4</f>
        <v>46192</v>
      </c>
      <c r="G137" s="1161">
        <f t="shared" ref="G137:G139" si="257">F137+2</f>
        <v>46194</v>
      </c>
      <c r="H137" s="1161">
        <f t="shared" ref="H137:H139" si="258">G137+5</f>
        <v>46199</v>
      </c>
      <c r="I137" s="1161">
        <f t="shared" ref="I137:I139" si="259">H137+3</f>
        <v>46202</v>
      </c>
      <c r="J137" s="1161">
        <f t="shared" ref="J137:J139" si="260">I137+4</f>
        <v>46206</v>
      </c>
      <c r="K137" s="1161">
        <f t="shared" ref="K137:K139" si="261">J137+4</f>
        <v>46210</v>
      </c>
      <c r="L137" s="1209"/>
      <c r="M137" s="1161">
        <v>46175</v>
      </c>
      <c r="N137" s="1161">
        <v>46176</v>
      </c>
      <c r="O137" s="1370">
        <f t="shared" ref="O137:O139" si="262">WEEKNUM(N137)</f>
        <v>23</v>
      </c>
    </row>
    <row r="138" spans="1:20" ht="17.25" customHeight="1" x14ac:dyDescent="0.2">
      <c r="A138" s="382"/>
      <c r="B138" s="1322" t="s">
        <v>4741</v>
      </c>
      <c r="C138" s="1164" t="s">
        <v>6150</v>
      </c>
      <c r="D138" s="1164">
        <v>46189</v>
      </c>
      <c r="E138" s="1161">
        <f t="shared" si="255"/>
        <v>46195</v>
      </c>
      <c r="F138" s="1161">
        <f t="shared" si="256"/>
        <v>46199</v>
      </c>
      <c r="G138" s="1161">
        <f t="shared" si="257"/>
        <v>46201</v>
      </c>
      <c r="H138" s="1161">
        <f t="shared" si="258"/>
        <v>46206</v>
      </c>
      <c r="I138" s="1161">
        <f t="shared" si="259"/>
        <v>46209</v>
      </c>
      <c r="J138" s="1161">
        <f t="shared" si="260"/>
        <v>46213</v>
      </c>
      <c r="K138" s="1161">
        <f t="shared" si="261"/>
        <v>46217</v>
      </c>
      <c r="L138" s="1209"/>
      <c r="M138" s="1161">
        <v>46175</v>
      </c>
      <c r="N138" s="1161">
        <v>46176</v>
      </c>
      <c r="O138" s="1370">
        <f t="shared" si="262"/>
        <v>23</v>
      </c>
    </row>
    <row r="139" spans="1:20" ht="17.25" customHeight="1" x14ac:dyDescent="0.2">
      <c r="A139" s="382"/>
      <c r="B139" s="1322" t="s">
        <v>6151</v>
      </c>
      <c r="C139" s="1164" t="s">
        <v>6152</v>
      </c>
      <c r="D139" s="1164">
        <v>46196</v>
      </c>
      <c r="E139" s="1161">
        <f t="shared" si="255"/>
        <v>46202</v>
      </c>
      <c r="F139" s="1161">
        <f t="shared" si="256"/>
        <v>46206</v>
      </c>
      <c r="G139" s="1161">
        <f t="shared" si="257"/>
        <v>46208</v>
      </c>
      <c r="H139" s="1161">
        <f t="shared" si="258"/>
        <v>46213</v>
      </c>
      <c r="I139" s="1161">
        <f t="shared" si="259"/>
        <v>46216</v>
      </c>
      <c r="J139" s="1161">
        <f t="shared" si="260"/>
        <v>46220</v>
      </c>
      <c r="K139" s="1161">
        <f t="shared" si="261"/>
        <v>46224</v>
      </c>
      <c r="L139" s="1209"/>
      <c r="M139" s="1161">
        <v>46175</v>
      </c>
      <c r="N139" s="1161">
        <v>46176</v>
      </c>
      <c r="O139" s="1370">
        <f t="shared" si="262"/>
        <v>23</v>
      </c>
    </row>
    <row r="140" spans="1:20" ht="17.25" customHeight="1" x14ac:dyDescent="0.2">
      <c r="B140" s="147" t="s">
        <v>589</v>
      </c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155"/>
      <c r="O140" s="155"/>
      <c r="P140" s="428"/>
      <c r="Q140" s="180"/>
      <c r="R140" s="147"/>
      <c r="S140" s="147"/>
      <c r="T140" s="147"/>
    </row>
    <row r="141" spans="1:20" ht="17.25" customHeight="1" x14ac:dyDescent="0.2">
      <c r="B141" s="147"/>
      <c r="C141" s="155"/>
      <c r="D141" s="155"/>
      <c r="E141" s="155"/>
      <c r="F141" s="155"/>
      <c r="G141" s="155"/>
      <c r="H141" s="155"/>
      <c r="I141" s="418"/>
      <c r="J141" s="418"/>
      <c r="K141" s="418"/>
      <c r="L141" s="418"/>
      <c r="M141" s="418"/>
      <c r="N141" s="155"/>
      <c r="O141" s="155"/>
      <c r="P141" s="428"/>
      <c r="Q141" s="180"/>
      <c r="R141" s="147"/>
      <c r="S141" s="147"/>
      <c r="T141" s="147"/>
    </row>
    <row r="142" spans="1:20" ht="17.25" customHeight="1" thickBot="1" x14ac:dyDescent="0.25">
      <c r="A142" s="310"/>
      <c r="B142" s="157"/>
      <c r="N142" s="180"/>
    </row>
    <row r="143" spans="1:20" s="147" customFormat="1" ht="18.75" customHeight="1" x14ac:dyDescent="0.2">
      <c r="B143" s="889"/>
      <c r="C143" s="890"/>
      <c r="D143" s="891"/>
      <c r="E143" s="892"/>
      <c r="F143" s="893"/>
      <c r="G143" s="894"/>
      <c r="H143" s="895"/>
    </row>
    <row r="144" spans="1:20" s="147" customFormat="1" ht="18.75" customHeight="1" x14ac:dyDescent="0.2">
      <c r="B144" s="778" t="s">
        <v>590</v>
      </c>
      <c r="C144" s="145"/>
      <c r="D144" s="147" t="s">
        <v>591</v>
      </c>
      <c r="G144" s="147" t="s">
        <v>592</v>
      </c>
      <c r="H144" s="779"/>
    </row>
    <row r="145" spans="1:16" s="147" customFormat="1" ht="18.75" customHeight="1" x14ac:dyDescent="0.2">
      <c r="B145" s="780" t="s">
        <v>593</v>
      </c>
      <c r="C145" s="1085" t="s">
        <v>594</v>
      </c>
      <c r="D145" s="133" t="s">
        <v>595</v>
      </c>
      <c r="F145" s="1085" t="s">
        <v>596</v>
      </c>
      <c r="G145" s="145" t="s">
        <v>597</v>
      </c>
      <c r="H145" s="1086" t="s">
        <v>598</v>
      </c>
    </row>
    <row r="146" spans="1:16" s="147" customFormat="1" ht="18.75" customHeight="1" x14ac:dyDescent="0.2">
      <c r="B146" s="780" t="s">
        <v>599</v>
      </c>
      <c r="C146" s="1085" t="s">
        <v>600</v>
      </c>
      <c r="D146" s="133" t="s">
        <v>601</v>
      </c>
      <c r="E146" s="148" t="s">
        <v>602</v>
      </c>
      <c r="F146" s="1087" t="s">
        <v>603</v>
      </c>
      <c r="G146" s="145" t="s">
        <v>604</v>
      </c>
      <c r="H146" s="1086" t="s">
        <v>605</v>
      </c>
    </row>
    <row r="147" spans="1:16" s="147" customFormat="1" ht="18.75" customHeight="1" x14ac:dyDescent="0.2">
      <c r="B147" s="783" t="s">
        <v>606</v>
      </c>
      <c r="C147" s="1088" t="s">
        <v>607</v>
      </c>
      <c r="D147" s="133" t="s">
        <v>608</v>
      </c>
      <c r="E147" s="148" t="s">
        <v>609</v>
      </c>
      <c r="F147" s="1087" t="s">
        <v>610</v>
      </c>
      <c r="G147" s="588" t="s">
        <v>611</v>
      </c>
      <c r="H147" s="1089" t="s">
        <v>612</v>
      </c>
    </row>
    <row r="148" spans="1:16" s="147" customFormat="1" ht="18.75" customHeight="1" x14ac:dyDescent="0.2">
      <c r="B148" s="783" t="s">
        <v>613</v>
      </c>
      <c r="C148" s="1088" t="s">
        <v>614</v>
      </c>
      <c r="D148" s="133" t="s">
        <v>615</v>
      </c>
      <c r="E148" s="148" t="s">
        <v>616</v>
      </c>
      <c r="F148" s="1087" t="s">
        <v>617</v>
      </c>
      <c r="G148" s="588" t="s">
        <v>618</v>
      </c>
      <c r="H148" s="1089" t="s">
        <v>619</v>
      </c>
      <c r="O148" s="149"/>
      <c r="P148" s="149"/>
    </row>
    <row r="149" spans="1:16" s="147" customFormat="1" ht="18.75" customHeight="1" x14ac:dyDescent="0.2">
      <c r="B149" s="783" t="s">
        <v>894</v>
      </c>
      <c r="C149" s="1088" t="s">
        <v>621</v>
      </c>
      <c r="D149" s="133" t="s">
        <v>622</v>
      </c>
      <c r="E149" s="148" t="s">
        <v>623</v>
      </c>
      <c r="F149" s="1087" t="s">
        <v>624</v>
      </c>
      <c r="G149" s="588" t="s">
        <v>625</v>
      </c>
      <c r="H149" s="1089" t="s">
        <v>626</v>
      </c>
      <c r="O149" s="149"/>
      <c r="P149" s="149"/>
    </row>
    <row r="150" spans="1:16" s="147" customFormat="1" ht="18.75" customHeight="1" x14ac:dyDescent="0.2">
      <c r="B150" s="783" t="s">
        <v>627</v>
      </c>
      <c r="C150" s="1088" t="s">
        <v>628</v>
      </c>
      <c r="D150" s="133" t="s">
        <v>629</v>
      </c>
      <c r="E150" s="148" t="s">
        <v>630</v>
      </c>
      <c r="F150" s="1087" t="s">
        <v>631</v>
      </c>
      <c r="G150" s="588" t="s">
        <v>632</v>
      </c>
      <c r="H150" s="1089" t="s">
        <v>633</v>
      </c>
      <c r="O150" s="149"/>
      <c r="P150" s="149"/>
    </row>
    <row r="151" spans="1:16" s="147" customFormat="1" ht="18.75" customHeight="1" x14ac:dyDescent="0.2">
      <c r="B151" s="783" t="s">
        <v>634</v>
      </c>
      <c r="C151" s="1088" t="s">
        <v>635</v>
      </c>
      <c r="D151" s="133" t="s">
        <v>636</v>
      </c>
      <c r="E151" s="148" t="s">
        <v>637</v>
      </c>
      <c r="F151" s="1085" t="s">
        <v>638</v>
      </c>
      <c r="G151" s="588" t="s">
        <v>639</v>
      </c>
      <c r="H151" s="787" t="s">
        <v>640</v>
      </c>
      <c r="O151" s="149"/>
      <c r="P151" s="149"/>
    </row>
    <row r="152" spans="1:16" s="149" customFormat="1" ht="18.75" customHeight="1" x14ac:dyDescent="0.2">
      <c r="A152" s="1022"/>
      <c r="B152" s="783" t="s">
        <v>641</v>
      </c>
      <c r="C152" s="1088" t="s">
        <v>642</v>
      </c>
      <c r="D152" s="133" t="s">
        <v>643</v>
      </c>
      <c r="E152" s="148" t="s">
        <v>644</v>
      </c>
      <c r="F152" s="739" t="s">
        <v>645</v>
      </c>
      <c r="G152" s="147"/>
      <c r="H152" s="788"/>
      <c r="I152" s="145"/>
      <c r="J152" s="145"/>
      <c r="K152" s="145"/>
      <c r="L152" s="145"/>
    </row>
    <row r="153" spans="1:16" s="149" customFormat="1" ht="17.25" customHeight="1" thickBot="1" x14ac:dyDescent="0.25">
      <c r="A153" s="1022"/>
      <c r="B153" s="1090"/>
      <c r="C153" s="791"/>
      <c r="D153" s="791"/>
      <c r="E153" s="791"/>
      <c r="F153" s="791"/>
      <c r="G153" s="791"/>
      <c r="H153" s="1091"/>
      <c r="I153" s="145"/>
      <c r="J153" s="145"/>
      <c r="K153" s="145"/>
      <c r="L153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5" r:id="rId14" xr:uid="{1B8DEAD1-7EDB-4911-801C-EEFB1897AF06}"/>
    <hyperlink ref="C145" r:id="rId15" xr:uid="{406D3E17-0CC4-4C8B-A56F-C7237A6C9827}"/>
    <hyperlink ref="H150" r:id="rId16" xr:uid="{6DB46177-AAA1-42F9-8CC1-DD9C8E167BB7}"/>
    <hyperlink ref="H149" r:id="rId17" xr:uid="{089DF3AB-8FFF-4D8A-A59E-22AF2949EFFF}"/>
    <hyperlink ref="C148" r:id="rId18" xr:uid="{F6647D57-1C3C-4E49-BBFB-E6D49C9015E0}"/>
    <hyperlink ref="C146" r:id="rId19" xr:uid="{7F5670BE-E62E-4610-A1A6-BC2BEBFC2384}"/>
    <hyperlink ref="C152" r:id="rId20" xr:uid="{EBC87B9C-4F4D-4275-A8E7-7FD54A1BEC76}"/>
    <hyperlink ref="H148" r:id="rId21" xr:uid="{32B04AF4-4447-4C23-A578-485FD321AD9C}"/>
    <hyperlink ref="H151" r:id="rId22" xr:uid="{EC5E2DBC-03D4-41DF-B80B-AA2E2085805F}"/>
    <hyperlink ref="F145" r:id="rId23" xr:uid="{E6E72A97-B07C-4F0F-852C-90DF7A53576A}"/>
    <hyperlink ref="F150" r:id="rId24" xr:uid="{DEFD5F24-9B57-4110-8AC7-A7D46BE93ABA}"/>
    <hyperlink ref="F146" r:id="rId25" xr:uid="{940E7C0E-66A8-421D-BD4C-E866FE1DDE94}"/>
    <hyperlink ref="F147" r:id="rId26" xr:uid="{17071E8D-8D6B-476B-8970-DA817BAA105B}"/>
    <hyperlink ref="F148" r:id="rId27" xr:uid="{2A12EAE5-34B1-4458-831C-A3AF73335918}"/>
    <hyperlink ref="F149" r:id="rId28" xr:uid="{E56385E9-C1AD-4502-8B56-2C397447B7FA}"/>
    <hyperlink ref="H146" r:id="rId29" xr:uid="{4A4B3850-15CA-4F9E-8D61-8111A7AE537B}"/>
    <hyperlink ref="H147" r:id="rId30" xr:uid="{E433B05B-5DE2-4D05-B139-1D2A225E4EA4}"/>
    <hyperlink ref="F151" r:id="rId31" xr:uid="{5745500D-3688-4266-B92A-270895902945}"/>
    <hyperlink ref="C147" r:id="rId32" xr:uid="{C221D940-746A-4E6D-B59D-0FAAD2AFAF06}"/>
    <hyperlink ref="C149" r:id="rId33" xr:uid="{17171318-2F93-42A6-8C4B-986B0CC15A7F}"/>
    <hyperlink ref="C150" r:id="rId34" xr:uid="{E9A75D1B-4068-4B10-ADEF-CE73CD60E7B7}"/>
    <hyperlink ref="C151" r:id="rId35" xr:uid="{209E1248-24E7-418B-801E-9F6CC20BA587}"/>
    <hyperlink ref="F152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 x14ac:dyDescent="0.2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 x14ac:dyDescent="0.25"/>
    <row r="2" spans="1:12" ht="17.25" customHeight="1" thickBot="1" x14ac:dyDescent="0.25">
      <c r="B2" s="1528" t="s">
        <v>116</v>
      </c>
      <c r="C2" s="1528"/>
      <c r="D2" s="1528"/>
      <c r="E2" s="1528"/>
      <c r="F2" s="1528"/>
      <c r="G2" s="1528"/>
      <c r="H2" s="1528"/>
      <c r="I2" s="982"/>
      <c r="J2" s="947" t="s">
        <v>368</v>
      </c>
    </row>
    <row r="3" spans="1:12" ht="17.25" customHeight="1" thickBot="1" x14ac:dyDescent="0.25">
      <c r="B3" s="165"/>
    </row>
    <row r="4" spans="1:12" ht="30" customHeight="1" thickBot="1" x14ac:dyDescent="0.25">
      <c r="A4" s="186"/>
      <c r="B4" s="1522" t="s">
        <v>6153</v>
      </c>
      <c r="C4" s="1523"/>
      <c r="D4" s="1523"/>
      <c r="E4" s="1523"/>
      <c r="F4" s="1523"/>
      <c r="G4" s="1523"/>
      <c r="H4" s="1524"/>
      <c r="I4" s="147"/>
      <c r="K4" s="980"/>
      <c r="L4" s="980"/>
    </row>
    <row r="5" spans="1:12" ht="16.5" customHeight="1" x14ac:dyDescent="0.2">
      <c r="C5" s="148"/>
      <c r="D5" s="148"/>
      <c r="E5" s="148"/>
      <c r="F5" s="148"/>
      <c r="G5" s="148"/>
      <c r="H5" s="148"/>
      <c r="I5" s="148"/>
    </row>
    <row r="6" spans="1:12" ht="16.5" customHeight="1" x14ac:dyDescent="0.2">
      <c r="B6" s="148"/>
      <c r="C6" s="148"/>
      <c r="D6" s="148"/>
      <c r="E6" s="148"/>
      <c r="F6" s="148"/>
      <c r="G6" s="148"/>
      <c r="H6" s="148"/>
      <c r="I6" s="148"/>
    </row>
    <row r="7" spans="1:12" ht="50.1" customHeight="1" x14ac:dyDescent="0.2">
      <c r="A7" s="310"/>
      <c r="B7" s="1517"/>
      <c r="C7" s="1518"/>
      <c r="D7" s="1558" t="s">
        <v>373</v>
      </c>
      <c r="E7" s="935" t="s">
        <v>6154</v>
      </c>
    </row>
    <row r="8" spans="1:12" ht="20.100000000000001" customHeight="1" x14ac:dyDescent="0.2">
      <c r="A8" s="310"/>
      <c r="B8" s="935" t="s">
        <v>375</v>
      </c>
      <c r="C8" s="935" t="s">
        <v>376</v>
      </c>
      <c r="D8" s="1559"/>
      <c r="E8" s="931" t="s">
        <v>147</v>
      </c>
    </row>
    <row r="9" spans="1:12" ht="17.25" hidden="1" customHeight="1" x14ac:dyDescent="0.2">
      <c r="B9" s="719" t="s">
        <v>5689</v>
      </c>
      <c r="C9" s="758" t="s">
        <v>6019</v>
      </c>
      <c r="D9" s="618">
        <v>44930</v>
      </c>
      <c r="E9" s="618">
        <f t="shared" ref="E9:E49" si="0">D9+5</f>
        <v>44935</v>
      </c>
    </row>
    <row r="10" spans="1:12" ht="17.25" hidden="1" customHeight="1" x14ac:dyDescent="0.2">
      <c r="B10" s="719" t="s">
        <v>4775</v>
      </c>
      <c r="C10" s="758" t="s">
        <v>6020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 x14ac:dyDescent="0.2">
      <c r="A11" s="329" t="s">
        <v>6021</v>
      </c>
      <c r="B11" s="719" t="s">
        <v>5663</v>
      </c>
      <c r="C11" s="758" t="s">
        <v>6022</v>
      </c>
      <c r="D11" s="618">
        <v>45347</v>
      </c>
      <c r="E11" s="618">
        <f t="shared" si="0"/>
        <v>45352</v>
      </c>
    </row>
    <row r="12" spans="1:12" ht="17.25" hidden="1" customHeight="1" x14ac:dyDescent="0.2">
      <c r="B12" s="719" t="s">
        <v>5032</v>
      </c>
      <c r="C12" s="758" t="s">
        <v>6023</v>
      </c>
      <c r="D12" s="618">
        <v>45354</v>
      </c>
      <c r="E12" s="618">
        <f t="shared" si="0"/>
        <v>45359</v>
      </c>
    </row>
    <row r="13" spans="1:12" ht="17.25" hidden="1" customHeight="1" x14ac:dyDescent="0.2">
      <c r="B13" s="719" t="s">
        <v>4760</v>
      </c>
      <c r="C13" s="758" t="s">
        <v>6024</v>
      </c>
      <c r="D13" s="618">
        <v>45363</v>
      </c>
      <c r="E13" s="618">
        <f t="shared" si="0"/>
        <v>45368</v>
      </c>
    </row>
    <row r="14" spans="1:12" ht="17.25" hidden="1" customHeight="1" x14ac:dyDescent="0.2">
      <c r="B14" s="719" t="s">
        <v>5673</v>
      </c>
      <c r="C14" s="758" t="s">
        <v>6025</v>
      </c>
      <c r="D14" s="618">
        <v>45367</v>
      </c>
      <c r="E14" s="618">
        <f t="shared" si="0"/>
        <v>45372</v>
      </c>
    </row>
    <row r="15" spans="1:12" ht="17.25" hidden="1" customHeight="1" x14ac:dyDescent="0.2">
      <c r="B15" s="981" t="s">
        <v>5057</v>
      </c>
      <c r="C15" s="983" t="s">
        <v>6026</v>
      </c>
      <c r="D15" s="984">
        <v>45374</v>
      </c>
      <c r="E15" s="984">
        <f t="shared" si="0"/>
        <v>45379</v>
      </c>
    </row>
    <row r="16" spans="1:12" ht="17.25" hidden="1" customHeight="1" x14ac:dyDescent="0.2">
      <c r="B16" s="719" t="s">
        <v>5685</v>
      </c>
      <c r="C16" s="758" t="s">
        <v>6027</v>
      </c>
      <c r="D16" s="618">
        <v>45386</v>
      </c>
      <c r="E16" s="618">
        <f t="shared" si="0"/>
        <v>45391</v>
      </c>
    </row>
    <row r="17" spans="1:5" ht="17.25" hidden="1" customHeight="1" x14ac:dyDescent="0.2">
      <c r="B17" s="987" t="s">
        <v>5669</v>
      </c>
      <c r="C17" s="946" t="s">
        <v>6028</v>
      </c>
      <c r="D17" s="946">
        <v>45390</v>
      </c>
      <c r="E17" s="758">
        <f t="shared" si="0"/>
        <v>45395</v>
      </c>
    </row>
    <row r="18" spans="1:5" ht="17.25" hidden="1" customHeight="1" x14ac:dyDescent="0.2">
      <c r="B18" s="987" t="s">
        <v>5715</v>
      </c>
      <c r="C18" s="946" t="s">
        <v>6029</v>
      </c>
      <c r="D18" s="946">
        <v>45402</v>
      </c>
      <c r="E18" s="758">
        <f t="shared" si="0"/>
        <v>45407</v>
      </c>
    </row>
    <row r="19" spans="1:5" ht="17.25" hidden="1" customHeight="1" x14ac:dyDescent="0.2">
      <c r="B19" s="987" t="s">
        <v>5060</v>
      </c>
      <c r="C19" s="946" t="s">
        <v>6030</v>
      </c>
      <c r="D19" s="946">
        <v>45411</v>
      </c>
      <c r="E19" s="758">
        <f t="shared" si="0"/>
        <v>45416</v>
      </c>
    </row>
    <row r="20" spans="1:5" ht="17.25" hidden="1" customHeight="1" x14ac:dyDescent="0.2">
      <c r="B20" s="966" t="s">
        <v>5676</v>
      </c>
      <c r="C20" s="946" t="s">
        <v>6031</v>
      </c>
      <c r="D20" s="946">
        <v>45421</v>
      </c>
      <c r="E20" s="758">
        <f t="shared" si="0"/>
        <v>45426</v>
      </c>
    </row>
    <row r="21" spans="1:5" ht="17.25" hidden="1" customHeight="1" x14ac:dyDescent="0.2">
      <c r="B21" s="966" t="s">
        <v>5689</v>
      </c>
      <c r="C21" s="946" t="s">
        <v>6032</v>
      </c>
      <c r="D21" s="946">
        <v>45424</v>
      </c>
      <c r="E21" s="758">
        <f t="shared" si="0"/>
        <v>45429</v>
      </c>
    </row>
    <row r="22" spans="1:5" ht="17.25" hidden="1" customHeight="1" x14ac:dyDescent="0.2">
      <c r="B22" s="928" t="s">
        <v>409</v>
      </c>
      <c r="C22" s="946" t="s">
        <v>6033</v>
      </c>
      <c r="D22" s="800">
        <v>45439</v>
      </c>
      <c r="E22" s="800">
        <f t="shared" si="0"/>
        <v>45444</v>
      </c>
    </row>
    <row r="23" spans="1:5" ht="17.25" hidden="1" customHeight="1" x14ac:dyDescent="0.2">
      <c r="B23" s="966" t="s">
        <v>4741</v>
      </c>
      <c r="C23" s="946" t="s">
        <v>6034</v>
      </c>
      <c r="D23" s="946">
        <v>45434</v>
      </c>
      <c r="E23" s="758">
        <f t="shared" si="0"/>
        <v>45439</v>
      </c>
    </row>
    <row r="24" spans="1:5" ht="17.25" hidden="1" customHeight="1" x14ac:dyDescent="0.2">
      <c r="B24" s="1606" t="s">
        <v>433</v>
      </c>
      <c r="C24" s="946" t="s">
        <v>6035</v>
      </c>
      <c r="D24" s="800">
        <v>45426</v>
      </c>
      <c r="E24" s="800">
        <f t="shared" si="0"/>
        <v>45431</v>
      </c>
    </row>
    <row r="25" spans="1:5" ht="17.25" hidden="1" customHeight="1" x14ac:dyDescent="0.2">
      <c r="B25" s="1607"/>
      <c r="C25" s="946" t="s">
        <v>6036</v>
      </c>
      <c r="D25" s="800">
        <v>45430</v>
      </c>
      <c r="E25" s="800">
        <f t="shared" si="0"/>
        <v>45435</v>
      </c>
    </row>
    <row r="26" spans="1:5" ht="17.25" hidden="1" customHeight="1" x14ac:dyDescent="0.2">
      <c r="B26" s="1608"/>
      <c r="C26" s="946" t="s">
        <v>6037</v>
      </c>
      <c r="D26" s="800">
        <v>45430</v>
      </c>
      <c r="E26" s="800">
        <f t="shared" si="0"/>
        <v>45435</v>
      </c>
    </row>
    <row r="27" spans="1:5" ht="17.25" hidden="1" customHeight="1" x14ac:dyDescent="0.2">
      <c r="A27" s="329" t="s">
        <v>6038</v>
      </c>
      <c r="B27" s="928" t="s">
        <v>409</v>
      </c>
      <c r="C27" s="946" t="s">
        <v>6039</v>
      </c>
      <c r="D27" s="800">
        <v>45430</v>
      </c>
      <c r="E27" s="800">
        <f t="shared" si="0"/>
        <v>45435</v>
      </c>
    </row>
    <row r="28" spans="1:5" ht="17.25" hidden="1" customHeight="1" x14ac:dyDescent="0.2">
      <c r="B28" s="928" t="s">
        <v>409</v>
      </c>
      <c r="C28" s="946" t="s">
        <v>6040</v>
      </c>
      <c r="D28" s="800">
        <v>45433</v>
      </c>
      <c r="E28" s="800">
        <f t="shared" si="0"/>
        <v>45438</v>
      </c>
    </row>
    <row r="29" spans="1:5" ht="17.25" hidden="1" customHeight="1" x14ac:dyDescent="0.2">
      <c r="B29" s="928" t="s">
        <v>433</v>
      </c>
      <c r="C29" s="946" t="s">
        <v>6041</v>
      </c>
      <c r="D29" s="800">
        <v>45430</v>
      </c>
      <c r="E29" s="800">
        <f t="shared" si="0"/>
        <v>45435</v>
      </c>
    </row>
    <row r="30" spans="1:5" ht="17.25" hidden="1" customHeight="1" x14ac:dyDescent="0.2">
      <c r="B30" s="966" t="s">
        <v>4809</v>
      </c>
      <c r="C30" s="946" t="s">
        <v>6042</v>
      </c>
      <c r="D30" s="946">
        <v>45449</v>
      </c>
      <c r="E30" s="758">
        <f t="shared" si="0"/>
        <v>45454</v>
      </c>
    </row>
    <row r="31" spans="1:5" ht="17.25" hidden="1" customHeight="1" x14ac:dyDescent="0.2">
      <c r="B31" s="966" t="s">
        <v>5663</v>
      </c>
      <c r="C31" s="946" t="s">
        <v>6043</v>
      </c>
      <c r="D31" s="946">
        <v>45464</v>
      </c>
      <c r="E31" s="758">
        <f t="shared" si="0"/>
        <v>45469</v>
      </c>
    </row>
    <row r="32" spans="1:5" ht="17.25" hidden="1" customHeight="1" x14ac:dyDescent="0.2">
      <c r="B32" s="966" t="s">
        <v>5032</v>
      </c>
      <c r="C32" s="946" t="s">
        <v>6044</v>
      </c>
      <c r="D32" s="946">
        <v>45497</v>
      </c>
      <c r="E32" s="758">
        <f t="shared" si="0"/>
        <v>45502</v>
      </c>
    </row>
    <row r="33" spans="2:5" ht="17.25" hidden="1" customHeight="1" x14ac:dyDescent="0.2">
      <c r="B33" s="966" t="s">
        <v>6045</v>
      </c>
      <c r="C33" s="946" t="s">
        <v>6046</v>
      </c>
      <c r="D33" s="946">
        <v>45477</v>
      </c>
      <c r="E33" s="758">
        <f t="shared" si="0"/>
        <v>45482</v>
      </c>
    </row>
    <row r="34" spans="2:5" ht="17.25" hidden="1" customHeight="1" x14ac:dyDescent="0.2">
      <c r="B34" s="966" t="s">
        <v>5673</v>
      </c>
      <c r="C34" s="946" t="s">
        <v>6047</v>
      </c>
      <c r="D34" s="946">
        <v>45486</v>
      </c>
      <c r="E34" s="758">
        <f t="shared" si="0"/>
        <v>45491</v>
      </c>
    </row>
    <row r="35" spans="2:5" ht="17.25" hidden="1" customHeight="1" x14ac:dyDescent="0.2">
      <c r="B35" s="966" t="s">
        <v>5057</v>
      </c>
      <c r="C35" s="946" t="s">
        <v>6048</v>
      </c>
      <c r="D35" s="946">
        <v>45490</v>
      </c>
      <c r="E35" s="758">
        <f t="shared" si="0"/>
        <v>45495</v>
      </c>
    </row>
    <row r="36" spans="2:5" ht="17.25" hidden="1" customHeight="1" x14ac:dyDescent="0.2">
      <c r="B36" s="966" t="s">
        <v>4762</v>
      </c>
      <c r="C36" s="946" t="s">
        <v>6049</v>
      </c>
      <c r="D36" s="946">
        <v>45494</v>
      </c>
      <c r="E36" s="758">
        <f t="shared" si="0"/>
        <v>45499</v>
      </c>
    </row>
    <row r="37" spans="2:5" ht="17.25" hidden="1" customHeight="1" x14ac:dyDescent="0.2">
      <c r="B37" s="966" t="s">
        <v>5669</v>
      </c>
      <c r="C37" s="946" t="s">
        <v>6050</v>
      </c>
      <c r="D37" s="946">
        <v>45511</v>
      </c>
      <c r="E37" s="758">
        <f t="shared" si="0"/>
        <v>45516</v>
      </c>
    </row>
    <row r="38" spans="2:5" ht="17.25" hidden="1" customHeight="1" x14ac:dyDescent="0.2">
      <c r="B38" s="966" t="s">
        <v>5715</v>
      </c>
      <c r="C38" s="946" t="s">
        <v>6051</v>
      </c>
      <c r="D38" s="946">
        <v>45517</v>
      </c>
      <c r="E38" s="758">
        <f t="shared" si="0"/>
        <v>45522</v>
      </c>
    </row>
    <row r="39" spans="2:5" ht="17.25" hidden="1" customHeight="1" x14ac:dyDescent="0.2">
      <c r="B39" s="966" t="s">
        <v>4784</v>
      </c>
      <c r="C39" s="946" t="s">
        <v>6052</v>
      </c>
      <c r="D39" s="946">
        <v>45518</v>
      </c>
      <c r="E39" s="758">
        <f t="shared" si="0"/>
        <v>45523</v>
      </c>
    </row>
    <row r="40" spans="2:5" ht="17.25" hidden="1" customHeight="1" x14ac:dyDescent="0.2">
      <c r="B40" s="966" t="s">
        <v>5676</v>
      </c>
      <c r="C40" s="946" t="s">
        <v>6053</v>
      </c>
      <c r="D40" s="946">
        <v>45533</v>
      </c>
      <c r="E40" s="758">
        <f t="shared" si="0"/>
        <v>45538</v>
      </c>
    </row>
    <row r="41" spans="2:5" ht="17.25" hidden="1" customHeight="1" x14ac:dyDescent="0.2">
      <c r="B41" s="966" t="s">
        <v>5689</v>
      </c>
      <c r="C41" s="946" t="s">
        <v>6054</v>
      </c>
      <c r="D41" s="946">
        <v>45538</v>
      </c>
      <c r="E41" s="758">
        <f t="shared" si="0"/>
        <v>45543</v>
      </c>
    </row>
    <row r="42" spans="2:5" ht="17.25" hidden="1" customHeight="1" x14ac:dyDescent="0.2">
      <c r="B42" s="966" t="s">
        <v>6038</v>
      </c>
      <c r="C42" s="946" t="s">
        <v>6055</v>
      </c>
      <c r="D42" s="946">
        <v>45542</v>
      </c>
      <c r="E42" s="758">
        <f t="shared" si="0"/>
        <v>45547</v>
      </c>
    </row>
    <row r="43" spans="2:5" ht="17.25" hidden="1" customHeight="1" x14ac:dyDescent="0.2">
      <c r="B43" s="966" t="s">
        <v>4775</v>
      </c>
      <c r="C43" s="946" t="s">
        <v>6056</v>
      </c>
      <c r="D43" s="946">
        <v>45549</v>
      </c>
      <c r="E43" s="758">
        <f t="shared" si="0"/>
        <v>45554</v>
      </c>
    </row>
    <row r="44" spans="2:5" ht="17.25" hidden="1" customHeight="1" x14ac:dyDescent="0.2">
      <c r="B44" s="966" t="s">
        <v>4741</v>
      </c>
      <c r="C44" s="946" t="s">
        <v>6057</v>
      </c>
      <c r="D44" s="946">
        <v>45552</v>
      </c>
      <c r="E44" s="758">
        <f t="shared" si="0"/>
        <v>45557</v>
      </c>
    </row>
    <row r="45" spans="2:5" ht="17.25" hidden="1" customHeight="1" x14ac:dyDescent="0.2">
      <c r="B45" s="966" t="s">
        <v>4809</v>
      </c>
      <c r="C45" s="946" t="s">
        <v>6058</v>
      </c>
      <c r="D45" s="946">
        <v>45562</v>
      </c>
      <c r="E45" s="758">
        <f t="shared" si="0"/>
        <v>45567</v>
      </c>
    </row>
    <row r="46" spans="2:5" ht="17.25" hidden="1" customHeight="1" x14ac:dyDescent="0.2">
      <c r="B46" s="966" t="s">
        <v>5032</v>
      </c>
      <c r="C46" s="946" t="s">
        <v>6059</v>
      </c>
      <c r="D46" s="946">
        <v>45572</v>
      </c>
      <c r="E46" s="758">
        <f t="shared" si="0"/>
        <v>45577</v>
      </c>
    </row>
    <row r="47" spans="2:5" ht="17.25" hidden="1" customHeight="1" x14ac:dyDescent="0.2">
      <c r="B47" s="1052" t="s">
        <v>433</v>
      </c>
      <c r="C47" s="946" t="s">
        <v>6060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 x14ac:dyDescent="0.2">
      <c r="B48" s="966" t="s">
        <v>5663</v>
      </c>
      <c r="C48" s="946" t="s">
        <v>6061</v>
      </c>
      <c r="D48" s="946">
        <v>45583</v>
      </c>
      <c r="E48" s="758">
        <f t="shared" si="0"/>
        <v>45588</v>
      </c>
    </row>
    <row r="49" spans="1:19" ht="17.25" hidden="1" customHeight="1" x14ac:dyDescent="0.2">
      <c r="B49" s="966" t="s">
        <v>4760</v>
      </c>
      <c r="C49" s="946" t="s">
        <v>6062</v>
      </c>
      <c r="D49" s="946">
        <v>45588</v>
      </c>
      <c r="E49" s="758">
        <f t="shared" si="0"/>
        <v>45593</v>
      </c>
    </row>
    <row r="50" spans="1:19" ht="17.25" hidden="1" customHeight="1" x14ac:dyDescent="0.2">
      <c r="B50" s="966" t="s">
        <v>6155</v>
      </c>
      <c r="C50" s="946" t="s">
        <v>6156</v>
      </c>
      <c r="D50" s="946">
        <v>45580</v>
      </c>
      <c r="E50" s="758">
        <f>D50+4</f>
        <v>45584</v>
      </c>
    </row>
    <row r="51" spans="1:19" ht="17.25" customHeight="1" x14ac:dyDescent="0.2">
      <c r="B51" s="966" t="s">
        <v>6155</v>
      </c>
      <c r="C51" s="946" t="s">
        <v>6157</v>
      </c>
      <c r="D51" s="946">
        <v>45587</v>
      </c>
      <c r="E51" s="758">
        <f t="shared" ref="E51:E56" si="3">D51+4</f>
        <v>45591</v>
      </c>
    </row>
    <row r="52" spans="1:19" ht="17.25" customHeight="1" x14ac:dyDescent="0.2">
      <c r="B52" s="966" t="s">
        <v>6155</v>
      </c>
      <c r="C52" s="946" t="s">
        <v>6158</v>
      </c>
      <c r="D52" s="946">
        <v>45594</v>
      </c>
      <c r="E52" s="758">
        <f t="shared" si="3"/>
        <v>45598</v>
      </c>
    </row>
    <row r="53" spans="1:19" ht="17.25" customHeight="1" x14ac:dyDescent="0.2">
      <c r="B53" s="966" t="s">
        <v>6155</v>
      </c>
      <c r="C53" s="946" t="s">
        <v>6159</v>
      </c>
      <c r="D53" s="946">
        <v>45601</v>
      </c>
      <c r="E53" s="758">
        <f t="shared" si="3"/>
        <v>45605</v>
      </c>
    </row>
    <row r="54" spans="1:19" ht="17.25" customHeight="1" x14ac:dyDescent="0.2">
      <c r="B54" s="966" t="s">
        <v>6155</v>
      </c>
      <c r="C54" s="946" t="s">
        <v>6160</v>
      </c>
      <c r="D54" s="946">
        <v>45608</v>
      </c>
      <c r="E54" s="758">
        <f t="shared" si="3"/>
        <v>45612</v>
      </c>
    </row>
    <row r="55" spans="1:19" ht="17.25" customHeight="1" x14ac:dyDescent="0.2">
      <c r="B55" s="966" t="s">
        <v>6155</v>
      </c>
      <c r="C55" s="946" t="s">
        <v>6161</v>
      </c>
      <c r="D55" s="946">
        <v>45615</v>
      </c>
      <c r="E55" s="758">
        <f t="shared" si="3"/>
        <v>45619</v>
      </c>
    </row>
    <row r="56" spans="1:19" ht="17.25" customHeight="1" x14ac:dyDescent="0.2">
      <c r="B56" s="966" t="s">
        <v>6155</v>
      </c>
      <c r="C56" s="946" t="s">
        <v>6162</v>
      </c>
      <c r="D56" s="946">
        <v>45622</v>
      </c>
      <c r="E56" s="758">
        <f t="shared" si="3"/>
        <v>45626</v>
      </c>
    </row>
    <row r="57" spans="1:19" ht="17.25" customHeight="1" x14ac:dyDescent="0.2">
      <c r="B57" s="331"/>
      <c r="C57" s="155"/>
      <c r="D57" s="162"/>
      <c r="E57" s="162"/>
    </row>
    <row r="58" spans="1:19" ht="17.25" customHeight="1" x14ac:dyDescent="0.2">
      <c r="B58" s="147" t="s">
        <v>589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 x14ac:dyDescent="0.2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 x14ac:dyDescent="0.25">
      <c r="A60" s="310"/>
      <c r="B60" s="157"/>
      <c r="M60" s="180"/>
    </row>
    <row r="61" spans="1:19" s="147" customFormat="1" ht="18.75" customHeight="1" x14ac:dyDescent="0.2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 x14ac:dyDescent="0.2">
      <c r="A62" s="857"/>
      <c r="B62" s="778" t="s">
        <v>590</v>
      </c>
      <c r="C62" s="145"/>
      <c r="D62" s="147" t="s">
        <v>591</v>
      </c>
      <c r="G62" s="147" t="s">
        <v>592</v>
      </c>
      <c r="H62" s="779"/>
      <c r="J62" s="145"/>
      <c r="K62" s="145"/>
      <c r="L62" s="145"/>
      <c r="M62" s="145"/>
    </row>
    <row r="63" spans="1:19" s="147" customFormat="1" ht="18.75" customHeight="1" x14ac:dyDescent="0.2">
      <c r="A63" s="857"/>
      <c r="B63" s="780" t="s">
        <v>593</v>
      </c>
      <c r="C63" s="781" t="s">
        <v>594</v>
      </c>
      <c r="D63" s="133" t="s">
        <v>595</v>
      </c>
      <c r="F63" s="781" t="s">
        <v>596</v>
      </c>
      <c r="G63" s="145" t="s">
        <v>597</v>
      </c>
      <c r="H63" s="782" t="s">
        <v>598</v>
      </c>
      <c r="J63" s="145"/>
      <c r="K63" s="145"/>
      <c r="L63" s="145"/>
      <c r="M63" s="145"/>
    </row>
    <row r="64" spans="1:19" s="147" customFormat="1" ht="18.75" customHeight="1" x14ac:dyDescent="0.2">
      <c r="A64" s="857"/>
      <c r="B64" s="780" t="s">
        <v>599</v>
      </c>
      <c r="C64" s="781" t="s">
        <v>600</v>
      </c>
      <c r="D64" s="133" t="s">
        <v>601</v>
      </c>
      <c r="E64" s="148" t="s">
        <v>602</v>
      </c>
      <c r="F64" s="785" t="s">
        <v>603</v>
      </c>
      <c r="G64" s="145" t="s">
        <v>604</v>
      </c>
      <c r="H64" s="782" t="s">
        <v>605</v>
      </c>
      <c r="J64" s="145"/>
      <c r="K64" s="145"/>
      <c r="L64" s="145"/>
      <c r="M64" s="145"/>
    </row>
    <row r="65" spans="1:13" s="147" customFormat="1" ht="18.75" customHeight="1" x14ac:dyDescent="0.2">
      <c r="A65" s="857"/>
      <c r="B65" s="783" t="s">
        <v>613</v>
      </c>
      <c r="C65" s="784" t="s">
        <v>614</v>
      </c>
      <c r="D65" s="133" t="s">
        <v>608</v>
      </c>
      <c r="E65" s="148" t="s">
        <v>609</v>
      </c>
      <c r="F65" s="785" t="s">
        <v>610</v>
      </c>
      <c r="G65" s="588" t="s">
        <v>611</v>
      </c>
      <c r="H65" s="786" t="s">
        <v>612</v>
      </c>
      <c r="J65" s="145"/>
      <c r="K65" s="145"/>
      <c r="L65" s="145"/>
      <c r="M65" s="145"/>
    </row>
    <row r="66" spans="1:13" s="147" customFormat="1" ht="18.75" customHeight="1" x14ac:dyDescent="0.2">
      <c r="A66" s="857"/>
      <c r="B66" s="783" t="s">
        <v>1911</v>
      </c>
      <c r="C66" s="784" t="s">
        <v>1912</v>
      </c>
      <c r="D66" s="133" t="s">
        <v>615</v>
      </c>
      <c r="E66" s="148" t="s">
        <v>616</v>
      </c>
      <c r="F66" s="785" t="s">
        <v>617</v>
      </c>
      <c r="G66" s="588" t="s">
        <v>618</v>
      </c>
      <c r="H66" s="786" t="s">
        <v>619</v>
      </c>
      <c r="J66" s="145"/>
      <c r="K66" s="145"/>
      <c r="L66" s="145"/>
      <c r="M66" s="145"/>
    </row>
    <row r="67" spans="1:13" s="147" customFormat="1" ht="18.75" customHeight="1" x14ac:dyDescent="0.2">
      <c r="A67" s="857"/>
      <c r="B67" s="783" t="s">
        <v>606</v>
      </c>
      <c r="C67" s="784" t="s">
        <v>607</v>
      </c>
      <c r="D67" s="133" t="s">
        <v>622</v>
      </c>
      <c r="E67" s="148" t="s">
        <v>623</v>
      </c>
      <c r="F67" s="785" t="s">
        <v>624</v>
      </c>
      <c r="G67" s="588" t="s">
        <v>625</v>
      </c>
      <c r="H67" s="786" t="s">
        <v>626</v>
      </c>
      <c r="J67" s="145"/>
      <c r="K67" s="145"/>
      <c r="L67" s="145"/>
      <c r="M67" s="145"/>
    </row>
    <row r="68" spans="1:13" s="147" customFormat="1" ht="18.75" customHeight="1" x14ac:dyDescent="0.2">
      <c r="A68" s="857"/>
      <c r="B68" s="783" t="s">
        <v>894</v>
      </c>
      <c r="C68" s="784" t="s">
        <v>621</v>
      </c>
      <c r="D68" s="133" t="s">
        <v>629</v>
      </c>
      <c r="E68" s="148" t="s">
        <v>630</v>
      </c>
      <c r="F68" s="785" t="s">
        <v>631</v>
      </c>
      <c r="G68" s="588" t="s">
        <v>632</v>
      </c>
      <c r="H68" s="786" t="s">
        <v>633</v>
      </c>
      <c r="J68" s="145"/>
      <c r="K68" s="145"/>
      <c r="L68" s="145"/>
      <c r="M68" s="145"/>
    </row>
    <row r="69" spans="1:13" s="147" customFormat="1" ht="18.75" customHeight="1" x14ac:dyDescent="0.2">
      <c r="B69" s="783" t="s">
        <v>1913</v>
      </c>
      <c r="C69" s="784" t="s">
        <v>1914</v>
      </c>
      <c r="D69" s="133" t="s">
        <v>636</v>
      </c>
      <c r="E69" s="148" t="s">
        <v>637</v>
      </c>
      <c r="F69" s="739" t="s">
        <v>638</v>
      </c>
      <c r="G69" s="588" t="s">
        <v>639</v>
      </c>
      <c r="H69" s="787" t="s">
        <v>640</v>
      </c>
    </row>
    <row r="70" spans="1:13" s="147" customFormat="1" ht="18.75" customHeight="1" x14ac:dyDescent="0.2">
      <c r="B70" s="783" t="s">
        <v>627</v>
      </c>
      <c r="C70" s="784" t="s">
        <v>628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37"/>
  <sheetViews>
    <sheetView showGridLines="0" topLeftCell="A3" zoomScale="145" zoomScaleNormal="145" zoomScaleSheetLayoutView="85" workbookViewId="0">
      <selection activeCell="D201" sqref="D201"/>
    </sheetView>
  </sheetViews>
  <sheetFormatPr defaultColWidth="9.140625" defaultRowHeight="18" customHeight="1" x14ac:dyDescent="0.2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 x14ac:dyDescent="0.25">
      <c r="A1" s="855"/>
    </row>
    <row r="2" spans="1:11" s="122" customFormat="1" ht="18" customHeight="1" thickBot="1" x14ac:dyDescent="0.25">
      <c r="A2" s="855"/>
      <c r="B2" s="1528" t="s">
        <v>116</v>
      </c>
      <c r="C2" s="1528"/>
      <c r="D2" s="1528"/>
      <c r="E2" s="1528"/>
      <c r="F2" s="1528"/>
      <c r="H2" s="947" t="s">
        <v>368</v>
      </c>
    </row>
    <row r="3" spans="1:11" s="122" customFormat="1" ht="18" customHeight="1" thickBot="1" x14ac:dyDescent="0.25">
      <c r="A3" s="855"/>
      <c r="B3" s="123"/>
      <c r="H3" s="746"/>
    </row>
    <row r="4" spans="1:11" s="145" customFormat="1" ht="30" customHeight="1" thickBot="1" x14ac:dyDescent="0.25">
      <c r="A4" s="148"/>
      <c r="B4" s="1522" t="s">
        <v>129</v>
      </c>
      <c r="C4" s="1523"/>
      <c r="D4" s="1523"/>
      <c r="E4" s="1523"/>
      <c r="F4" s="1524"/>
      <c r="G4" s="438"/>
    </row>
    <row r="5" spans="1:11" s="145" customFormat="1" ht="18" customHeight="1" x14ac:dyDescent="0.2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 x14ac:dyDescent="0.2">
      <c r="A6" s="805"/>
      <c r="B6" s="937"/>
      <c r="C6" s="764"/>
      <c r="D6" s="752"/>
      <c r="E6" s="764"/>
      <c r="F6" s="764"/>
      <c r="G6" s="331"/>
      <c r="H6" s="796"/>
      <c r="J6" s="430"/>
    </row>
    <row r="7" spans="1:11" s="145" customFormat="1" ht="18" customHeight="1" x14ac:dyDescent="0.2">
      <c r="A7" s="805"/>
      <c r="B7" s="937"/>
      <c r="C7" s="764"/>
      <c r="D7" s="752"/>
      <c r="E7" s="764"/>
      <c r="F7" s="764"/>
      <c r="G7" s="331"/>
      <c r="H7" s="796"/>
      <c r="J7" s="430"/>
    </row>
    <row r="8" spans="1:11" s="145" customFormat="1" ht="18" customHeight="1" x14ac:dyDescent="0.2">
      <c r="A8" s="805"/>
      <c r="B8" s="1530" t="s">
        <v>1213</v>
      </c>
      <c r="C8" s="1512"/>
      <c r="D8" s="1512"/>
      <c r="E8" s="1512"/>
      <c r="F8" s="1512"/>
      <c r="G8" s="331"/>
      <c r="H8" s="796"/>
      <c r="J8" s="430"/>
    </row>
    <row r="9" spans="1:11" s="147" customFormat="1" ht="30" hidden="1" customHeight="1" x14ac:dyDescent="0.2">
      <c r="A9" s="805"/>
      <c r="B9" s="874"/>
      <c r="C9" s="615"/>
      <c r="D9" s="1519" t="s">
        <v>373</v>
      </c>
      <c r="E9" s="932" t="s">
        <v>167</v>
      </c>
      <c r="F9" s="195"/>
      <c r="G9" s="874"/>
      <c r="J9" s="145"/>
      <c r="K9" s="145"/>
    </row>
    <row r="10" spans="1:11" s="145" customFormat="1" ht="18" hidden="1" customHeight="1" x14ac:dyDescent="0.2">
      <c r="A10" s="805"/>
      <c r="B10" s="935" t="s">
        <v>375</v>
      </c>
      <c r="C10" s="935" t="s">
        <v>376</v>
      </c>
      <c r="D10" s="1520"/>
      <c r="E10" s="931" t="s">
        <v>169</v>
      </c>
      <c r="F10" s="331"/>
      <c r="G10" s="934" t="s">
        <v>377</v>
      </c>
      <c r="I10" s="430"/>
    </row>
    <row r="11" spans="1:11" ht="18" hidden="1" customHeight="1" x14ac:dyDescent="0.2">
      <c r="B11" s="618" t="s">
        <v>897</v>
      </c>
      <c r="C11" s="758" t="s">
        <v>898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 x14ac:dyDescent="0.2">
      <c r="B12" s="742" t="s">
        <v>900</v>
      </c>
      <c r="C12" s="758" t="s">
        <v>901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 x14ac:dyDescent="0.2">
      <c r="B13" s="795" t="s">
        <v>903</v>
      </c>
      <c r="C13" s="758" t="s">
        <v>904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 x14ac:dyDescent="0.2">
      <c r="B14" s="742" t="s">
        <v>897</v>
      </c>
      <c r="C14" s="758" t="s">
        <v>906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 x14ac:dyDescent="0.2">
      <c r="B15" s="618" t="s">
        <v>897</v>
      </c>
      <c r="C15" s="758" t="s">
        <v>997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 x14ac:dyDescent="0.2">
      <c r="B16" s="795" t="s">
        <v>900</v>
      </c>
      <c r="C16" s="758" t="s">
        <v>998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 x14ac:dyDescent="0.2">
      <c r="B17" s="742" t="s">
        <v>903</v>
      </c>
      <c r="C17" s="758" t="s">
        <v>999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 x14ac:dyDescent="0.2">
      <c r="B18" s="618" t="s">
        <v>897</v>
      </c>
      <c r="C18" s="758" t="s">
        <v>1000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 x14ac:dyDescent="0.2">
      <c r="B19" s="795" t="s">
        <v>900</v>
      </c>
      <c r="C19" s="758" t="s">
        <v>1001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 x14ac:dyDescent="0.2">
      <c r="B20" s="742" t="s">
        <v>903</v>
      </c>
      <c r="C20" s="758" t="s">
        <v>1002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 x14ac:dyDescent="0.2">
      <c r="B21" s="618" t="s">
        <v>897</v>
      </c>
      <c r="C21" s="758" t="s">
        <v>1003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 x14ac:dyDescent="0.2">
      <c r="B22" s="795" t="s">
        <v>900</v>
      </c>
      <c r="C22" s="758" t="s">
        <v>1004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 x14ac:dyDescent="0.2">
      <c r="B23" s="742" t="s">
        <v>903</v>
      </c>
      <c r="C23" s="758" t="s">
        <v>1005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 x14ac:dyDescent="0.2">
      <c r="B24" s="618" t="s">
        <v>897</v>
      </c>
      <c r="C24" s="758" t="s">
        <v>1006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 x14ac:dyDescent="0.2">
      <c r="B25" s="795" t="s">
        <v>900</v>
      </c>
      <c r="C25" s="758" t="s">
        <v>1007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 x14ac:dyDescent="0.2">
      <c r="B26" s="742" t="s">
        <v>903</v>
      </c>
      <c r="C26" s="758" t="s">
        <v>1008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 x14ac:dyDescent="0.2">
      <c r="B27" s="618" t="s">
        <v>897</v>
      </c>
      <c r="C27" s="758" t="s">
        <v>1009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 x14ac:dyDescent="0.2">
      <c r="B28" s="795" t="s">
        <v>900</v>
      </c>
      <c r="C28" s="758" t="s">
        <v>1010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 x14ac:dyDescent="0.2">
      <c r="B29" s="742" t="s">
        <v>903</v>
      </c>
      <c r="C29" s="758" t="s">
        <v>1011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 x14ac:dyDescent="0.2">
      <c r="B30" s="618" t="s">
        <v>897</v>
      </c>
      <c r="C30" s="758" t="s">
        <v>1012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 x14ac:dyDescent="0.2">
      <c r="B31" s="795" t="s">
        <v>900</v>
      </c>
      <c r="C31" s="758" t="s">
        <v>1013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 x14ac:dyDescent="0.2">
      <c r="B32" s="742" t="s">
        <v>903</v>
      </c>
      <c r="C32" s="758" t="s">
        <v>1014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 x14ac:dyDescent="0.2">
      <c r="B33" s="618" t="s">
        <v>897</v>
      </c>
      <c r="C33" s="758" t="s">
        <v>1015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 x14ac:dyDescent="0.2">
      <c r="B34" s="795" t="s">
        <v>900</v>
      </c>
      <c r="C34" s="758" t="s">
        <v>1016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 x14ac:dyDescent="0.2">
      <c r="B35" s="742" t="s">
        <v>903</v>
      </c>
      <c r="C35" s="758" t="s">
        <v>1017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 x14ac:dyDescent="0.2">
      <c r="B36" s="946" t="s">
        <v>897</v>
      </c>
      <c r="C36" s="946" t="s">
        <v>1018</v>
      </c>
      <c r="D36" s="946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 x14ac:dyDescent="0.2">
      <c r="B37" s="873" t="s">
        <v>409</v>
      </c>
      <c r="C37" s="946" t="s">
        <v>1019</v>
      </c>
      <c r="D37" s="800">
        <f t="shared" si="4"/>
        <v>45392</v>
      </c>
      <c r="E37" s="974"/>
      <c r="F37" s="331"/>
      <c r="G37" s="758">
        <f t="shared" si="3"/>
        <v>45393</v>
      </c>
      <c r="J37" s="331"/>
    </row>
    <row r="38" spans="1:10" ht="18" hidden="1" customHeight="1" x14ac:dyDescent="0.2">
      <c r="A38" s="855" t="s">
        <v>1020</v>
      </c>
      <c r="B38" s="946" t="s">
        <v>903</v>
      </c>
      <c r="C38" s="946" t="s">
        <v>1021</v>
      </c>
      <c r="D38" s="946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 x14ac:dyDescent="0.2">
      <c r="B39" s="946" t="s">
        <v>897</v>
      </c>
      <c r="C39" s="946" t="s">
        <v>1022</v>
      </c>
      <c r="D39" s="946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 x14ac:dyDescent="0.2">
      <c r="A40" s="855" t="s">
        <v>1023</v>
      </c>
      <c r="B40" s="946" t="s">
        <v>900</v>
      </c>
      <c r="C40" s="946" t="s">
        <v>1024</v>
      </c>
      <c r="D40" s="946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 x14ac:dyDescent="0.2">
      <c r="B41" s="946" t="s">
        <v>903</v>
      </c>
      <c r="C41" s="946" t="s">
        <v>1025</v>
      </c>
      <c r="D41" s="946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 x14ac:dyDescent="0.2">
      <c r="A42" s="855" t="s">
        <v>897</v>
      </c>
      <c r="B42" s="873" t="s">
        <v>409</v>
      </c>
      <c r="C42" s="946" t="s">
        <v>1026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 x14ac:dyDescent="0.2">
      <c r="B43" s="946" t="s">
        <v>900</v>
      </c>
      <c r="C43" s="946" t="s">
        <v>1027</v>
      </c>
      <c r="D43" s="946">
        <v>45436</v>
      </c>
      <c r="E43" s="873" t="s">
        <v>409</v>
      </c>
      <c r="F43" s="331"/>
      <c r="G43" s="758">
        <f t="shared" si="3"/>
        <v>45435</v>
      </c>
      <c r="J43" s="331"/>
    </row>
    <row r="44" spans="1:10" ht="18" hidden="1" customHeight="1" x14ac:dyDescent="0.2">
      <c r="B44" s="946" t="s">
        <v>903</v>
      </c>
      <c r="C44" s="946" t="s">
        <v>1028</v>
      </c>
      <c r="D44" s="946">
        <v>45444</v>
      </c>
      <c r="E44" s="873" t="s">
        <v>409</v>
      </c>
      <c r="F44" s="331"/>
      <c r="G44" s="758">
        <f t="shared" si="3"/>
        <v>45442</v>
      </c>
      <c r="J44" s="331"/>
    </row>
    <row r="45" spans="1:10" ht="18" hidden="1" customHeight="1" x14ac:dyDescent="0.2">
      <c r="B45" s="946" t="s">
        <v>897</v>
      </c>
      <c r="C45" s="946" t="s">
        <v>1029</v>
      </c>
      <c r="D45" s="946">
        <v>45450</v>
      </c>
      <c r="E45" s="873" t="s">
        <v>409</v>
      </c>
      <c r="F45" s="331"/>
      <c r="G45" s="758">
        <f t="shared" si="3"/>
        <v>45449</v>
      </c>
      <c r="J45" s="331"/>
    </row>
    <row r="46" spans="1:10" ht="18" hidden="1" customHeight="1" x14ac:dyDescent="0.2">
      <c r="B46" s="946" t="s">
        <v>900</v>
      </c>
      <c r="C46" s="946" t="s">
        <v>1030</v>
      </c>
      <c r="D46" s="946">
        <v>45455</v>
      </c>
      <c r="E46" s="873" t="s">
        <v>409</v>
      </c>
      <c r="F46" s="331"/>
      <c r="G46" s="758">
        <f t="shared" si="3"/>
        <v>45456</v>
      </c>
      <c r="J46" s="331"/>
    </row>
    <row r="47" spans="1:10" ht="18" hidden="1" customHeight="1" x14ac:dyDescent="0.2">
      <c r="B47" s="946" t="s">
        <v>903</v>
      </c>
      <c r="C47" s="946" t="s">
        <v>1031</v>
      </c>
      <c r="D47" s="946">
        <v>45462</v>
      </c>
      <c r="E47" s="873" t="s">
        <v>409</v>
      </c>
      <c r="F47" s="331"/>
      <c r="G47" s="758">
        <f t="shared" si="3"/>
        <v>45463</v>
      </c>
      <c r="J47" s="331"/>
    </row>
    <row r="48" spans="1:10" ht="18" hidden="1" customHeight="1" x14ac:dyDescent="0.2">
      <c r="B48" s="946" t="s">
        <v>897</v>
      </c>
      <c r="C48" s="946" t="s">
        <v>1032</v>
      </c>
      <c r="D48" s="946">
        <v>45471</v>
      </c>
      <c r="E48" s="873" t="s">
        <v>409</v>
      </c>
      <c r="F48" s="331"/>
      <c r="G48" s="758">
        <f t="shared" si="3"/>
        <v>45470</v>
      </c>
      <c r="J48" s="331"/>
    </row>
    <row r="49" spans="1:10" ht="18" hidden="1" customHeight="1" x14ac:dyDescent="0.2">
      <c r="B49" s="946" t="s">
        <v>900</v>
      </c>
      <c r="C49" s="946" t="s">
        <v>1033</v>
      </c>
      <c r="D49" s="946">
        <v>45476</v>
      </c>
      <c r="E49" s="873" t="s">
        <v>409</v>
      </c>
      <c r="F49" s="331"/>
      <c r="G49" s="758">
        <f t="shared" si="3"/>
        <v>45477</v>
      </c>
      <c r="J49" s="331"/>
    </row>
    <row r="50" spans="1:10" ht="18" hidden="1" customHeight="1" x14ac:dyDescent="0.2">
      <c r="B50" s="946" t="s">
        <v>903</v>
      </c>
      <c r="C50" s="946" t="s">
        <v>1034</v>
      </c>
      <c r="D50" s="946">
        <v>45483</v>
      </c>
      <c r="E50" s="873" t="s">
        <v>409</v>
      </c>
      <c r="F50" s="331"/>
      <c r="G50" s="758">
        <f t="shared" si="3"/>
        <v>45484</v>
      </c>
      <c r="J50" s="331"/>
    </row>
    <row r="51" spans="1:10" ht="18" hidden="1" customHeight="1" x14ac:dyDescent="0.2">
      <c r="B51" s="946" t="s">
        <v>897</v>
      </c>
      <c r="C51" s="946" t="s">
        <v>1035</v>
      </c>
      <c r="D51" s="946">
        <v>45490</v>
      </c>
      <c r="E51" s="873" t="s">
        <v>409</v>
      </c>
      <c r="F51" s="331"/>
      <c r="G51" s="758">
        <f t="shared" si="3"/>
        <v>45491</v>
      </c>
      <c r="J51" s="331"/>
    </row>
    <row r="52" spans="1:10" ht="18" hidden="1" customHeight="1" x14ac:dyDescent="0.2">
      <c r="B52" s="946" t="s">
        <v>900</v>
      </c>
      <c r="C52" s="946" t="s">
        <v>1036</v>
      </c>
      <c r="D52" s="946">
        <v>45497</v>
      </c>
      <c r="E52" s="873" t="s">
        <v>409</v>
      </c>
      <c r="F52" s="331"/>
      <c r="G52" s="758">
        <f t="shared" si="3"/>
        <v>45498</v>
      </c>
      <c r="J52" s="331"/>
    </row>
    <row r="53" spans="1:10" ht="18" hidden="1" customHeight="1" x14ac:dyDescent="0.2">
      <c r="B53" s="946" t="s">
        <v>903</v>
      </c>
      <c r="C53" s="946" t="s">
        <v>1037</v>
      </c>
      <c r="D53" s="946">
        <v>45504</v>
      </c>
      <c r="E53" s="873" t="s">
        <v>409</v>
      </c>
      <c r="F53" s="331"/>
      <c r="G53" s="758">
        <f t="shared" si="3"/>
        <v>45505</v>
      </c>
      <c r="J53" s="331"/>
    </row>
    <row r="54" spans="1:10" ht="18" hidden="1" customHeight="1" x14ac:dyDescent="0.2">
      <c r="B54" s="946" t="s">
        <v>897</v>
      </c>
      <c r="C54" s="946" t="s">
        <v>1038</v>
      </c>
      <c r="D54" s="946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 x14ac:dyDescent="0.2">
      <c r="B55" s="946" t="s">
        <v>900</v>
      </c>
      <c r="C55" s="946" t="s">
        <v>1039</v>
      </c>
      <c r="D55" s="946">
        <v>45519</v>
      </c>
      <c r="E55" s="873" t="s">
        <v>409</v>
      </c>
      <c r="F55" s="331"/>
      <c r="G55" s="758">
        <f t="shared" si="3"/>
        <v>45519</v>
      </c>
      <c r="J55" s="331"/>
    </row>
    <row r="56" spans="1:10" ht="18" hidden="1" customHeight="1" x14ac:dyDescent="0.2">
      <c r="B56" s="946" t="s">
        <v>903</v>
      </c>
      <c r="C56" s="946" t="s">
        <v>1040</v>
      </c>
      <c r="D56" s="946">
        <v>45525</v>
      </c>
      <c r="E56" s="873" t="s">
        <v>409</v>
      </c>
      <c r="F56" s="331"/>
      <c r="G56" s="758">
        <f t="shared" si="3"/>
        <v>45526</v>
      </c>
      <c r="J56" s="331"/>
    </row>
    <row r="57" spans="1:10" ht="18" hidden="1" customHeight="1" x14ac:dyDescent="0.2">
      <c r="B57" s="946" t="s">
        <v>897</v>
      </c>
      <c r="C57" s="946" t="s">
        <v>1041</v>
      </c>
      <c r="D57" s="946">
        <v>45534</v>
      </c>
      <c r="E57" s="873" t="s">
        <v>409</v>
      </c>
      <c r="F57" s="331"/>
      <c r="G57" s="758">
        <f t="shared" si="3"/>
        <v>45533</v>
      </c>
      <c r="J57" s="331"/>
    </row>
    <row r="58" spans="1:10" ht="18" hidden="1" customHeight="1" x14ac:dyDescent="0.2">
      <c r="B58" s="946" t="s">
        <v>900</v>
      </c>
      <c r="C58" s="946" t="s">
        <v>1042</v>
      </c>
      <c r="D58" s="946">
        <v>45542</v>
      </c>
      <c r="E58" s="873" t="s">
        <v>409</v>
      </c>
      <c r="F58" s="331"/>
      <c r="G58" s="758">
        <f t="shared" si="3"/>
        <v>45540</v>
      </c>
      <c r="J58" s="331"/>
    </row>
    <row r="59" spans="1:10" ht="18" hidden="1" customHeight="1" x14ac:dyDescent="0.2">
      <c r="B59" s="946" t="s">
        <v>897</v>
      </c>
      <c r="C59" s="946" t="s">
        <v>1043</v>
      </c>
      <c r="D59" s="946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 x14ac:dyDescent="0.2">
      <c r="B60" s="1015" t="s">
        <v>433</v>
      </c>
      <c r="C60" s="946" t="s">
        <v>1044</v>
      </c>
      <c r="D60" s="946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 x14ac:dyDescent="0.2">
      <c r="B61" s="946" t="s">
        <v>958</v>
      </c>
      <c r="C61" s="946" t="s">
        <v>1045</v>
      </c>
      <c r="D61" s="946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 x14ac:dyDescent="0.2">
      <c r="A62" s="855" t="s">
        <v>897</v>
      </c>
      <c r="B62" s="946" t="s">
        <v>964</v>
      </c>
      <c r="C62" s="946" t="s">
        <v>1046</v>
      </c>
      <c r="D62" s="946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 x14ac:dyDescent="0.2">
      <c r="B63" s="946" t="s">
        <v>900</v>
      </c>
      <c r="C63" s="946" t="s">
        <v>1047</v>
      </c>
      <c r="D63" s="946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 x14ac:dyDescent="0.2">
      <c r="B64" s="946" t="s">
        <v>958</v>
      </c>
      <c r="C64" s="946" t="s">
        <v>1048</v>
      </c>
      <c r="D64" s="946">
        <v>45581</v>
      </c>
      <c r="E64" s="873" t="s">
        <v>409</v>
      </c>
      <c r="F64" s="331"/>
      <c r="G64" s="758">
        <f t="shared" si="3"/>
        <v>45582</v>
      </c>
      <c r="J64" s="331"/>
    </row>
    <row r="65" spans="1:10" ht="18" hidden="1" customHeight="1" x14ac:dyDescent="0.2">
      <c r="A65" s="855" t="s">
        <v>897</v>
      </c>
      <c r="B65" s="946" t="s">
        <v>964</v>
      </c>
      <c r="C65" s="946" t="s">
        <v>1049</v>
      </c>
      <c r="D65" s="946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 x14ac:dyDescent="0.2">
      <c r="B66" s="946" t="s">
        <v>900</v>
      </c>
      <c r="C66" s="946" t="s">
        <v>1050</v>
      </c>
      <c r="D66" s="946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 x14ac:dyDescent="0.2">
      <c r="B67" s="1015" t="s">
        <v>433</v>
      </c>
      <c r="C67" s="946" t="s">
        <v>1051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 x14ac:dyDescent="0.2">
      <c r="A68" s="855" t="s">
        <v>1052</v>
      </c>
      <c r="B68" s="946" t="s">
        <v>414</v>
      </c>
      <c r="C68" s="946" t="s">
        <v>1053</v>
      </c>
      <c r="D68" s="946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 x14ac:dyDescent="0.2">
      <c r="A69" s="855" t="s">
        <v>900</v>
      </c>
      <c r="B69" s="946" t="s">
        <v>414</v>
      </c>
      <c r="C69" s="946" t="s">
        <v>1054</v>
      </c>
      <c r="D69" s="946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 x14ac:dyDescent="0.2">
      <c r="B70" s="946" t="s">
        <v>414</v>
      </c>
      <c r="C70" s="946" t="s">
        <v>1055</v>
      </c>
      <c r="D70" s="946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 x14ac:dyDescent="0.2">
      <c r="B71" s="946" t="s">
        <v>414</v>
      </c>
      <c r="C71" s="946" t="s">
        <v>1056</v>
      </c>
      <c r="D71" s="946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 x14ac:dyDescent="0.2">
      <c r="A72" s="855" t="s">
        <v>414</v>
      </c>
      <c r="B72" s="946" t="s">
        <v>414</v>
      </c>
      <c r="C72" s="946" t="s">
        <v>1057</v>
      </c>
      <c r="D72" s="946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 x14ac:dyDescent="0.2">
      <c r="A73" s="855" t="s">
        <v>414</v>
      </c>
      <c r="B73" s="946" t="s">
        <v>414</v>
      </c>
      <c r="C73" s="946" t="s">
        <v>1058</v>
      </c>
      <c r="D73" s="946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 x14ac:dyDescent="0.2">
      <c r="B74" s="946" t="s">
        <v>414</v>
      </c>
      <c r="C74" s="946" t="s">
        <v>1059</v>
      </c>
      <c r="D74" s="946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 x14ac:dyDescent="0.2">
      <c r="B75" s="946" t="s">
        <v>414</v>
      </c>
      <c r="C75" s="946" t="s">
        <v>1060</v>
      </c>
      <c r="D75" s="946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 x14ac:dyDescent="0.2">
      <c r="B76" s="946" t="s">
        <v>414</v>
      </c>
      <c r="C76" s="946" t="s">
        <v>1061</v>
      </c>
      <c r="D76" s="946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 x14ac:dyDescent="0.2">
      <c r="B77" s="946" t="s">
        <v>414</v>
      </c>
      <c r="C77" s="946" t="s">
        <v>1062</v>
      </c>
      <c r="D77" s="946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 x14ac:dyDescent="0.2">
      <c r="B78" s="946" t="s">
        <v>414</v>
      </c>
      <c r="C78" s="946" t="s">
        <v>1063</v>
      </c>
      <c r="D78" s="946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 x14ac:dyDescent="0.2">
      <c r="B79" s="946" t="s">
        <v>414</v>
      </c>
      <c r="C79" s="946" t="s">
        <v>1064</v>
      </c>
      <c r="D79" s="946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 x14ac:dyDescent="0.2">
      <c r="B80" s="946" t="s">
        <v>414</v>
      </c>
      <c r="C80" s="946" t="s">
        <v>1065</v>
      </c>
      <c r="D80" s="946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 x14ac:dyDescent="0.2">
      <c r="B81" s="946" t="s">
        <v>1066</v>
      </c>
      <c r="C81" s="946" t="s">
        <v>1067</v>
      </c>
      <c r="D81" s="946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 x14ac:dyDescent="0.2">
      <c r="B82" s="946" t="s">
        <v>1068</v>
      </c>
      <c r="C82" s="946" t="s">
        <v>1069</v>
      </c>
      <c r="D82" s="946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 x14ac:dyDescent="0.2">
      <c r="B83" s="946" t="s">
        <v>784</v>
      </c>
      <c r="C83" s="946" t="s">
        <v>1214</v>
      </c>
      <c r="D83" s="946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 x14ac:dyDescent="0.2">
      <c r="B84" s="946" t="s">
        <v>784</v>
      </c>
      <c r="C84" s="946" t="s">
        <v>1215</v>
      </c>
      <c r="D84" s="946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 x14ac:dyDescent="0.2">
      <c r="B85" s="946" t="s">
        <v>784</v>
      </c>
      <c r="C85" s="946" t="s">
        <v>1216</v>
      </c>
      <c r="D85" s="946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 x14ac:dyDescent="0.2">
      <c r="B86" s="946" t="s">
        <v>784</v>
      </c>
      <c r="C86" s="946" t="s">
        <v>1217</v>
      </c>
      <c r="D86" s="946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 x14ac:dyDescent="0.2">
      <c r="B87" s="946" t="s">
        <v>784</v>
      </c>
      <c r="C87" s="946" t="s">
        <v>1218</v>
      </c>
      <c r="D87" s="946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 x14ac:dyDescent="0.2">
      <c r="B88" s="946" t="s">
        <v>784</v>
      </c>
      <c r="C88" s="946" t="s">
        <v>1219</v>
      </c>
      <c r="D88" s="963" t="s">
        <v>409</v>
      </c>
      <c r="E88" s="963" t="s">
        <v>409</v>
      </c>
      <c r="F88" s="331"/>
      <c r="G88" s="758">
        <f t="shared" si="6"/>
        <v>45748</v>
      </c>
      <c r="J88" s="331"/>
    </row>
    <row r="89" spans="1:10" ht="18" hidden="1" customHeight="1" x14ac:dyDescent="0.2">
      <c r="B89" s="946" t="s">
        <v>784</v>
      </c>
      <c r="C89" s="946" t="s">
        <v>1220</v>
      </c>
      <c r="D89" s="946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 x14ac:dyDescent="0.2">
      <c r="B90" s="946" t="s">
        <v>784</v>
      </c>
      <c r="C90" s="946" t="s">
        <v>1221</v>
      </c>
      <c r="D90" s="946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 x14ac:dyDescent="0.2">
      <c r="B91" s="946" t="s">
        <v>784</v>
      </c>
      <c r="C91" s="946" t="s">
        <v>1222</v>
      </c>
      <c r="D91" s="946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 x14ac:dyDescent="0.2">
      <c r="B92" s="946" t="s">
        <v>784</v>
      </c>
      <c r="C92" s="946" t="s">
        <v>1223</v>
      </c>
      <c r="D92" s="946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 x14ac:dyDescent="0.2">
      <c r="B93" s="946" t="s">
        <v>784</v>
      </c>
      <c r="C93" s="946" t="s">
        <v>1224</v>
      </c>
      <c r="D93" s="946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 x14ac:dyDescent="0.2">
      <c r="B94" s="946" t="s">
        <v>784</v>
      </c>
      <c r="C94" s="946" t="s">
        <v>1225</v>
      </c>
      <c r="D94" s="946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 x14ac:dyDescent="0.2">
      <c r="B95" s="946" t="s">
        <v>784</v>
      </c>
      <c r="C95" s="946" t="s">
        <v>1226</v>
      </c>
      <c r="D95" s="946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 x14ac:dyDescent="0.2">
      <c r="A96" s="805"/>
      <c r="B96" s="147" t="s">
        <v>589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 x14ac:dyDescent="0.2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 x14ac:dyDescent="0.2">
      <c r="A98" s="805"/>
      <c r="B98" s="1504" t="s">
        <v>129</v>
      </c>
      <c r="C98" s="1514"/>
      <c r="D98" s="1496" t="s">
        <v>373</v>
      </c>
      <c r="E98" s="1157" t="s">
        <v>167</v>
      </c>
      <c r="F98" s="1157" t="s">
        <v>350</v>
      </c>
      <c r="G98" s="1190"/>
      <c r="H98" s="1207"/>
      <c r="I98" s="1207"/>
      <c r="J98" s="1209"/>
      <c r="K98" s="145"/>
    </row>
    <row r="99" spans="1:11" s="145" customFormat="1" ht="18" customHeight="1" x14ac:dyDescent="0.2">
      <c r="A99" s="805"/>
      <c r="B99" s="1158" t="s">
        <v>375</v>
      </c>
      <c r="C99" s="1158" t="s">
        <v>376</v>
      </c>
      <c r="D99" s="1497"/>
      <c r="E99" s="1159" t="s">
        <v>147</v>
      </c>
      <c r="F99" s="1159" t="s">
        <v>352</v>
      </c>
      <c r="G99" s="1209"/>
      <c r="H99" s="1176" t="s">
        <v>513</v>
      </c>
      <c r="I99" s="1176" t="s">
        <v>377</v>
      </c>
      <c r="J99" s="1193" t="s">
        <v>378</v>
      </c>
    </row>
    <row r="100" spans="1:11" ht="18" hidden="1" customHeight="1" x14ac:dyDescent="0.2">
      <c r="B100" s="1160" t="s">
        <v>897</v>
      </c>
      <c r="C100" s="1161" t="s">
        <v>898</v>
      </c>
      <c r="D100" s="1160">
        <v>45204</v>
      </c>
      <c r="E100" s="1161">
        <f t="shared" ref="E100:F103" si="9">D100+6</f>
        <v>45210</v>
      </c>
      <c r="F100" s="1161">
        <f t="shared" si="9"/>
        <v>45216</v>
      </c>
      <c r="G100" s="1211"/>
      <c r="H100" s="1161">
        <v>45205</v>
      </c>
      <c r="I100" s="1161">
        <v>45205</v>
      </c>
      <c r="J100" s="1184"/>
    </row>
    <row r="101" spans="1:11" ht="18" hidden="1" customHeight="1" x14ac:dyDescent="0.2">
      <c r="B101" s="1162" t="s">
        <v>900</v>
      </c>
      <c r="C101" s="1161" t="s">
        <v>901</v>
      </c>
      <c r="D101" s="1160">
        <v>45211</v>
      </c>
      <c r="E101" s="1161">
        <f t="shared" si="9"/>
        <v>45217</v>
      </c>
      <c r="F101" s="1161">
        <f t="shared" si="9"/>
        <v>45223</v>
      </c>
      <c r="G101" s="1211"/>
      <c r="H101" s="1161">
        <f t="shared" ref="H101:I103" si="10">H100+7</f>
        <v>45212</v>
      </c>
      <c r="I101" s="1161">
        <f t="shared" si="10"/>
        <v>45212</v>
      </c>
      <c r="J101" s="1184"/>
    </row>
    <row r="102" spans="1:11" ht="18" hidden="1" customHeight="1" x14ac:dyDescent="0.2">
      <c r="B102" s="1163" t="s">
        <v>903</v>
      </c>
      <c r="C102" s="1161" t="s">
        <v>904</v>
      </c>
      <c r="D102" s="1160">
        <v>45221</v>
      </c>
      <c r="E102" s="1161">
        <f t="shared" si="9"/>
        <v>45227</v>
      </c>
      <c r="F102" s="1161">
        <f t="shared" si="9"/>
        <v>45233</v>
      </c>
      <c r="G102" s="1211"/>
      <c r="H102" s="1161">
        <f t="shared" si="10"/>
        <v>45219</v>
      </c>
      <c r="I102" s="1161">
        <f t="shared" si="10"/>
        <v>45219</v>
      </c>
      <c r="J102" s="1184"/>
    </row>
    <row r="103" spans="1:11" ht="18" hidden="1" customHeight="1" x14ac:dyDescent="0.2">
      <c r="B103" s="1162" t="s">
        <v>897</v>
      </c>
      <c r="C103" s="1161" t="s">
        <v>906</v>
      </c>
      <c r="D103" s="1160">
        <v>45225</v>
      </c>
      <c r="E103" s="1161">
        <f t="shared" si="9"/>
        <v>45231</v>
      </c>
      <c r="F103" s="1161">
        <f t="shared" si="9"/>
        <v>45237</v>
      </c>
      <c r="G103" s="1211"/>
      <c r="H103" s="1161">
        <f t="shared" si="10"/>
        <v>45226</v>
      </c>
      <c r="I103" s="1161">
        <f t="shared" si="10"/>
        <v>45226</v>
      </c>
      <c r="J103" s="1184"/>
    </row>
    <row r="104" spans="1:11" ht="18" hidden="1" customHeight="1" x14ac:dyDescent="0.2">
      <c r="B104" s="1160" t="s">
        <v>897</v>
      </c>
      <c r="C104" s="1161" t="s">
        <v>997</v>
      </c>
      <c r="D104" s="1160">
        <v>45238</v>
      </c>
      <c r="E104" s="1161">
        <f t="shared" ref="E104:F125" si="11">D104+3</f>
        <v>45241</v>
      </c>
      <c r="F104" s="1161">
        <f t="shared" si="11"/>
        <v>45244</v>
      </c>
      <c r="G104" s="1211"/>
      <c r="H104" s="1161" t="e">
        <f>C104+1</f>
        <v>#VALUE!</v>
      </c>
      <c r="I104" s="1161">
        <f>D104+1</f>
        <v>45239</v>
      </c>
      <c r="J104" s="1184"/>
    </row>
    <row r="105" spans="1:11" ht="18" hidden="1" customHeight="1" x14ac:dyDescent="0.2">
      <c r="B105" s="1163" t="s">
        <v>900</v>
      </c>
      <c r="C105" s="1161" t="s">
        <v>998</v>
      </c>
      <c r="D105" s="1160">
        <f>D104+7</f>
        <v>45245</v>
      </c>
      <c r="E105" s="1161">
        <f t="shared" si="11"/>
        <v>45248</v>
      </c>
      <c r="F105" s="1161">
        <f t="shared" si="11"/>
        <v>45251</v>
      </c>
      <c r="G105" s="1211"/>
      <c r="H105" s="1161" t="e">
        <f>H104+7</f>
        <v>#VALUE!</v>
      </c>
      <c r="I105" s="1161">
        <f>I104+7</f>
        <v>45246</v>
      </c>
      <c r="J105" s="1184"/>
    </row>
    <row r="106" spans="1:11" ht="18" hidden="1" customHeight="1" x14ac:dyDescent="0.2">
      <c r="B106" s="1162" t="s">
        <v>903</v>
      </c>
      <c r="C106" s="1161" t="s">
        <v>999</v>
      </c>
      <c r="D106" s="1160">
        <f t="shared" ref="D106:D120" si="12">D105+7</f>
        <v>45252</v>
      </c>
      <c r="E106" s="1161">
        <f t="shared" si="11"/>
        <v>45255</v>
      </c>
      <c r="F106" s="1161">
        <f t="shared" si="11"/>
        <v>45258</v>
      </c>
      <c r="G106" s="1211"/>
      <c r="H106" s="1161" t="e">
        <f t="shared" ref="H106:I169" si="13">H105+7</f>
        <v>#VALUE!</v>
      </c>
      <c r="I106" s="1161">
        <f t="shared" si="13"/>
        <v>45253</v>
      </c>
      <c r="J106" s="1184"/>
    </row>
    <row r="107" spans="1:11" ht="18" hidden="1" customHeight="1" x14ac:dyDescent="0.2">
      <c r="B107" s="1160" t="s">
        <v>897</v>
      </c>
      <c r="C107" s="1161" t="s">
        <v>1000</v>
      </c>
      <c r="D107" s="1160">
        <f t="shared" si="12"/>
        <v>45259</v>
      </c>
      <c r="E107" s="1161">
        <f t="shared" si="11"/>
        <v>45262</v>
      </c>
      <c r="F107" s="1161">
        <f t="shared" si="11"/>
        <v>45265</v>
      </c>
      <c r="G107" s="1211"/>
      <c r="H107" s="1161" t="e">
        <f t="shared" si="13"/>
        <v>#VALUE!</v>
      </c>
      <c r="I107" s="1161">
        <f t="shared" si="13"/>
        <v>45260</v>
      </c>
      <c r="J107" s="1184"/>
    </row>
    <row r="108" spans="1:11" ht="18" hidden="1" customHeight="1" x14ac:dyDescent="0.2">
      <c r="B108" s="1163" t="s">
        <v>900</v>
      </c>
      <c r="C108" s="1161" t="s">
        <v>1001</v>
      </c>
      <c r="D108" s="1160">
        <f t="shared" si="12"/>
        <v>45266</v>
      </c>
      <c r="E108" s="1161">
        <f t="shared" si="11"/>
        <v>45269</v>
      </c>
      <c r="F108" s="1161">
        <f t="shared" si="11"/>
        <v>45272</v>
      </c>
      <c r="G108" s="1211"/>
      <c r="H108" s="1161" t="e">
        <f t="shared" si="13"/>
        <v>#VALUE!</v>
      </c>
      <c r="I108" s="1161">
        <f t="shared" si="13"/>
        <v>45267</v>
      </c>
      <c r="J108" s="1184"/>
    </row>
    <row r="109" spans="1:11" ht="18" hidden="1" customHeight="1" x14ac:dyDescent="0.2">
      <c r="B109" s="1162" t="s">
        <v>903</v>
      </c>
      <c r="C109" s="1161" t="s">
        <v>1002</v>
      </c>
      <c r="D109" s="1160">
        <f t="shared" si="12"/>
        <v>45273</v>
      </c>
      <c r="E109" s="1161">
        <f t="shared" si="11"/>
        <v>45276</v>
      </c>
      <c r="F109" s="1161">
        <f t="shared" si="11"/>
        <v>45279</v>
      </c>
      <c r="G109" s="1211"/>
      <c r="H109" s="1161" t="e">
        <f t="shared" si="13"/>
        <v>#VALUE!</v>
      </c>
      <c r="I109" s="1161">
        <f t="shared" si="13"/>
        <v>45274</v>
      </c>
      <c r="J109" s="1184"/>
    </row>
    <row r="110" spans="1:11" ht="18" hidden="1" customHeight="1" x14ac:dyDescent="0.2">
      <c r="B110" s="1160" t="s">
        <v>897</v>
      </c>
      <c r="C110" s="1161" t="s">
        <v>1003</v>
      </c>
      <c r="D110" s="1160">
        <f t="shared" si="12"/>
        <v>45280</v>
      </c>
      <c r="E110" s="1161">
        <f t="shared" si="11"/>
        <v>45283</v>
      </c>
      <c r="F110" s="1161">
        <f t="shared" si="11"/>
        <v>45286</v>
      </c>
      <c r="G110" s="1211"/>
      <c r="H110" s="1161" t="e">
        <f t="shared" si="13"/>
        <v>#VALUE!</v>
      </c>
      <c r="I110" s="1161">
        <f t="shared" si="13"/>
        <v>45281</v>
      </c>
      <c r="J110" s="1184"/>
    </row>
    <row r="111" spans="1:11" ht="18" hidden="1" customHeight="1" x14ac:dyDescent="0.2">
      <c r="B111" s="1163" t="s">
        <v>900</v>
      </c>
      <c r="C111" s="1161" t="s">
        <v>1004</v>
      </c>
      <c r="D111" s="1160">
        <f t="shared" si="12"/>
        <v>45287</v>
      </c>
      <c r="E111" s="1161">
        <f t="shared" si="11"/>
        <v>45290</v>
      </c>
      <c r="F111" s="1161">
        <f t="shared" si="11"/>
        <v>45293</v>
      </c>
      <c r="G111" s="1211"/>
      <c r="H111" s="1161" t="e">
        <f t="shared" si="13"/>
        <v>#VALUE!</v>
      </c>
      <c r="I111" s="1161">
        <f t="shared" si="13"/>
        <v>45288</v>
      </c>
      <c r="J111" s="1184"/>
    </row>
    <row r="112" spans="1:11" ht="18" hidden="1" customHeight="1" x14ac:dyDescent="0.2">
      <c r="B112" s="1162" t="s">
        <v>903</v>
      </c>
      <c r="C112" s="1161" t="s">
        <v>1005</v>
      </c>
      <c r="D112" s="1160">
        <f t="shared" si="12"/>
        <v>45294</v>
      </c>
      <c r="E112" s="1161">
        <f t="shared" si="11"/>
        <v>45297</v>
      </c>
      <c r="F112" s="1161">
        <f t="shared" si="11"/>
        <v>45300</v>
      </c>
      <c r="G112" s="1211"/>
      <c r="H112" s="1161" t="e">
        <f t="shared" si="13"/>
        <v>#VALUE!</v>
      </c>
      <c r="I112" s="1161">
        <f t="shared" si="13"/>
        <v>45295</v>
      </c>
      <c r="J112" s="1184"/>
    </row>
    <row r="113" spans="1:10" ht="18" hidden="1" customHeight="1" x14ac:dyDescent="0.2">
      <c r="B113" s="1160" t="s">
        <v>897</v>
      </c>
      <c r="C113" s="1161" t="s">
        <v>1006</v>
      </c>
      <c r="D113" s="1160">
        <f t="shared" si="12"/>
        <v>45301</v>
      </c>
      <c r="E113" s="1161">
        <f t="shared" si="11"/>
        <v>45304</v>
      </c>
      <c r="F113" s="1161">
        <f t="shared" si="11"/>
        <v>45307</v>
      </c>
      <c r="G113" s="1211"/>
      <c r="H113" s="1161" t="e">
        <f t="shared" si="13"/>
        <v>#VALUE!</v>
      </c>
      <c r="I113" s="1161">
        <f t="shared" si="13"/>
        <v>45302</v>
      </c>
      <c r="J113" s="1184"/>
    </row>
    <row r="114" spans="1:10" ht="18" hidden="1" customHeight="1" x14ac:dyDescent="0.2">
      <c r="B114" s="1163" t="s">
        <v>900</v>
      </c>
      <c r="C114" s="1161" t="s">
        <v>1007</v>
      </c>
      <c r="D114" s="1160">
        <f t="shared" si="12"/>
        <v>45308</v>
      </c>
      <c r="E114" s="1161">
        <f t="shared" si="11"/>
        <v>45311</v>
      </c>
      <c r="F114" s="1161">
        <f t="shared" si="11"/>
        <v>45314</v>
      </c>
      <c r="G114" s="1211"/>
      <c r="H114" s="1161" t="e">
        <f t="shared" si="13"/>
        <v>#VALUE!</v>
      </c>
      <c r="I114" s="1161">
        <f t="shared" si="13"/>
        <v>45309</v>
      </c>
      <c r="J114" s="1184"/>
    </row>
    <row r="115" spans="1:10" ht="18" hidden="1" customHeight="1" x14ac:dyDescent="0.2">
      <c r="B115" s="1162" t="s">
        <v>903</v>
      </c>
      <c r="C115" s="1161" t="s">
        <v>1008</v>
      </c>
      <c r="D115" s="1160">
        <f t="shared" si="12"/>
        <v>45315</v>
      </c>
      <c r="E115" s="1161">
        <f t="shared" si="11"/>
        <v>45318</v>
      </c>
      <c r="F115" s="1161">
        <f t="shared" si="11"/>
        <v>45321</v>
      </c>
      <c r="G115" s="1211"/>
      <c r="H115" s="1161" t="e">
        <f t="shared" si="13"/>
        <v>#VALUE!</v>
      </c>
      <c r="I115" s="1161">
        <f t="shared" si="13"/>
        <v>45316</v>
      </c>
      <c r="J115" s="1184"/>
    </row>
    <row r="116" spans="1:10" ht="18" hidden="1" customHeight="1" x14ac:dyDescent="0.2">
      <c r="B116" s="1160" t="s">
        <v>897</v>
      </c>
      <c r="C116" s="1161" t="s">
        <v>1009</v>
      </c>
      <c r="D116" s="1160">
        <f t="shared" si="12"/>
        <v>45322</v>
      </c>
      <c r="E116" s="1161">
        <f t="shared" si="11"/>
        <v>45325</v>
      </c>
      <c r="F116" s="1161">
        <f t="shared" si="11"/>
        <v>45328</v>
      </c>
      <c r="G116" s="1211"/>
      <c r="H116" s="1161" t="e">
        <f t="shared" si="13"/>
        <v>#VALUE!</v>
      </c>
      <c r="I116" s="1161">
        <f t="shared" si="13"/>
        <v>45323</v>
      </c>
      <c r="J116" s="1184"/>
    </row>
    <row r="117" spans="1:10" ht="18" hidden="1" customHeight="1" x14ac:dyDescent="0.2">
      <c r="B117" s="1163" t="s">
        <v>900</v>
      </c>
      <c r="C117" s="1161" t="s">
        <v>1010</v>
      </c>
      <c r="D117" s="1160">
        <f t="shared" si="12"/>
        <v>45329</v>
      </c>
      <c r="E117" s="1161">
        <f t="shared" si="11"/>
        <v>45332</v>
      </c>
      <c r="F117" s="1161">
        <f t="shared" si="11"/>
        <v>45335</v>
      </c>
      <c r="G117" s="1211"/>
      <c r="H117" s="1161" t="e">
        <f t="shared" si="13"/>
        <v>#VALUE!</v>
      </c>
      <c r="I117" s="1161">
        <f t="shared" si="13"/>
        <v>45330</v>
      </c>
      <c r="J117" s="1184"/>
    </row>
    <row r="118" spans="1:10" ht="18" hidden="1" customHeight="1" x14ac:dyDescent="0.2">
      <c r="B118" s="1162" t="s">
        <v>903</v>
      </c>
      <c r="C118" s="1161" t="s">
        <v>1011</v>
      </c>
      <c r="D118" s="1160">
        <f t="shared" si="12"/>
        <v>45336</v>
      </c>
      <c r="E118" s="1161">
        <f t="shared" si="11"/>
        <v>45339</v>
      </c>
      <c r="F118" s="1161">
        <f t="shared" si="11"/>
        <v>45342</v>
      </c>
      <c r="G118" s="1211"/>
      <c r="H118" s="1161" t="e">
        <f t="shared" si="13"/>
        <v>#VALUE!</v>
      </c>
      <c r="I118" s="1161">
        <f t="shared" si="13"/>
        <v>45337</v>
      </c>
      <c r="J118" s="1184"/>
    </row>
    <row r="119" spans="1:10" ht="18" hidden="1" customHeight="1" x14ac:dyDescent="0.2">
      <c r="B119" s="1160" t="s">
        <v>897</v>
      </c>
      <c r="C119" s="1161" t="s">
        <v>1012</v>
      </c>
      <c r="D119" s="1160">
        <f t="shared" si="12"/>
        <v>45343</v>
      </c>
      <c r="E119" s="1161">
        <f t="shared" si="11"/>
        <v>45346</v>
      </c>
      <c r="F119" s="1161">
        <f t="shared" si="11"/>
        <v>45349</v>
      </c>
      <c r="G119" s="1211"/>
      <c r="H119" s="1161" t="e">
        <f t="shared" si="13"/>
        <v>#VALUE!</v>
      </c>
      <c r="I119" s="1161">
        <f t="shared" si="13"/>
        <v>45344</v>
      </c>
      <c r="J119" s="1184"/>
    </row>
    <row r="120" spans="1:10" ht="18" hidden="1" customHeight="1" x14ac:dyDescent="0.2">
      <c r="B120" s="1163" t="s">
        <v>900</v>
      </c>
      <c r="C120" s="1161" t="s">
        <v>1013</v>
      </c>
      <c r="D120" s="1160">
        <f t="shared" si="12"/>
        <v>45350</v>
      </c>
      <c r="E120" s="1161">
        <f t="shared" si="11"/>
        <v>45353</v>
      </c>
      <c r="F120" s="1161">
        <f t="shared" si="11"/>
        <v>45356</v>
      </c>
      <c r="G120" s="1211"/>
      <c r="H120" s="1161" t="e">
        <f t="shared" si="13"/>
        <v>#VALUE!</v>
      </c>
      <c r="I120" s="1161">
        <f t="shared" si="13"/>
        <v>45351</v>
      </c>
      <c r="J120" s="1184"/>
    </row>
    <row r="121" spans="1:10" ht="18" hidden="1" customHeight="1" x14ac:dyDescent="0.2">
      <c r="B121" s="1162" t="s">
        <v>903</v>
      </c>
      <c r="C121" s="1161" t="s">
        <v>1014</v>
      </c>
      <c r="D121" s="1160">
        <v>45358</v>
      </c>
      <c r="E121" s="1161">
        <f t="shared" si="11"/>
        <v>45361</v>
      </c>
      <c r="F121" s="1161">
        <f t="shared" si="11"/>
        <v>45364</v>
      </c>
      <c r="G121" s="1211"/>
      <c r="H121" s="1161">
        <v>45358</v>
      </c>
      <c r="I121" s="1161">
        <v>45358</v>
      </c>
      <c r="J121" s="1184"/>
    </row>
    <row r="122" spans="1:10" ht="18" hidden="1" customHeight="1" x14ac:dyDescent="0.2">
      <c r="B122" s="1160" t="s">
        <v>897</v>
      </c>
      <c r="C122" s="1161" t="s">
        <v>1015</v>
      </c>
      <c r="D122" s="1160">
        <v>45366</v>
      </c>
      <c r="E122" s="1161">
        <f t="shared" si="11"/>
        <v>45369</v>
      </c>
      <c r="F122" s="1161">
        <f t="shared" si="11"/>
        <v>45372</v>
      </c>
      <c r="G122" s="1211"/>
      <c r="H122" s="1161">
        <f t="shared" si="13"/>
        <v>45365</v>
      </c>
      <c r="I122" s="1161">
        <f t="shared" si="13"/>
        <v>45365</v>
      </c>
      <c r="J122" s="1184"/>
    </row>
    <row r="123" spans="1:10" ht="18" hidden="1" customHeight="1" x14ac:dyDescent="0.2">
      <c r="B123" s="1163" t="s">
        <v>900</v>
      </c>
      <c r="C123" s="1161" t="s">
        <v>1016</v>
      </c>
      <c r="D123" s="1160">
        <v>45375</v>
      </c>
      <c r="E123" s="1161">
        <f t="shared" si="11"/>
        <v>45378</v>
      </c>
      <c r="F123" s="1161">
        <f t="shared" si="11"/>
        <v>45381</v>
      </c>
      <c r="G123" s="1211"/>
      <c r="H123" s="1161">
        <f t="shared" si="13"/>
        <v>45372</v>
      </c>
      <c r="I123" s="1161">
        <f t="shared" si="13"/>
        <v>45372</v>
      </c>
      <c r="J123" s="1184"/>
    </row>
    <row r="124" spans="1:10" ht="18" hidden="1" customHeight="1" x14ac:dyDescent="0.2">
      <c r="B124" s="1162" t="s">
        <v>903</v>
      </c>
      <c r="C124" s="1161" t="s">
        <v>1017</v>
      </c>
      <c r="D124" s="1160">
        <v>45378</v>
      </c>
      <c r="E124" s="1161">
        <f t="shared" si="11"/>
        <v>45381</v>
      </c>
      <c r="F124" s="1161">
        <f t="shared" si="11"/>
        <v>45384</v>
      </c>
      <c r="G124" s="1211"/>
      <c r="H124" s="1161">
        <f t="shared" si="13"/>
        <v>45379</v>
      </c>
      <c r="I124" s="1161">
        <f t="shared" si="13"/>
        <v>45379</v>
      </c>
      <c r="J124" s="1184"/>
    </row>
    <row r="125" spans="1:10" ht="18" hidden="1" customHeight="1" x14ac:dyDescent="0.2">
      <c r="B125" s="1164" t="s">
        <v>897</v>
      </c>
      <c r="C125" s="1164" t="s">
        <v>1018</v>
      </c>
      <c r="D125" s="1164">
        <f t="shared" ref="D125:D126" si="14">D124+7</f>
        <v>45385</v>
      </c>
      <c r="E125" s="1161">
        <f t="shared" si="11"/>
        <v>45388</v>
      </c>
      <c r="F125" s="1161">
        <f t="shared" si="11"/>
        <v>45391</v>
      </c>
      <c r="G125" s="1211"/>
      <c r="H125" s="1161">
        <f t="shared" si="13"/>
        <v>45386</v>
      </c>
      <c r="I125" s="1161">
        <f t="shared" si="13"/>
        <v>45386</v>
      </c>
      <c r="J125" s="1184"/>
    </row>
    <row r="126" spans="1:10" ht="18" hidden="1" customHeight="1" x14ac:dyDescent="0.2">
      <c r="B126" s="1165" t="s">
        <v>409</v>
      </c>
      <c r="C126" s="1164" t="s">
        <v>1019</v>
      </c>
      <c r="D126" s="1166">
        <f t="shared" si="14"/>
        <v>45392</v>
      </c>
      <c r="E126" s="1167"/>
      <c r="F126" s="1167"/>
      <c r="G126" s="1211"/>
      <c r="H126" s="1161">
        <f t="shared" si="13"/>
        <v>45393</v>
      </c>
      <c r="I126" s="1161">
        <f t="shared" si="13"/>
        <v>45393</v>
      </c>
      <c r="J126" s="1184"/>
    </row>
    <row r="127" spans="1:10" ht="18" hidden="1" customHeight="1" x14ac:dyDescent="0.2">
      <c r="A127" s="855" t="s">
        <v>1020</v>
      </c>
      <c r="B127" s="1164" t="s">
        <v>903</v>
      </c>
      <c r="C127" s="1164" t="s">
        <v>1021</v>
      </c>
      <c r="D127" s="1164">
        <v>45402</v>
      </c>
      <c r="E127" s="1161">
        <f>D127+3</f>
        <v>45405</v>
      </c>
      <c r="F127" s="1161">
        <f>E127+3</f>
        <v>45408</v>
      </c>
      <c r="G127" s="1211"/>
      <c r="H127" s="1161">
        <f t="shared" si="13"/>
        <v>45400</v>
      </c>
      <c r="I127" s="1161">
        <f t="shared" si="13"/>
        <v>45400</v>
      </c>
      <c r="J127" s="1184"/>
    </row>
    <row r="128" spans="1:10" ht="18" hidden="1" customHeight="1" x14ac:dyDescent="0.2">
      <c r="B128" s="1164" t="s">
        <v>897</v>
      </c>
      <c r="C128" s="1164" t="s">
        <v>1022</v>
      </c>
      <c r="D128" s="1164">
        <v>45408</v>
      </c>
      <c r="E128" s="1161">
        <f>D128+3</f>
        <v>45411</v>
      </c>
      <c r="F128" s="1161">
        <f>E128+3</f>
        <v>45414</v>
      </c>
      <c r="G128" s="1211"/>
      <c r="H128" s="1161">
        <f t="shared" si="13"/>
        <v>45407</v>
      </c>
      <c r="I128" s="1161">
        <f t="shared" si="13"/>
        <v>45407</v>
      </c>
      <c r="J128" s="1184"/>
    </row>
    <row r="129" spans="1:10" ht="18" hidden="1" customHeight="1" x14ac:dyDescent="0.2">
      <c r="A129" s="855" t="s">
        <v>1023</v>
      </c>
      <c r="B129" s="1164" t="s">
        <v>900</v>
      </c>
      <c r="C129" s="1164" t="s">
        <v>1024</v>
      </c>
      <c r="D129" s="1164">
        <v>45418</v>
      </c>
      <c r="E129" s="1161">
        <v>45420</v>
      </c>
      <c r="F129" s="1161">
        <v>45420</v>
      </c>
      <c r="G129" s="1211"/>
      <c r="H129" s="1161">
        <f t="shared" si="13"/>
        <v>45414</v>
      </c>
      <c r="I129" s="1161">
        <f t="shared" si="13"/>
        <v>45414</v>
      </c>
      <c r="J129" s="1184"/>
    </row>
    <row r="130" spans="1:10" ht="18" hidden="1" customHeight="1" x14ac:dyDescent="0.2">
      <c r="B130" s="1164" t="s">
        <v>903</v>
      </c>
      <c r="C130" s="1164" t="s">
        <v>1025</v>
      </c>
      <c r="D130" s="1164">
        <v>45423</v>
      </c>
      <c r="E130" s="1161">
        <f>D130+3</f>
        <v>45426</v>
      </c>
      <c r="F130" s="1161">
        <f>E130+3</f>
        <v>45429</v>
      </c>
      <c r="G130" s="1211"/>
      <c r="H130" s="1161">
        <f t="shared" si="13"/>
        <v>45421</v>
      </c>
      <c r="I130" s="1161">
        <f t="shared" si="13"/>
        <v>45421</v>
      </c>
      <c r="J130" s="1184"/>
    </row>
    <row r="131" spans="1:10" ht="18" hidden="1" customHeight="1" x14ac:dyDescent="0.2">
      <c r="A131" s="855" t="s">
        <v>897</v>
      </c>
      <c r="B131" s="1165" t="s">
        <v>409</v>
      </c>
      <c r="C131" s="1164" t="s">
        <v>1026</v>
      </c>
      <c r="D131" s="1166">
        <v>45429</v>
      </c>
      <c r="E131" s="1166">
        <f>D131+3</f>
        <v>45432</v>
      </c>
      <c r="F131" s="1166">
        <f>E131+3</f>
        <v>45435</v>
      </c>
      <c r="G131" s="1211"/>
      <c r="H131" s="1161">
        <f t="shared" si="13"/>
        <v>45428</v>
      </c>
      <c r="I131" s="1161">
        <f t="shared" si="13"/>
        <v>45428</v>
      </c>
      <c r="J131" s="1184"/>
    </row>
    <row r="132" spans="1:10" ht="18" hidden="1" customHeight="1" x14ac:dyDescent="0.2">
      <c r="B132" s="1164" t="s">
        <v>900</v>
      </c>
      <c r="C132" s="1164" t="s">
        <v>1027</v>
      </c>
      <c r="D132" s="1164">
        <v>45436</v>
      </c>
      <c r="E132" s="1165" t="s">
        <v>409</v>
      </c>
      <c r="F132" s="1165" t="s">
        <v>409</v>
      </c>
      <c r="G132" s="1211"/>
      <c r="H132" s="1161">
        <f t="shared" si="13"/>
        <v>45435</v>
      </c>
      <c r="I132" s="1161">
        <f t="shared" si="13"/>
        <v>45435</v>
      </c>
      <c r="J132" s="1184"/>
    </row>
    <row r="133" spans="1:10" ht="18" hidden="1" customHeight="1" x14ac:dyDescent="0.2">
      <c r="B133" s="1164" t="s">
        <v>903</v>
      </c>
      <c r="C133" s="1164" t="s">
        <v>1028</v>
      </c>
      <c r="D133" s="1164">
        <v>45444</v>
      </c>
      <c r="E133" s="1165" t="s">
        <v>409</v>
      </c>
      <c r="F133" s="1165" t="s">
        <v>409</v>
      </c>
      <c r="G133" s="1211"/>
      <c r="H133" s="1161">
        <f t="shared" si="13"/>
        <v>45442</v>
      </c>
      <c r="I133" s="1161">
        <f t="shared" si="13"/>
        <v>45442</v>
      </c>
      <c r="J133" s="1184"/>
    </row>
    <row r="134" spans="1:10" ht="18" hidden="1" customHeight="1" x14ac:dyDescent="0.2">
      <c r="B134" s="1164" t="s">
        <v>897</v>
      </c>
      <c r="C134" s="1164" t="s">
        <v>1029</v>
      </c>
      <c r="D134" s="1164">
        <v>45450</v>
      </c>
      <c r="E134" s="1165" t="s">
        <v>409</v>
      </c>
      <c r="F134" s="1165" t="s">
        <v>409</v>
      </c>
      <c r="G134" s="1211"/>
      <c r="H134" s="1161">
        <f t="shared" si="13"/>
        <v>45449</v>
      </c>
      <c r="I134" s="1161">
        <f t="shared" si="13"/>
        <v>45449</v>
      </c>
      <c r="J134" s="1184"/>
    </row>
    <row r="135" spans="1:10" ht="18" hidden="1" customHeight="1" x14ac:dyDescent="0.2">
      <c r="B135" s="1164" t="s">
        <v>900</v>
      </c>
      <c r="C135" s="1164" t="s">
        <v>1030</v>
      </c>
      <c r="D135" s="1164">
        <v>45455</v>
      </c>
      <c r="E135" s="1165" t="s">
        <v>409</v>
      </c>
      <c r="F135" s="1165" t="s">
        <v>409</v>
      </c>
      <c r="G135" s="1211"/>
      <c r="H135" s="1161">
        <f t="shared" si="13"/>
        <v>45456</v>
      </c>
      <c r="I135" s="1161">
        <f t="shared" si="13"/>
        <v>45456</v>
      </c>
      <c r="J135" s="1184"/>
    </row>
    <row r="136" spans="1:10" ht="18" hidden="1" customHeight="1" x14ac:dyDescent="0.2">
      <c r="B136" s="1164" t="s">
        <v>903</v>
      </c>
      <c r="C136" s="1164" t="s">
        <v>1031</v>
      </c>
      <c r="D136" s="1164">
        <v>45462</v>
      </c>
      <c r="E136" s="1165" t="s">
        <v>409</v>
      </c>
      <c r="F136" s="1165" t="s">
        <v>409</v>
      </c>
      <c r="G136" s="1211"/>
      <c r="H136" s="1161">
        <f t="shared" si="13"/>
        <v>45463</v>
      </c>
      <c r="I136" s="1161">
        <f t="shared" si="13"/>
        <v>45463</v>
      </c>
      <c r="J136" s="1184"/>
    </row>
    <row r="137" spans="1:10" ht="18" hidden="1" customHeight="1" x14ac:dyDescent="0.2">
      <c r="B137" s="1164" t="s">
        <v>897</v>
      </c>
      <c r="C137" s="1164" t="s">
        <v>1032</v>
      </c>
      <c r="D137" s="1164">
        <v>45471</v>
      </c>
      <c r="E137" s="1165" t="s">
        <v>409</v>
      </c>
      <c r="F137" s="1165" t="s">
        <v>409</v>
      </c>
      <c r="G137" s="1211"/>
      <c r="H137" s="1161">
        <f t="shared" si="13"/>
        <v>45470</v>
      </c>
      <c r="I137" s="1161">
        <f t="shared" si="13"/>
        <v>45470</v>
      </c>
      <c r="J137" s="1184"/>
    </row>
    <row r="138" spans="1:10" ht="18" hidden="1" customHeight="1" x14ac:dyDescent="0.2">
      <c r="B138" s="1164" t="s">
        <v>900</v>
      </c>
      <c r="C138" s="1164" t="s">
        <v>1033</v>
      </c>
      <c r="D138" s="1164">
        <v>45476</v>
      </c>
      <c r="E138" s="1165" t="s">
        <v>409</v>
      </c>
      <c r="F138" s="1165" t="s">
        <v>409</v>
      </c>
      <c r="G138" s="1211"/>
      <c r="H138" s="1161">
        <f t="shared" si="13"/>
        <v>45477</v>
      </c>
      <c r="I138" s="1161">
        <f t="shared" si="13"/>
        <v>45477</v>
      </c>
      <c r="J138" s="1184"/>
    </row>
    <row r="139" spans="1:10" ht="18" hidden="1" customHeight="1" x14ac:dyDescent="0.2">
      <c r="B139" s="1164" t="s">
        <v>903</v>
      </c>
      <c r="C139" s="1164" t="s">
        <v>1034</v>
      </c>
      <c r="D139" s="1164">
        <v>45483</v>
      </c>
      <c r="E139" s="1165" t="s">
        <v>409</v>
      </c>
      <c r="F139" s="1165" t="s">
        <v>409</v>
      </c>
      <c r="G139" s="1211"/>
      <c r="H139" s="1161">
        <f t="shared" si="13"/>
        <v>45484</v>
      </c>
      <c r="I139" s="1161">
        <f t="shared" si="13"/>
        <v>45484</v>
      </c>
      <c r="J139" s="1184"/>
    </row>
    <row r="140" spans="1:10" ht="18" hidden="1" customHeight="1" x14ac:dyDescent="0.2">
      <c r="B140" s="1164" t="s">
        <v>897</v>
      </c>
      <c r="C140" s="1164" t="s">
        <v>1035</v>
      </c>
      <c r="D140" s="1164">
        <v>45490</v>
      </c>
      <c r="E140" s="1165" t="s">
        <v>409</v>
      </c>
      <c r="F140" s="1165" t="s">
        <v>409</v>
      </c>
      <c r="G140" s="1211"/>
      <c r="H140" s="1161">
        <f t="shared" si="13"/>
        <v>45491</v>
      </c>
      <c r="I140" s="1161">
        <f t="shared" si="13"/>
        <v>45491</v>
      </c>
      <c r="J140" s="1184"/>
    </row>
    <row r="141" spans="1:10" ht="18" hidden="1" customHeight="1" x14ac:dyDescent="0.2">
      <c r="B141" s="1164" t="s">
        <v>900</v>
      </c>
      <c r="C141" s="1164" t="s">
        <v>1036</v>
      </c>
      <c r="D141" s="1164">
        <v>45497</v>
      </c>
      <c r="E141" s="1165" t="s">
        <v>409</v>
      </c>
      <c r="F141" s="1165" t="s">
        <v>409</v>
      </c>
      <c r="G141" s="1211"/>
      <c r="H141" s="1161">
        <f t="shared" si="13"/>
        <v>45498</v>
      </c>
      <c r="I141" s="1161">
        <f t="shared" si="13"/>
        <v>45498</v>
      </c>
      <c r="J141" s="1184"/>
    </row>
    <row r="142" spans="1:10" ht="18" hidden="1" customHeight="1" x14ac:dyDescent="0.2">
      <c r="B142" s="1164" t="s">
        <v>903</v>
      </c>
      <c r="C142" s="1164" t="s">
        <v>1037</v>
      </c>
      <c r="D142" s="1164">
        <v>45504</v>
      </c>
      <c r="E142" s="1165" t="s">
        <v>409</v>
      </c>
      <c r="F142" s="1165" t="s">
        <v>409</v>
      </c>
      <c r="G142" s="1211"/>
      <c r="H142" s="1161">
        <f t="shared" si="13"/>
        <v>45505</v>
      </c>
      <c r="I142" s="1161">
        <f t="shared" si="13"/>
        <v>45505</v>
      </c>
      <c r="J142" s="1184"/>
    </row>
    <row r="143" spans="1:10" ht="18" hidden="1" customHeight="1" x14ac:dyDescent="0.2">
      <c r="B143" s="1164" t="s">
        <v>897</v>
      </c>
      <c r="C143" s="1164" t="s">
        <v>1038</v>
      </c>
      <c r="D143" s="1164">
        <v>45514</v>
      </c>
      <c r="E143" s="1161">
        <f>D143+3</f>
        <v>45517</v>
      </c>
      <c r="F143" s="1161">
        <f>E143+3</f>
        <v>45520</v>
      </c>
      <c r="G143" s="1211"/>
      <c r="H143" s="1161">
        <f t="shared" si="13"/>
        <v>45512</v>
      </c>
      <c r="I143" s="1161">
        <f t="shared" si="13"/>
        <v>45512</v>
      </c>
      <c r="J143" s="1184"/>
    </row>
    <row r="144" spans="1:10" ht="18" hidden="1" customHeight="1" x14ac:dyDescent="0.2">
      <c r="B144" s="1164" t="s">
        <v>900</v>
      </c>
      <c r="C144" s="1164" t="s">
        <v>1039</v>
      </c>
      <c r="D144" s="1164">
        <v>45519</v>
      </c>
      <c r="E144" s="1165" t="s">
        <v>409</v>
      </c>
      <c r="F144" s="1165" t="s">
        <v>409</v>
      </c>
      <c r="G144" s="1211"/>
      <c r="H144" s="1161">
        <f t="shared" si="13"/>
        <v>45519</v>
      </c>
      <c r="I144" s="1161">
        <f t="shared" si="13"/>
        <v>45519</v>
      </c>
      <c r="J144" s="1184"/>
    </row>
    <row r="145" spans="1:10" ht="18" hidden="1" customHeight="1" x14ac:dyDescent="0.2">
      <c r="B145" s="1164" t="s">
        <v>903</v>
      </c>
      <c r="C145" s="1164" t="s">
        <v>1040</v>
      </c>
      <c r="D145" s="1164">
        <v>45525</v>
      </c>
      <c r="E145" s="1165" t="s">
        <v>409</v>
      </c>
      <c r="F145" s="1165" t="s">
        <v>409</v>
      </c>
      <c r="G145" s="1211"/>
      <c r="H145" s="1161">
        <f t="shared" si="13"/>
        <v>45526</v>
      </c>
      <c r="I145" s="1161">
        <f t="shared" si="13"/>
        <v>45526</v>
      </c>
      <c r="J145" s="1184"/>
    </row>
    <row r="146" spans="1:10" ht="18" hidden="1" customHeight="1" x14ac:dyDescent="0.2">
      <c r="B146" s="1164" t="s">
        <v>897</v>
      </c>
      <c r="C146" s="1164" t="s">
        <v>1041</v>
      </c>
      <c r="D146" s="1164">
        <v>45534</v>
      </c>
      <c r="E146" s="1165" t="s">
        <v>409</v>
      </c>
      <c r="F146" s="1165" t="s">
        <v>409</v>
      </c>
      <c r="G146" s="1211"/>
      <c r="H146" s="1161">
        <f t="shared" si="13"/>
        <v>45533</v>
      </c>
      <c r="I146" s="1161">
        <f t="shared" si="13"/>
        <v>45533</v>
      </c>
      <c r="J146" s="1184"/>
    </row>
    <row r="147" spans="1:10" ht="18" hidden="1" customHeight="1" x14ac:dyDescent="0.2">
      <c r="B147" s="1164" t="s">
        <v>900</v>
      </c>
      <c r="C147" s="1164" t="s">
        <v>1042</v>
      </c>
      <c r="D147" s="1164">
        <v>45542</v>
      </c>
      <c r="E147" s="1165" t="s">
        <v>409</v>
      </c>
      <c r="F147" s="1165" t="s">
        <v>409</v>
      </c>
      <c r="G147" s="1211"/>
      <c r="H147" s="1161">
        <f t="shared" si="13"/>
        <v>45540</v>
      </c>
      <c r="I147" s="1161">
        <f t="shared" si="13"/>
        <v>45540</v>
      </c>
      <c r="J147" s="1184"/>
    </row>
    <row r="148" spans="1:10" ht="18" hidden="1" customHeight="1" x14ac:dyDescent="0.2">
      <c r="B148" s="1164" t="s">
        <v>897</v>
      </c>
      <c r="C148" s="1164" t="s">
        <v>1043</v>
      </c>
      <c r="D148" s="1164">
        <v>45546</v>
      </c>
      <c r="E148" s="1161">
        <f t="shared" ref="E148:F152" si="15">D148+3</f>
        <v>45549</v>
      </c>
      <c r="F148" s="1161">
        <f t="shared" si="15"/>
        <v>45552</v>
      </c>
      <c r="G148" s="1211"/>
      <c r="H148" s="1161">
        <f t="shared" si="13"/>
        <v>45547</v>
      </c>
      <c r="I148" s="1161">
        <f t="shared" si="13"/>
        <v>45547</v>
      </c>
      <c r="J148" s="1184"/>
    </row>
    <row r="149" spans="1:10" ht="18" hidden="1" customHeight="1" x14ac:dyDescent="0.2">
      <c r="B149" s="1168" t="s">
        <v>433</v>
      </c>
      <c r="C149" s="1164" t="s">
        <v>1044</v>
      </c>
      <c r="D149" s="1164">
        <v>45553</v>
      </c>
      <c r="E149" s="1166">
        <f t="shared" si="15"/>
        <v>45556</v>
      </c>
      <c r="F149" s="1166">
        <f t="shared" si="15"/>
        <v>45559</v>
      </c>
      <c r="G149" s="1211"/>
      <c r="H149" s="1161">
        <f t="shared" si="13"/>
        <v>45554</v>
      </c>
      <c r="I149" s="1161">
        <f t="shared" si="13"/>
        <v>45554</v>
      </c>
      <c r="J149" s="1184"/>
    </row>
    <row r="150" spans="1:10" ht="18" hidden="1" customHeight="1" x14ac:dyDescent="0.2">
      <c r="B150" s="1164" t="s">
        <v>958</v>
      </c>
      <c r="C150" s="1164" t="s">
        <v>1045</v>
      </c>
      <c r="D150" s="1164">
        <v>45560</v>
      </c>
      <c r="E150" s="1161">
        <f t="shared" si="15"/>
        <v>45563</v>
      </c>
      <c r="F150" s="1161">
        <f t="shared" si="15"/>
        <v>45566</v>
      </c>
      <c r="G150" s="1211"/>
      <c r="H150" s="1161">
        <f t="shared" si="13"/>
        <v>45561</v>
      </c>
      <c r="I150" s="1161">
        <f t="shared" si="13"/>
        <v>45561</v>
      </c>
      <c r="J150" s="1184"/>
    </row>
    <row r="151" spans="1:10" ht="18" hidden="1" customHeight="1" x14ac:dyDescent="0.2">
      <c r="A151" s="855" t="s">
        <v>897</v>
      </c>
      <c r="B151" s="1164" t="s">
        <v>964</v>
      </c>
      <c r="C151" s="1164" t="s">
        <v>1046</v>
      </c>
      <c r="D151" s="1164">
        <v>45569</v>
      </c>
      <c r="E151" s="1161">
        <f t="shared" si="15"/>
        <v>45572</v>
      </c>
      <c r="F151" s="1161">
        <f t="shared" si="15"/>
        <v>45575</v>
      </c>
      <c r="G151" s="1211"/>
      <c r="H151" s="1161">
        <f t="shared" si="13"/>
        <v>45568</v>
      </c>
      <c r="I151" s="1161">
        <f t="shared" si="13"/>
        <v>45568</v>
      </c>
      <c r="J151" s="1184"/>
    </row>
    <row r="152" spans="1:10" ht="18" hidden="1" customHeight="1" x14ac:dyDescent="0.2">
      <c r="B152" s="1164" t="s">
        <v>900</v>
      </c>
      <c r="C152" s="1164" t="s">
        <v>1047</v>
      </c>
      <c r="D152" s="1164">
        <v>45574</v>
      </c>
      <c r="E152" s="1161">
        <f t="shared" si="15"/>
        <v>45577</v>
      </c>
      <c r="F152" s="1161">
        <f t="shared" si="15"/>
        <v>45580</v>
      </c>
      <c r="G152" s="1211"/>
      <c r="H152" s="1161">
        <f t="shared" si="13"/>
        <v>45575</v>
      </c>
      <c r="I152" s="1161">
        <f t="shared" si="13"/>
        <v>45575</v>
      </c>
      <c r="J152" s="1184"/>
    </row>
    <row r="153" spans="1:10" ht="18" hidden="1" customHeight="1" x14ac:dyDescent="0.2">
      <c r="B153" s="1164" t="s">
        <v>958</v>
      </c>
      <c r="C153" s="1164" t="s">
        <v>1048</v>
      </c>
      <c r="D153" s="1164">
        <v>45581</v>
      </c>
      <c r="E153" s="1165" t="s">
        <v>409</v>
      </c>
      <c r="F153" s="1165" t="s">
        <v>409</v>
      </c>
      <c r="G153" s="1211"/>
      <c r="H153" s="1161">
        <f t="shared" si="13"/>
        <v>45582</v>
      </c>
      <c r="I153" s="1161">
        <f t="shared" si="13"/>
        <v>45582</v>
      </c>
      <c r="J153" s="1184"/>
    </row>
    <row r="154" spans="1:10" ht="18" hidden="1" customHeight="1" x14ac:dyDescent="0.2">
      <c r="A154" s="855" t="s">
        <v>897</v>
      </c>
      <c r="B154" s="1164" t="s">
        <v>964</v>
      </c>
      <c r="C154" s="1164" t="s">
        <v>1049</v>
      </c>
      <c r="D154" s="1164">
        <v>45589</v>
      </c>
      <c r="E154" s="1161">
        <f t="shared" ref="E154:F171" si="16">D154+3</f>
        <v>45592</v>
      </c>
      <c r="F154" s="1161">
        <f t="shared" si="16"/>
        <v>45595</v>
      </c>
      <c r="G154" s="1211"/>
      <c r="H154" s="1161">
        <f t="shared" si="13"/>
        <v>45589</v>
      </c>
      <c r="I154" s="1161">
        <f t="shared" si="13"/>
        <v>45589</v>
      </c>
      <c r="J154" s="1184"/>
    </row>
    <row r="155" spans="1:10" ht="18" hidden="1" customHeight="1" x14ac:dyDescent="0.2">
      <c r="B155" s="1164" t="s">
        <v>900</v>
      </c>
      <c r="C155" s="1164" t="s">
        <v>1050</v>
      </c>
      <c r="D155" s="1164">
        <v>45595</v>
      </c>
      <c r="E155" s="1161">
        <f t="shared" si="16"/>
        <v>45598</v>
      </c>
      <c r="F155" s="1161">
        <f t="shared" si="16"/>
        <v>45601</v>
      </c>
      <c r="G155" s="1211"/>
      <c r="H155" s="1161">
        <f t="shared" si="13"/>
        <v>45596</v>
      </c>
      <c r="I155" s="1161">
        <f t="shared" si="13"/>
        <v>45596</v>
      </c>
      <c r="J155" s="1184"/>
    </row>
    <row r="156" spans="1:10" ht="18" hidden="1" customHeight="1" x14ac:dyDescent="0.2">
      <c r="B156" s="1168" t="s">
        <v>433</v>
      </c>
      <c r="C156" s="1164" t="s">
        <v>1051</v>
      </c>
      <c r="D156" s="1166">
        <v>45603</v>
      </c>
      <c r="E156" s="1166">
        <f t="shared" si="16"/>
        <v>45606</v>
      </c>
      <c r="F156" s="1166">
        <f t="shared" si="16"/>
        <v>45609</v>
      </c>
      <c r="G156" s="1211"/>
      <c r="H156" s="1161">
        <f t="shared" si="13"/>
        <v>45603</v>
      </c>
      <c r="I156" s="1161">
        <f t="shared" si="13"/>
        <v>45603</v>
      </c>
      <c r="J156" s="1184"/>
    </row>
    <row r="157" spans="1:10" ht="18" hidden="1" customHeight="1" x14ac:dyDescent="0.2">
      <c r="A157" s="855" t="s">
        <v>1052</v>
      </c>
      <c r="B157" s="1164" t="s">
        <v>414</v>
      </c>
      <c r="C157" s="1164" t="s">
        <v>1053</v>
      </c>
      <c r="D157" s="1164">
        <v>45614</v>
      </c>
      <c r="E157" s="1161">
        <f t="shared" si="16"/>
        <v>45617</v>
      </c>
      <c r="F157" s="1161">
        <f t="shared" si="16"/>
        <v>45620</v>
      </c>
      <c r="G157" s="1211"/>
      <c r="H157" s="1161">
        <f t="shared" si="13"/>
        <v>45610</v>
      </c>
      <c r="I157" s="1161">
        <f t="shared" si="13"/>
        <v>45610</v>
      </c>
      <c r="J157" s="1184"/>
    </row>
    <row r="158" spans="1:10" ht="18" hidden="1" customHeight="1" x14ac:dyDescent="0.2">
      <c r="A158" s="855" t="s">
        <v>900</v>
      </c>
      <c r="B158" s="1164" t="s">
        <v>414</v>
      </c>
      <c r="C158" s="1164" t="s">
        <v>1054</v>
      </c>
      <c r="D158" s="1164">
        <v>45620</v>
      </c>
      <c r="E158" s="1161">
        <f t="shared" si="16"/>
        <v>45623</v>
      </c>
      <c r="F158" s="1161">
        <f t="shared" si="16"/>
        <v>45626</v>
      </c>
      <c r="G158" s="1211"/>
      <c r="H158" s="1161">
        <f t="shared" si="13"/>
        <v>45617</v>
      </c>
      <c r="I158" s="1161">
        <f t="shared" si="13"/>
        <v>45617</v>
      </c>
      <c r="J158" s="1184"/>
    </row>
    <row r="159" spans="1:10" ht="18" hidden="1" customHeight="1" x14ac:dyDescent="0.2">
      <c r="B159" s="1164" t="s">
        <v>414</v>
      </c>
      <c r="C159" s="1164" t="s">
        <v>1055</v>
      </c>
      <c r="D159" s="1164">
        <v>45627</v>
      </c>
      <c r="E159" s="1161">
        <f t="shared" si="16"/>
        <v>45630</v>
      </c>
      <c r="F159" s="1161">
        <f t="shared" si="16"/>
        <v>45633</v>
      </c>
      <c r="G159" s="1211"/>
      <c r="H159" s="1161">
        <f t="shared" si="13"/>
        <v>45624</v>
      </c>
      <c r="I159" s="1161">
        <f t="shared" si="13"/>
        <v>45624</v>
      </c>
      <c r="J159" s="1184"/>
    </row>
    <row r="160" spans="1:10" ht="18" hidden="1" customHeight="1" x14ac:dyDescent="0.2">
      <c r="B160" s="1164" t="s">
        <v>414</v>
      </c>
      <c r="C160" s="1164" t="s">
        <v>1056</v>
      </c>
      <c r="D160" s="1164">
        <v>45633</v>
      </c>
      <c r="E160" s="1161">
        <f t="shared" si="16"/>
        <v>45636</v>
      </c>
      <c r="F160" s="1161">
        <f t="shared" si="16"/>
        <v>45639</v>
      </c>
      <c r="G160" s="1211"/>
      <c r="H160" s="1161">
        <f t="shared" si="13"/>
        <v>45631</v>
      </c>
      <c r="I160" s="1161">
        <f t="shared" si="13"/>
        <v>45631</v>
      </c>
      <c r="J160" s="1184"/>
    </row>
    <row r="161" spans="1:10" ht="18" hidden="1" customHeight="1" x14ac:dyDescent="0.2">
      <c r="A161" s="855" t="s">
        <v>414</v>
      </c>
      <c r="B161" s="1164" t="s">
        <v>414</v>
      </c>
      <c r="C161" s="1164" t="s">
        <v>1057</v>
      </c>
      <c r="D161" s="1164">
        <v>45637</v>
      </c>
      <c r="E161" s="1161">
        <f t="shared" si="16"/>
        <v>45640</v>
      </c>
      <c r="F161" s="1161">
        <f t="shared" si="16"/>
        <v>45643</v>
      </c>
      <c r="G161" s="1211"/>
      <c r="H161" s="1161">
        <f t="shared" si="13"/>
        <v>45638</v>
      </c>
      <c r="I161" s="1161">
        <f t="shared" si="13"/>
        <v>45638</v>
      </c>
      <c r="J161" s="1184"/>
    </row>
    <row r="162" spans="1:10" ht="18" hidden="1" customHeight="1" x14ac:dyDescent="0.2">
      <c r="A162" s="855" t="s">
        <v>414</v>
      </c>
      <c r="B162" s="1164" t="s">
        <v>414</v>
      </c>
      <c r="C162" s="1164" t="s">
        <v>1058</v>
      </c>
      <c r="D162" s="1164">
        <v>45644</v>
      </c>
      <c r="E162" s="1161">
        <f t="shared" si="16"/>
        <v>45647</v>
      </c>
      <c r="F162" s="1161">
        <f t="shared" si="16"/>
        <v>45650</v>
      </c>
      <c r="G162" s="1211"/>
      <c r="H162" s="1161">
        <f t="shared" si="13"/>
        <v>45645</v>
      </c>
      <c r="I162" s="1161">
        <f t="shared" si="13"/>
        <v>45645</v>
      </c>
      <c r="J162" s="1184"/>
    </row>
    <row r="163" spans="1:10" ht="18" hidden="1" customHeight="1" x14ac:dyDescent="0.2">
      <c r="B163" s="1164" t="s">
        <v>414</v>
      </c>
      <c r="C163" s="1164" t="s">
        <v>1059</v>
      </c>
      <c r="D163" s="1164">
        <v>45650</v>
      </c>
      <c r="E163" s="1161">
        <f t="shared" si="16"/>
        <v>45653</v>
      </c>
      <c r="F163" s="1161">
        <f t="shared" si="16"/>
        <v>45656</v>
      </c>
      <c r="G163" s="1211"/>
      <c r="H163" s="1161">
        <f t="shared" si="13"/>
        <v>45652</v>
      </c>
      <c r="I163" s="1161">
        <f t="shared" si="13"/>
        <v>45652</v>
      </c>
      <c r="J163" s="1184"/>
    </row>
    <row r="164" spans="1:10" ht="18" hidden="1" customHeight="1" x14ac:dyDescent="0.2">
      <c r="B164" s="1164" t="s">
        <v>414</v>
      </c>
      <c r="C164" s="1164" t="s">
        <v>1060</v>
      </c>
      <c r="D164" s="1164">
        <v>45657</v>
      </c>
      <c r="E164" s="1161">
        <f t="shared" si="16"/>
        <v>45660</v>
      </c>
      <c r="F164" s="1161">
        <f t="shared" si="16"/>
        <v>45663</v>
      </c>
      <c r="G164" s="1211"/>
      <c r="H164" s="1161">
        <f t="shared" si="13"/>
        <v>45659</v>
      </c>
      <c r="I164" s="1161">
        <f t="shared" si="13"/>
        <v>45659</v>
      </c>
      <c r="J164" s="1184"/>
    </row>
    <row r="165" spans="1:10" ht="18" hidden="1" customHeight="1" x14ac:dyDescent="0.2">
      <c r="B165" s="1164" t="s">
        <v>414</v>
      </c>
      <c r="C165" s="1164" t="s">
        <v>1061</v>
      </c>
      <c r="D165" s="1164">
        <v>45664</v>
      </c>
      <c r="E165" s="1161">
        <f t="shared" si="16"/>
        <v>45667</v>
      </c>
      <c r="F165" s="1161">
        <f t="shared" si="16"/>
        <v>45670</v>
      </c>
      <c r="G165" s="1211"/>
      <c r="H165" s="1161">
        <f t="shared" si="13"/>
        <v>45666</v>
      </c>
      <c r="I165" s="1161">
        <f t="shared" si="13"/>
        <v>45666</v>
      </c>
      <c r="J165" s="1184"/>
    </row>
    <row r="166" spans="1:10" ht="18" hidden="1" customHeight="1" x14ac:dyDescent="0.2">
      <c r="B166" s="1164" t="s">
        <v>414</v>
      </c>
      <c r="C166" s="1164" t="s">
        <v>1062</v>
      </c>
      <c r="D166" s="1164">
        <v>45671</v>
      </c>
      <c r="E166" s="1161">
        <f t="shared" si="16"/>
        <v>45674</v>
      </c>
      <c r="F166" s="1161">
        <f t="shared" si="16"/>
        <v>45677</v>
      </c>
      <c r="G166" s="1211"/>
      <c r="H166" s="1161">
        <f t="shared" si="13"/>
        <v>45673</v>
      </c>
      <c r="I166" s="1161">
        <f t="shared" si="13"/>
        <v>45673</v>
      </c>
      <c r="J166" s="1184"/>
    </row>
    <row r="167" spans="1:10" ht="18" hidden="1" customHeight="1" x14ac:dyDescent="0.2">
      <c r="B167" s="1164" t="s">
        <v>414</v>
      </c>
      <c r="C167" s="1164" t="s">
        <v>1063</v>
      </c>
      <c r="D167" s="1164">
        <v>45313</v>
      </c>
      <c r="E167" s="1161">
        <f t="shared" si="16"/>
        <v>45316</v>
      </c>
      <c r="F167" s="1161">
        <f t="shared" si="16"/>
        <v>45319</v>
      </c>
      <c r="G167" s="1211"/>
      <c r="H167" s="1161">
        <f t="shared" si="13"/>
        <v>45680</v>
      </c>
      <c r="I167" s="1161">
        <f t="shared" si="13"/>
        <v>45680</v>
      </c>
      <c r="J167" s="1184"/>
    </row>
    <row r="168" spans="1:10" ht="18" hidden="1" customHeight="1" x14ac:dyDescent="0.2">
      <c r="B168" s="1164" t="s">
        <v>414</v>
      </c>
      <c r="C168" s="1164" t="s">
        <v>1064</v>
      </c>
      <c r="D168" s="1164">
        <v>45320</v>
      </c>
      <c r="E168" s="1161">
        <f t="shared" si="16"/>
        <v>45323</v>
      </c>
      <c r="F168" s="1161">
        <f t="shared" si="16"/>
        <v>45326</v>
      </c>
      <c r="G168" s="1211"/>
      <c r="H168" s="1161">
        <f t="shared" si="13"/>
        <v>45687</v>
      </c>
      <c r="I168" s="1161">
        <f t="shared" si="13"/>
        <v>45687</v>
      </c>
      <c r="J168" s="1184"/>
    </row>
    <row r="169" spans="1:10" ht="18" hidden="1" customHeight="1" x14ac:dyDescent="0.2">
      <c r="B169" s="1164" t="s">
        <v>414</v>
      </c>
      <c r="C169" s="1164" t="s">
        <v>1065</v>
      </c>
      <c r="D169" s="1164">
        <v>45327</v>
      </c>
      <c r="E169" s="1161">
        <f t="shared" si="16"/>
        <v>45330</v>
      </c>
      <c r="F169" s="1161">
        <f t="shared" si="16"/>
        <v>45333</v>
      </c>
      <c r="G169" s="1211"/>
      <c r="H169" s="1161">
        <f t="shared" si="13"/>
        <v>45694</v>
      </c>
      <c r="I169" s="1161">
        <f t="shared" si="13"/>
        <v>45694</v>
      </c>
      <c r="J169" s="1184"/>
    </row>
    <row r="170" spans="1:10" ht="18" hidden="1" customHeight="1" x14ac:dyDescent="0.2">
      <c r="B170" s="1164" t="s">
        <v>1066</v>
      </c>
      <c r="C170" s="1164" t="s">
        <v>1067</v>
      </c>
      <c r="D170" s="1164">
        <v>45700</v>
      </c>
      <c r="E170" s="1161">
        <f t="shared" si="16"/>
        <v>45703</v>
      </c>
      <c r="F170" s="1161">
        <f t="shared" si="16"/>
        <v>45706</v>
      </c>
      <c r="G170" s="1211"/>
      <c r="H170" s="1161">
        <f t="shared" ref="H170:I180" si="17">H169+7</f>
        <v>45701</v>
      </c>
      <c r="I170" s="1161">
        <f t="shared" si="17"/>
        <v>45701</v>
      </c>
      <c r="J170" s="1184"/>
    </row>
    <row r="171" spans="1:10" ht="18" hidden="1" customHeight="1" x14ac:dyDescent="0.2">
      <c r="B171" s="1164" t="s">
        <v>1068</v>
      </c>
      <c r="C171" s="1164" t="s">
        <v>1069</v>
      </c>
      <c r="D171" s="1164">
        <v>45706</v>
      </c>
      <c r="E171" s="1161">
        <f t="shared" si="16"/>
        <v>45709</v>
      </c>
      <c r="F171" s="1161">
        <f t="shared" si="16"/>
        <v>45712</v>
      </c>
      <c r="G171" s="1211"/>
      <c r="H171" s="1161">
        <f t="shared" si="17"/>
        <v>45708</v>
      </c>
      <c r="I171" s="1161">
        <f t="shared" si="17"/>
        <v>45708</v>
      </c>
      <c r="J171" s="1184"/>
    </row>
    <row r="172" spans="1:10" ht="18" hidden="1" customHeight="1" x14ac:dyDescent="0.2">
      <c r="B172" s="1164" t="s">
        <v>784</v>
      </c>
      <c r="C172" s="1164" t="s">
        <v>1214</v>
      </c>
      <c r="D172" s="1164">
        <v>45711</v>
      </c>
      <c r="E172" s="1161">
        <f>D172+2</f>
        <v>45713</v>
      </c>
      <c r="F172" s="1161">
        <f>E172+2</f>
        <v>45715</v>
      </c>
      <c r="G172" s="1211"/>
      <c r="H172" s="1161">
        <v>45713</v>
      </c>
      <c r="I172" s="1161">
        <v>45713</v>
      </c>
      <c r="J172" s="1184"/>
    </row>
    <row r="173" spans="1:10" ht="18" hidden="1" customHeight="1" x14ac:dyDescent="0.2">
      <c r="B173" s="1164" t="s">
        <v>784</v>
      </c>
      <c r="C173" s="1164" t="s">
        <v>1215</v>
      </c>
      <c r="D173" s="1164">
        <v>45717</v>
      </c>
      <c r="E173" s="1161">
        <f t="shared" ref="E173:F176" si="18">D173+2</f>
        <v>45719</v>
      </c>
      <c r="F173" s="1161">
        <f t="shared" si="18"/>
        <v>45721</v>
      </c>
      <c r="G173" s="1211"/>
      <c r="H173" s="1161">
        <f t="shared" si="17"/>
        <v>45720</v>
      </c>
      <c r="I173" s="1161">
        <f t="shared" si="17"/>
        <v>45720</v>
      </c>
      <c r="J173" s="1184"/>
    </row>
    <row r="174" spans="1:10" ht="18" hidden="1" customHeight="1" x14ac:dyDescent="0.2">
      <c r="B174" s="1164" t="s">
        <v>784</v>
      </c>
      <c r="C174" s="1164" t="s">
        <v>1216</v>
      </c>
      <c r="D174" s="1164">
        <v>45726</v>
      </c>
      <c r="E174" s="1161">
        <f t="shared" si="18"/>
        <v>45728</v>
      </c>
      <c r="F174" s="1161">
        <f t="shared" si="18"/>
        <v>45730</v>
      </c>
      <c r="G174" s="1211"/>
      <c r="H174" s="1161">
        <f t="shared" si="17"/>
        <v>45727</v>
      </c>
      <c r="I174" s="1161">
        <f t="shared" si="17"/>
        <v>45727</v>
      </c>
      <c r="J174" s="1184"/>
    </row>
    <row r="175" spans="1:10" ht="18" hidden="1" customHeight="1" x14ac:dyDescent="0.2">
      <c r="B175" s="1164" t="s">
        <v>784</v>
      </c>
      <c r="C175" s="1164" t="s">
        <v>1217</v>
      </c>
      <c r="D175" s="1164">
        <v>45733</v>
      </c>
      <c r="E175" s="1161">
        <f t="shared" si="18"/>
        <v>45735</v>
      </c>
      <c r="F175" s="1161">
        <f t="shared" si="18"/>
        <v>45737</v>
      </c>
      <c r="G175" s="1211"/>
      <c r="H175" s="1161">
        <f t="shared" si="17"/>
        <v>45734</v>
      </c>
      <c r="I175" s="1161">
        <f t="shared" si="17"/>
        <v>45734</v>
      </c>
      <c r="J175" s="1184"/>
    </row>
    <row r="176" spans="1:10" ht="18" hidden="1" customHeight="1" x14ac:dyDescent="0.2">
      <c r="B176" s="1164" t="s">
        <v>1227</v>
      </c>
      <c r="C176" s="1164" t="s">
        <v>1228</v>
      </c>
      <c r="D176" s="1164">
        <v>45854</v>
      </c>
      <c r="E176" s="1161">
        <f t="shared" si="18"/>
        <v>45856</v>
      </c>
      <c r="F176" s="1161">
        <f t="shared" si="18"/>
        <v>45858</v>
      </c>
      <c r="G176" s="1211"/>
      <c r="H176" s="1161">
        <v>45854</v>
      </c>
      <c r="I176" s="1161">
        <v>45854</v>
      </c>
      <c r="J176" s="1184"/>
    </row>
    <row r="177" spans="1:10" ht="18" hidden="1" customHeight="1" x14ac:dyDescent="0.2">
      <c r="B177" s="1164" t="s">
        <v>1229</v>
      </c>
      <c r="C177" s="1164" t="s">
        <v>1230</v>
      </c>
      <c r="D177" s="1164">
        <v>45864</v>
      </c>
      <c r="E177" s="1161">
        <f t="shared" ref="E177:F178" si="19">D177+2</f>
        <v>45866</v>
      </c>
      <c r="F177" s="1161">
        <f t="shared" si="19"/>
        <v>45868</v>
      </c>
      <c r="G177" s="1211"/>
      <c r="H177" s="1161">
        <f>H176+7</f>
        <v>45861</v>
      </c>
      <c r="I177" s="1161">
        <f>I176+7</f>
        <v>45861</v>
      </c>
      <c r="J177" s="1184"/>
    </row>
    <row r="178" spans="1:10" ht="18" hidden="1" customHeight="1" x14ac:dyDescent="0.2">
      <c r="B178" s="1164" t="s">
        <v>1229</v>
      </c>
      <c r="C178" s="1164" t="s">
        <v>1231</v>
      </c>
      <c r="D178" s="1164">
        <v>45871</v>
      </c>
      <c r="E178" s="1161">
        <f t="shared" si="19"/>
        <v>45873</v>
      </c>
      <c r="F178" s="1161">
        <f t="shared" si="19"/>
        <v>45875</v>
      </c>
      <c r="G178" s="1211"/>
      <c r="H178" s="1161">
        <f t="shared" si="17"/>
        <v>45868</v>
      </c>
      <c r="I178" s="1161">
        <f t="shared" si="17"/>
        <v>45868</v>
      </c>
      <c r="J178" s="1184"/>
    </row>
    <row r="179" spans="1:10" ht="18" hidden="1" customHeight="1" x14ac:dyDescent="0.2">
      <c r="B179" s="1164" t="s">
        <v>1229</v>
      </c>
      <c r="C179" s="1164" t="s">
        <v>1232</v>
      </c>
      <c r="D179" s="1164">
        <v>45880</v>
      </c>
      <c r="E179" s="1161">
        <f>D179+2</f>
        <v>45882</v>
      </c>
      <c r="F179" s="1161">
        <f>E179+2</f>
        <v>45884</v>
      </c>
      <c r="G179" s="1211"/>
      <c r="H179" s="1161">
        <f>H178+7</f>
        <v>45875</v>
      </c>
      <c r="I179" s="1161">
        <f>I178+7</f>
        <v>45875</v>
      </c>
      <c r="J179" s="1184"/>
    </row>
    <row r="180" spans="1:10" ht="18" hidden="1" customHeight="1" x14ac:dyDescent="0.2">
      <c r="B180" s="1164" t="s">
        <v>379</v>
      </c>
      <c r="C180" s="1164" t="s">
        <v>1233</v>
      </c>
      <c r="D180" s="1164">
        <v>45888</v>
      </c>
      <c r="E180" s="1161">
        <f t="shared" ref="E180:F180" si="20">D180+2</f>
        <v>45890</v>
      </c>
      <c r="F180" s="1161">
        <f t="shared" si="20"/>
        <v>45892</v>
      </c>
      <c r="G180" s="1211"/>
      <c r="H180" s="1161">
        <f t="shared" si="17"/>
        <v>45882</v>
      </c>
      <c r="I180" s="1161">
        <f t="shared" si="17"/>
        <v>45882</v>
      </c>
      <c r="J180" s="1184"/>
    </row>
    <row r="181" spans="1:10" ht="18" hidden="1" customHeight="1" x14ac:dyDescent="0.2">
      <c r="B181" s="1164" t="s">
        <v>1229</v>
      </c>
      <c r="C181" s="1164" t="s">
        <v>1234</v>
      </c>
      <c r="D181" s="1164">
        <v>45886</v>
      </c>
      <c r="E181" s="1161">
        <f t="shared" ref="E181:F186" si="21">D181+2</f>
        <v>45888</v>
      </c>
      <c r="F181" s="1161">
        <f t="shared" si="21"/>
        <v>45890</v>
      </c>
      <c r="G181" s="1211"/>
      <c r="H181" s="1161">
        <f t="shared" ref="H181:I196" si="22">H180+7</f>
        <v>45889</v>
      </c>
      <c r="I181" s="1161">
        <f t="shared" si="22"/>
        <v>45889</v>
      </c>
      <c r="J181" s="1184"/>
    </row>
    <row r="182" spans="1:10" ht="18" hidden="1" customHeight="1" x14ac:dyDescent="0.2">
      <c r="B182" s="1164" t="s">
        <v>1229</v>
      </c>
      <c r="C182" s="1164" t="s">
        <v>1235</v>
      </c>
      <c r="D182" s="1164">
        <v>45898</v>
      </c>
      <c r="E182" s="1161">
        <f t="shared" si="21"/>
        <v>45900</v>
      </c>
      <c r="F182" s="1161">
        <f t="shared" si="21"/>
        <v>45902</v>
      </c>
      <c r="G182" s="1211"/>
      <c r="H182" s="1161">
        <f t="shared" si="22"/>
        <v>45896</v>
      </c>
      <c r="I182" s="1161">
        <f t="shared" si="22"/>
        <v>45896</v>
      </c>
      <c r="J182" s="1184"/>
    </row>
    <row r="183" spans="1:10" ht="18" hidden="1" customHeight="1" x14ac:dyDescent="0.2">
      <c r="B183" s="1164" t="s">
        <v>1229</v>
      </c>
      <c r="C183" s="1164" t="s">
        <v>1236</v>
      </c>
      <c r="D183" s="1164">
        <v>45908</v>
      </c>
      <c r="E183" s="1161">
        <f t="shared" si="21"/>
        <v>45910</v>
      </c>
      <c r="F183" s="1161">
        <f t="shared" si="21"/>
        <v>45912</v>
      </c>
      <c r="G183" s="1211"/>
      <c r="H183" s="1161">
        <f t="shared" si="22"/>
        <v>45903</v>
      </c>
      <c r="I183" s="1161">
        <f t="shared" si="22"/>
        <v>45903</v>
      </c>
      <c r="J183" s="1184"/>
    </row>
    <row r="184" spans="1:10" ht="18" hidden="1" customHeight="1" x14ac:dyDescent="0.2">
      <c r="B184" s="1164" t="s">
        <v>1229</v>
      </c>
      <c r="C184" s="1164" t="s">
        <v>1237</v>
      </c>
      <c r="D184" s="1164">
        <v>45915</v>
      </c>
      <c r="E184" s="1161">
        <f t="shared" si="21"/>
        <v>45917</v>
      </c>
      <c r="F184" s="1161">
        <f>E184+1</f>
        <v>45918</v>
      </c>
      <c r="G184" s="1211"/>
      <c r="H184" s="1161">
        <v>45909</v>
      </c>
      <c r="I184" s="1161">
        <f t="shared" si="22"/>
        <v>45910</v>
      </c>
      <c r="J184" s="1204">
        <f>WEEKNUM(I184)</f>
        <v>37</v>
      </c>
    </row>
    <row r="185" spans="1:10" ht="18" hidden="1" customHeight="1" x14ac:dyDescent="0.2">
      <c r="B185" s="1164" t="s">
        <v>1229</v>
      </c>
      <c r="C185" s="1164" t="s">
        <v>1238</v>
      </c>
      <c r="D185" s="1164">
        <v>45921</v>
      </c>
      <c r="E185" s="1161">
        <f t="shared" si="21"/>
        <v>45923</v>
      </c>
      <c r="F185" s="1161">
        <f t="shared" ref="F185:F195" si="23">E185+1</f>
        <v>45924</v>
      </c>
      <c r="G185" s="1211"/>
      <c r="H185" s="1161">
        <f t="shared" si="22"/>
        <v>45916</v>
      </c>
      <c r="I185" s="1161">
        <f t="shared" si="22"/>
        <v>45917</v>
      </c>
      <c r="J185" s="1204">
        <f t="shared" ref="J185:J195" si="24">WEEKNUM(I185)</f>
        <v>38</v>
      </c>
    </row>
    <row r="186" spans="1:10" ht="18" hidden="1" customHeight="1" x14ac:dyDescent="0.2">
      <c r="B186" s="1164" t="s">
        <v>1229</v>
      </c>
      <c r="C186" s="1164" t="s">
        <v>1239</v>
      </c>
      <c r="D186" s="1164">
        <v>45923</v>
      </c>
      <c r="E186" s="1161">
        <f t="shared" si="21"/>
        <v>45925</v>
      </c>
      <c r="F186" s="1161">
        <f t="shared" si="23"/>
        <v>45926</v>
      </c>
      <c r="G186" s="1211"/>
      <c r="H186" s="1161">
        <f t="shared" si="22"/>
        <v>45923</v>
      </c>
      <c r="I186" s="1161">
        <f t="shared" si="22"/>
        <v>45924</v>
      </c>
      <c r="J186" s="1204">
        <f t="shared" si="24"/>
        <v>39</v>
      </c>
    </row>
    <row r="187" spans="1:10" ht="18" hidden="1" customHeight="1" x14ac:dyDescent="0.2">
      <c r="B187" s="1164" t="s">
        <v>1229</v>
      </c>
      <c r="C187" s="1164" t="s">
        <v>1240</v>
      </c>
      <c r="D187" s="1164">
        <v>45930</v>
      </c>
      <c r="E187" s="1161">
        <f t="shared" ref="E187:E188" si="25">D187+2</f>
        <v>45932</v>
      </c>
      <c r="F187" s="1161">
        <f t="shared" si="23"/>
        <v>45933</v>
      </c>
      <c r="G187" s="1211"/>
      <c r="H187" s="1161">
        <f t="shared" si="22"/>
        <v>45930</v>
      </c>
      <c r="I187" s="1161">
        <f t="shared" si="22"/>
        <v>45931</v>
      </c>
      <c r="J187" s="1204">
        <f t="shared" si="24"/>
        <v>40</v>
      </c>
    </row>
    <row r="188" spans="1:10" ht="18" hidden="1" customHeight="1" x14ac:dyDescent="0.2">
      <c r="B188" s="1164" t="s">
        <v>1229</v>
      </c>
      <c r="C188" s="1164" t="s">
        <v>1241</v>
      </c>
      <c r="D188" s="1164">
        <v>45937</v>
      </c>
      <c r="E188" s="1161">
        <f t="shared" si="25"/>
        <v>45939</v>
      </c>
      <c r="F188" s="1161">
        <f t="shared" si="23"/>
        <v>45940</v>
      </c>
      <c r="G188" s="1211"/>
      <c r="H188" s="1161">
        <f t="shared" si="22"/>
        <v>45937</v>
      </c>
      <c r="I188" s="1161">
        <f t="shared" si="22"/>
        <v>45938</v>
      </c>
      <c r="J188" s="1204">
        <f t="shared" si="24"/>
        <v>41</v>
      </c>
    </row>
    <row r="189" spans="1:10" ht="18" hidden="1" customHeight="1" x14ac:dyDescent="0.2">
      <c r="B189" s="1164" t="s">
        <v>1229</v>
      </c>
      <c r="C189" s="1164" t="s">
        <v>1242</v>
      </c>
      <c r="D189" s="1164">
        <v>46034</v>
      </c>
      <c r="E189" s="1161">
        <f>D189+3</f>
        <v>46037</v>
      </c>
      <c r="F189" s="1161">
        <f>E189+1</f>
        <v>46038</v>
      </c>
      <c r="G189" s="1211"/>
      <c r="H189" s="1161">
        <v>46028</v>
      </c>
      <c r="I189" s="1161">
        <v>46029</v>
      </c>
      <c r="J189" s="1204">
        <f t="shared" si="24"/>
        <v>2</v>
      </c>
    </row>
    <row r="190" spans="1:10" ht="18" hidden="1" customHeight="1" x14ac:dyDescent="0.2">
      <c r="B190" s="1164" t="s">
        <v>1229</v>
      </c>
      <c r="C190" s="1164" t="s">
        <v>1243</v>
      </c>
      <c r="D190" s="1164">
        <v>46043</v>
      </c>
      <c r="E190" s="1161">
        <f>D190+4</f>
        <v>46047</v>
      </c>
      <c r="F190" s="1161">
        <f t="shared" si="23"/>
        <v>46048</v>
      </c>
      <c r="G190" s="1211"/>
      <c r="H190" s="1161">
        <f t="shared" si="22"/>
        <v>46035</v>
      </c>
      <c r="I190" s="1161">
        <f t="shared" si="22"/>
        <v>46036</v>
      </c>
      <c r="J190" s="1204">
        <f t="shared" si="24"/>
        <v>3</v>
      </c>
    </row>
    <row r="191" spans="1:10" ht="18" hidden="1" customHeight="1" x14ac:dyDescent="0.2">
      <c r="A191" s="855" t="s">
        <v>1229</v>
      </c>
      <c r="B191" s="1169" t="s">
        <v>433</v>
      </c>
      <c r="C191" s="1164" t="s">
        <v>1244</v>
      </c>
      <c r="D191" s="1170">
        <v>46049</v>
      </c>
      <c r="E191" s="1170">
        <f t="shared" ref="E191" si="26">D191+3</f>
        <v>46052</v>
      </c>
      <c r="F191" s="1170">
        <f t="shared" si="23"/>
        <v>46053</v>
      </c>
      <c r="G191" s="1211"/>
      <c r="H191" s="1161">
        <f t="shared" si="22"/>
        <v>46042</v>
      </c>
      <c r="I191" s="1161">
        <f t="shared" si="22"/>
        <v>46043</v>
      </c>
      <c r="J191" s="1204">
        <f t="shared" si="24"/>
        <v>4</v>
      </c>
    </row>
    <row r="192" spans="1:10" ht="18" hidden="1" customHeight="1" x14ac:dyDescent="0.2">
      <c r="B192" s="1164" t="s">
        <v>1229</v>
      </c>
      <c r="C192" s="1164" t="s">
        <v>1245</v>
      </c>
      <c r="D192" s="1164">
        <v>46053</v>
      </c>
      <c r="E192" s="1161">
        <f t="shared" ref="E192:E195" si="27">D192+4</f>
        <v>46057</v>
      </c>
      <c r="F192" s="1161">
        <f t="shared" si="23"/>
        <v>46058</v>
      </c>
      <c r="G192" s="1211"/>
      <c r="H192" s="1161">
        <f t="shared" si="22"/>
        <v>46049</v>
      </c>
      <c r="I192" s="1161">
        <f t="shared" si="22"/>
        <v>46050</v>
      </c>
      <c r="J192" s="1204">
        <f t="shared" si="24"/>
        <v>5</v>
      </c>
    </row>
    <row r="193" spans="1:10" ht="18" hidden="1" customHeight="1" x14ac:dyDescent="0.2">
      <c r="B193" s="1164" t="s">
        <v>1229</v>
      </c>
      <c r="C193" s="1164" t="s">
        <v>1246</v>
      </c>
      <c r="D193" s="1164">
        <v>46067</v>
      </c>
      <c r="E193" s="1161">
        <f t="shared" si="27"/>
        <v>46071</v>
      </c>
      <c r="F193" s="1161">
        <f t="shared" si="23"/>
        <v>46072</v>
      </c>
      <c r="G193" s="1211"/>
      <c r="H193" s="1161">
        <f t="shared" si="22"/>
        <v>46056</v>
      </c>
      <c r="I193" s="1161">
        <f t="shared" si="22"/>
        <v>46057</v>
      </c>
      <c r="J193" s="1204">
        <f t="shared" si="24"/>
        <v>6</v>
      </c>
    </row>
    <row r="194" spans="1:10" ht="18" hidden="1" customHeight="1" x14ac:dyDescent="0.2">
      <c r="A194" s="855" t="s">
        <v>1229</v>
      </c>
      <c r="B194" s="1164" t="s">
        <v>1227</v>
      </c>
      <c r="C194" s="1164" t="s">
        <v>1247</v>
      </c>
      <c r="D194" s="1164">
        <v>46068</v>
      </c>
      <c r="E194" s="1161">
        <f t="shared" si="27"/>
        <v>46072</v>
      </c>
      <c r="F194" s="1161">
        <f t="shared" si="23"/>
        <v>46073</v>
      </c>
      <c r="G194" s="1211"/>
      <c r="H194" s="1161">
        <f t="shared" si="22"/>
        <v>46063</v>
      </c>
      <c r="I194" s="1161">
        <f t="shared" si="22"/>
        <v>46064</v>
      </c>
      <c r="J194" s="1204">
        <f t="shared" si="24"/>
        <v>7</v>
      </c>
    </row>
    <row r="195" spans="1:10" ht="18" hidden="1" customHeight="1" x14ac:dyDescent="0.2">
      <c r="B195" s="1164" t="s">
        <v>1229</v>
      </c>
      <c r="C195" s="1164" t="s">
        <v>1248</v>
      </c>
      <c r="D195" s="1164">
        <v>46073</v>
      </c>
      <c r="E195" s="1161">
        <f t="shared" si="27"/>
        <v>46077</v>
      </c>
      <c r="F195" s="1161">
        <f t="shared" si="23"/>
        <v>46078</v>
      </c>
      <c r="G195" s="1211"/>
      <c r="H195" s="1161">
        <f t="shared" si="22"/>
        <v>46070</v>
      </c>
      <c r="I195" s="1161">
        <f t="shared" si="22"/>
        <v>46071</v>
      </c>
      <c r="J195" s="1204">
        <f t="shared" si="24"/>
        <v>8</v>
      </c>
    </row>
    <row r="196" spans="1:10" ht="18" hidden="1" customHeight="1" x14ac:dyDescent="0.2">
      <c r="B196" s="1164" t="s">
        <v>1229</v>
      </c>
      <c r="C196" s="1164" t="s">
        <v>1249</v>
      </c>
      <c r="D196" s="1164">
        <v>46082</v>
      </c>
      <c r="E196" s="1161">
        <f t="shared" ref="E196:E199" si="28">D196+4</f>
        <v>46086</v>
      </c>
      <c r="F196" s="1161">
        <f t="shared" ref="F196" si="29">E196+1</f>
        <v>46087</v>
      </c>
      <c r="G196" s="1211"/>
      <c r="H196" s="1161">
        <f t="shared" si="22"/>
        <v>46077</v>
      </c>
      <c r="I196" s="1161">
        <f t="shared" si="22"/>
        <v>46078</v>
      </c>
      <c r="J196" s="1204">
        <f t="shared" ref="J196" si="30">WEEKNUM(I196)</f>
        <v>9</v>
      </c>
    </row>
    <row r="197" spans="1:10" ht="18" hidden="1" customHeight="1" x14ac:dyDescent="0.2">
      <c r="B197" s="1164" t="s">
        <v>1229</v>
      </c>
      <c r="C197" s="1164" t="s">
        <v>1250</v>
      </c>
      <c r="D197" s="1164">
        <v>46092</v>
      </c>
      <c r="E197" s="1161">
        <f t="shared" si="28"/>
        <v>46096</v>
      </c>
      <c r="F197" s="1161">
        <f t="shared" ref="F197" si="31">E197+1</f>
        <v>46097</v>
      </c>
      <c r="G197" s="1211"/>
      <c r="H197" s="1161">
        <v>46084</v>
      </c>
      <c r="I197" s="1161">
        <v>46085</v>
      </c>
      <c r="J197" s="1204">
        <f t="shared" ref="J197" si="32">WEEKNUM(I197)</f>
        <v>10</v>
      </c>
    </row>
    <row r="198" spans="1:10" ht="18" customHeight="1" x14ac:dyDescent="0.2">
      <c r="B198" s="1164" t="s">
        <v>1229</v>
      </c>
      <c r="C198" s="1164" t="s">
        <v>1251</v>
      </c>
      <c r="D198" s="1164">
        <v>46099</v>
      </c>
      <c r="E198" s="1161">
        <f t="shared" si="28"/>
        <v>46103</v>
      </c>
      <c r="F198" s="1161">
        <f t="shared" ref="F198:F199" si="33">E198+1</f>
        <v>46104</v>
      </c>
      <c r="G198" s="1211"/>
      <c r="H198" s="1161">
        <f>H197+7</f>
        <v>46091</v>
      </c>
      <c r="I198" s="1161">
        <f>I197+7</f>
        <v>46092</v>
      </c>
      <c r="J198" s="1204">
        <f t="shared" ref="J198:J199" si="34">WEEKNUM(I198)</f>
        <v>11</v>
      </c>
    </row>
    <row r="199" spans="1:10" ht="18" customHeight="1" x14ac:dyDescent="0.2">
      <c r="B199" s="1164" t="s">
        <v>1229</v>
      </c>
      <c r="C199" s="1164" t="s">
        <v>1252</v>
      </c>
      <c r="D199" s="1164">
        <v>46106</v>
      </c>
      <c r="E199" s="1161">
        <f t="shared" si="28"/>
        <v>46110</v>
      </c>
      <c r="F199" s="1161">
        <f t="shared" si="33"/>
        <v>46111</v>
      </c>
      <c r="G199" s="1211"/>
      <c r="H199" s="1161">
        <f t="shared" ref="H199:H208" si="35">H198+7</f>
        <v>46098</v>
      </c>
      <c r="I199" s="1161">
        <f t="shared" ref="I199:I208" si="36">I198+7</f>
        <v>46099</v>
      </c>
      <c r="J199" s="1204">
        <f t="shared" si="34"/>
        <v>12</v>
      </c>
    </row>
    <row r="200" spans="1:10" ht="18" customHeight="1" x14ac:dyDescent="0.2">
      <c r="B200" s="1169" t="s">
        <v>433</v>
      </c>
      <c r="C200" s="1164" t="s">
        <v>1253</v>
      </c>
      <c r="D200" s="1170">
        <v>46112</v>
      </c>
      <c r="E200" s="1170">
        <f t="shared" ref="E200:E201" si="37">D200+4</f>
        <v>46116</v>
      </c>
      <c r="F200" s="1170">
        <f t="shared" ref="F200:F201" si="38">E200+1</f>
        <v>46117</v>
      </c>
      <c r="G200" s="1211"/>
      <c r="H200" s="1161">
        <f t="shared" si="35"/>
        <v>46105</v>
      </c>
      <c r="I200" s="1161">
        <f t="shared" si="36"/>
        <v>46106</v>
      </c>
      <c r="J200" s="1204">
        <f t="shared" ref="J200:J201" si="39">WEEKNUM(I200)</f>
        <v>13</v>
      </c>
    </row>
    <row r="201" spans="1:10" ht="18" customHeight="1" x14ac:dyDescent="0.2">
      <c r="B201" s="1164" t="s">
        <v>1229</v>
      </c>
      <c r="C201" s="1164" t="s">
        <v>1254</v>
      </c>
      <c r="D201" s="1164">
        <v>46110</v>
      </c>
      <c r="E201" s="1161">
        <f t="shared" si="37"/>
        <v>46114</v>
      </c>
      <c r="F201" s="1161">
        <f t="shared" si="38"/>
        <v>46115</v>
      </c>
      <c r="G201" s="1211"/>
      <c r="H201" s="1161">
        <f t="shared" si="35"/>
        <v>46112</v>
      </c>
      <c r="I201" s="1161">
        <f t="shared" si="36"/>
        <v>46113</v>
      </c>
      <c r="J201" s="1204">
        <f t="shared" si="39"/>
        <v>14</v>
      </c>
    </row>
    <row r="202" spans="1:10" ht="18" customHeight="1" x14ac:dyDescent="0.2">
      <c r="B202" s="1164" t="s">
        <v>1229</v>
      </c>
      <c r="C202" s="1164" t="s">
        <v>1255</v>
      </c>
      <c r="D202" s="1164">
        <v>46119</v>
      </c>
      <c r="E202" s="1161">
        <f t="shared" ref="E202" si="40">D202+4</f>
        <v>46123</v>
      </c>
      <c r="F202" s="1161">
        <f t="shared" ref="F202" si="41">E202+1</f>
        <v>46124</v>
      </c>
      <c r="G202" s="1211"/>
      <c r="H202" s="1161">
        <f t="shared" si="35"/>
        <v>46119</v>
      </c>
      <c r="I202" s="1161">
        <f t="shared" si="36"/>
        <v>46120</v>
      </c>
      <c r="J202" s="1204">
        <f t="shared" ref="J202" si="42">WEEKNUM(I202)</f>
        <v>15</v>
      </c>
    </row>
    <row r="203" spans="1:10" ht="18" customHeight="1" x14ac:dyDescent="0.2">
      <c r="B203" s="1164" t="s">
        <v>1229</v>
      </c>
      <c r="C203" s="1164" t="s">
        <v>1256</v>
      </c>
      <c r="D203" s="1164">
        <v>46126</v>
      </c>
      <c r="E203" s="1161">
        <f t="shared" ref="E203" si="43">D203+4</f>
        <v>46130</v>
      </c>
      <c r="F203" s="1161">
        <f t="shared" ref="F203" si="44">E203+1</f>
        <v>46131</v>
      </c>
      <c r="G203" s="1211"/>
      <c r="H203" s="1161">
        <f t="shared" si="35"/>
        <v>46126</v>
      </c>
      <c r="I203" s="1161">
        <f t="shared" si="36"/>
        <v>46127</v>
      </c>
      <c r="J203" s="1204">
        <f t="shared" ref="J203" si="45">WEEKNUM(I203)</f>
        <v>16</v>
      </c>
    </row>
    <row r="204" spans="1:10" ht="18" customHeight="1" x14ac:dyDescent="0.2">
      <c r="B204" s="1164" t="s">
        <v>1229</v>
      </c>
      <c r="C204" s="1164" t="s">
        <v>1257</v>
      </c>
      <c r="D204" s="1164">
        <v>46133</v>
      </c>
      <c r="E204" s="1161">
        <f t="shared" ref="E204" si="46">D204+4</f>
        <v>46137</v>
      </c>
      <c r="F204" s="1161">
        <f t="shared" ref="F204" si="47">E204+1</f>
        <v>46138</v>
      </c>
      <c r="G204" s="1211"/>
      <c r="H204" s="1161">
        <f t="shared" si="35"/>
        <v>46133</v>
      </c>
      <c r="I204" s="1161">
        <f t="shared" si="36"/>
        <v>46134</v>
      </c>
      <c r="J204" s="1204">
        <f t="shared" ref="J204" si="48">WEEKNUM(I204)</f>
        <v>17</v>
      </c>
    </row>
    <row r="205" spans="1:10" ht="18" customHeight="1" x14ac:dyDescent="0.2">
      <c r="B205" s="1164" t="s">
        <v>1229</v>
      </c>
      <c r="C205" s="1164" t="s">
        <v>1258</v>
      </c>
      <c r="D205" s="1164">
        <v>46140</v>
      </c>
      <c r="E205" s="1161">
        <f t="shared" ref="E205:E206" si="49">D205+4</f>
        <v>46144</v>
      </c>
      <c r="F205" s="1161">
        <f t="shared" ref="F205:F206" si="50">E205+1</f>
        <v>46145</v>
      </c>
      <c r="G205" s="1211"/>
      <c r="H205" s="1161">
        <f t="shared" si="35"/>
        <v>46140</v>
      </c>
      <c r="I205" s="1161">
        <f t="shared" si="36"/>
        <v>46141</v>
      </c>
      <c r="J205" s="1204">
        <f t="shared" ref="J205:J206" si="51">WEEKNUM(I205)</f>
        <v>18</v>
      </c>
    </row>
    <row r="206" spans="1:10" ht="18" customHeight="1" x14ac:dyDescent="0.2">
      <c r="B206" s="1164" t="s">
        <v>1229</v>
      </c>
      <c r="C206" s="1164" t="s">
        <v>1259</v>
      </c>
      <c r="D206" s="1164">
        <v>46147</v>
      </c>
      <c r="E206" s="1161">
        <f t="shared" si="49"/>
        <v>46151</v>
      </c>
      <c r="F206" s="1161">
        <f t="shared" si="50"/>
        <v>46152</v>
      </c>
      <c r="G206" s="1211"/>
      <c r="H206" s="1161">
        <f t="shared" si="35"/>
        <v>46147</v>
      </c>
      <c r="I206" s="1161">
        <f t="shared" si="36"/>
        <v>46148</v>
      </c>
      <c r="J206" s="1204">
        <f t="shared" si="51"/>
        <v>19</v>
      </c>
    </row>
    <row r="207" spans="1:10" ht="18" customHeight="1" x14ac:dyDescent="0.2">
      <c r="B207" s="1164" t="s">
        <v>1229</v>
      </c>
      <c r="C207" s="1164" t="s">
        <v>1260</v>
      </c>
      <c r="D207" s="1164">
        <v>46154</v>
      </c>
      <c r="E207" s="1161">
        <f t="shared" ref="E207" si="52">D207+4</f>
        <v>46158</v>
      </c>
      <c r="F207" s="1161">
        <f t="shared" ref="F207" si="53">E207+1</f>
        <v>46159</v>
      </c>
      <c r="G207" s="1211"/>
      <c r="H207" s="1161">
        <f t="shared" si="35"/>
        <v>46154</v>
      </c>
      <c r="I207" s="1161">
        <f t="shared" si="36"/>
        <v>46155</v>
      </c>
      <c r="J207" s="1204">
        <f t="shared" ref="J207" si="54">WEEKNUM(I207)</f>
        <v>20</v>
      </c>
    </row>
    <row r="208" spans="1:10" ht="18" customHeight="1" x14ac:dyDescent="0.2">
      <c r="B208" s="1164" t="s">
        <v>1229</v>
      </c>
      <c r="C208" s="1164" t="s">
        <v>1261</v>
      </c>
      <c r="D208" s="1164">
        <v>46161</v>
      </c>
      <c r="E208" s="1161">
        <f t="shared" ref="E208" si="55">D208+4</f>
        <v>46165</v>
      </c>
      <c r="F208" s="1161">
        <f t="shared" ref="F208" si="56">E208+1</f>
        <v>46166</v>
      </c>
      <c r="G208" s="1211"/>
      <c r="H208" s="1161">
        <f t="shared" si="35"/>
        <v>46161</v>
      </c>
      <c r="I208" s="1161">
        <f t="shared" si="36"/>
        <v>46162</v>
      </c>
      <c r="J208" s="1204">
        <f t="shared" ref="J208" si="57">WEEKNUM(I208)</f>
        <v>21</v>
      </c>
    </row>
    <row r="209" spans="1:10" ht="18" customHeight="1" x14ac:dyDescent="0.2">
      <c r="A209" s="805"/>
      <c r="B209" s="147" t="s">
        <v>589</v>
      </c>
      <c r="C209" s="764"/>
      <c r="D209" s="752"/>
      <c r="E209" s="764"/>
      <c r="F209" s="764"/>
      <c r="G209" s="764"/>
      <c r="H209" s="764"/>
      <c r="I209" s="331"/>
      <c r="J209" s="769"/>
    </row>
    <row r="210" spans="1:10" ht="18" customHeight="1" x14ac:dyDescent="0.2">
      <c r="A210" s="805"/>
      <c r="B210" s="147"/>
      <c r="C210" s="764"/>
      <c r="D210" s="752"/>
      <c r="E210" s="764"/>
      <c r="F210" s="764"/>
      <c r="G210" s="764"/>
      <c r="H210" s="764"/>
      <c r="I210" s="331"/>
      <c r="J210" s="769"/>
    </row>
    <row r="211" spans="1:10" ht="18" hidden="1" customHeight="1" x14ac:dyDescent="0.2">
      <c r="A211" s="805"/>
      <c r="B211" s="1512" t="s">
        <v>1151</v>
      </c>
      <c r="C211" s="1512"/>
      <c r="D211" s="1512"/>
      <c r="E211" s="1512"/>
      <c r="F211" s="1023"/>
      <c r="G211" s="1023"/>
      <c r="H211" s="764"/>
      <c r="I211" s="331"/>
      <c r="J211" s="769"/>
    </row>
    <row r="212" spans="1:10" ht="18" hidden="1" customHeight="1" x14ac:dyDescent="0.2">
      <c r="A212" s="805"/>
      <c r="B212" s="1023"/>
      <c r="C212" s="1023"/>
      <c r="D212" s="1023"/>
      <c r="E212" s="1023"/>
      <c r="F212" s="1023"/>
      <c r="G212" s="1023"/>
      <c r="H212" s="764"/>
      <c r="I212" s="331"/>
      <c r="J212" s="769"/>
    </row>
    <row r="213" spans="1:10" ht="28.5" hidden="1" customHeight="1" x14ac:dyDescent="0.2">
      <c r="A213" s="805"/>
      <c r="B213" s="1504"/>
      <c r="C213" s="1514"/>
      <c r="D213" s="1496" t="s">
        <v>373</v>
      </c>
      <c r="E213" s="1157" t="s">
        <v>354</v>
      </c>
      <c r="F213" s="1190"/>
      <c r="G213" s="1207"/>
      <c r="H213" s="1207"/>
      <c r="I213" s="1209"/>
      <c r="J213" s="331"/>
    </row>
    <row r="214" spans="1:10" ht="18" hidden="1" customHeight="1" x14ac:dyDescent="0.2">
      <c r="A214" s="805"/>
      <c r="B214" s="1158" t="s">
        <v>375</v>
      </c>
      <c r="C214" s="1158" t="s">
        <v>376</v>
      </c>
      <c r="D214" s="1497"/>
      <c r="E214" s="1159" t="s">
        <v>239</v>
      </c>
      <c r="F214" s="1209"/>
      <c r="G214" s="1176" t="s">
        <v>513</v>
      </c>
      <c r="H214" s="1176" t="s">
        <v>377</v>
      </c>
      <c r="I214" s="1193" t="s">
        <v>378</v>
      </c>
      <c r="J214" s="331"/>
    </row>
    <row r="215" spans="1:10" ht="18" hidden="1" customHeight="1" x14ac:dyDescent="0.2">
      <c r="A215" s="805"/>
      <c r="B215" s="1164" t="s">
        <v>556</v>
      </c>
      <c r="C215" s="1164" t="s">
        <v>1249</v>
      </c>
      <c r="D215" s="1164">
        <v>46056</v>
      </c>
      <c r="E215" s="1161">
        <v>46061</v>
      </c>
      <c r="F215" s="1211"/>
      <c r="G215" s="1161">
        <v>46056</v>
      </c>
      <c r="H215" s="1161">
        <v>46056</v>
      </c>
      <c r="I215" s="1204">
        <f t="shared" ref="I215:I222" si="58">WEEKNUM(H215)</f>
        <v>6</v>
      </c>
      <c r="J215" s="331"/>
    </row>
    <row r="216" spans="1:10" ht="18" hidden="1" customHeight="1" x14ac:dyDescent="0.2">
      <c r="A216" s="805"/>
      <c r="B216" s="1164" t="s">
        <v>1229</v>
      </c>
      <c r="C216" s="1164" t="s">
        <v>1262</v>
      </c>
      <c r="D216" s="1164">
        <v>46086</v>
      </c>
      <c r="E216" s="1161">
        <v>46088</v>
      </c>
      <c r="F216" s="1211"/>
      <c r="G216" s="1161">
        <v>46086</v>
      </c>
      <c r="H216" s="1161">
        <v>46086</v>
      </c>
      <c r="I216" s="1204">
        <f t="shared" si="58"/>
        <v>10</v>
      </c>
      <c r="J216" s="331"/>
    </row>
    <row r="217" spans="1:10" ht="18" hidden="1" customHeight="1" x14ac:dyDescent="0.2">
      <c r="A217" s="805"/>
      <c r="B217" s="1169" t="s">
        <v>584</v>
      </c>
      <c r="C217" s="1164" t="s">
        <v>1251</v>
      </c>
      <c r="D217" s="1164">
        <v>46091</v>
      </c>
      <c r="E217" s="1161">
        <f t="shared" ref="E217:E222" si="59">D217+3</f>
        <v>46094</v>
      </c>
      <c r="F217" s="1211"/>
      <c r="G217" s="1161">
        <v>46091</v>
      </c>
      <c r="H217" s="1161">
        <v>46092</v>
      </c>
      <c r="I217" s="1204">
        <f t="shared" si="58"/>
        <v>11</v>
      </c>
      <c r="J217" s="331"/>
    </row>
    <row r="218" spans="1:10" ht="18" hidden="1" customHeight="1" x14ac:dyDescent="0.2">
      <c r="A218" s="805"/>
      <c r="B218" s="1164" t="s">
        <v>1229</v>
      </c>
      <c r="C218" s="1164" t="s">
        <v>1252</v>
      </c>
      <c r="D218" s="1164">
        <v>46098</v>
      </c>
      <c r="E218" s="1161">
        <f t="shared" si="59"/>
        <v>46101</v>
      </c>
      <c r="F218" s="1211"/>
      <c r="G218" s="1161">
        <f t="shared" ref="G218:H218" si="60">G217+7</f>
        <v>46098</v>
      </c>
      <c r="H218" s="1161">
        <f t="shared" si="60"/>
        <v>46099</v>
      </c>
      <c r="I218" s="1204">
        <f t="shared" si="58"/>
        <v>12</v>
      </c>
      <c r="J218" s="331"/>
    </row>
    <row r="219" spans="1:10" ht="18" hidden="1" customHeight="1" x14ac:dyDescent="0.2">
      <c r="A219" s="805"/>
      <c r="B219" s="1169" t="s">
        <v>584</v>
      </c>
      <c r="C219" s="1164" t="s">
        <v>1253</v>
      </c>
      <c r="D219" s="1164">
        <v>46105</v>
      </c>
      <c r="E219" s="1161">
        <f t="shared" si="59"/>
        <v>46108</v>
      </c>
      <c r="F219" s="1211"/>
      <c r="G219" s="1161">
        <f t="shared" ref="G219:H219" si="61">G218+7</f>
        <v>46105</v>
      </c>
      <c r="H219" s="1161">
        <f t="shared" si="61"/>
        <v>46106</v>
      </c>
      <c r="I219" s="1204">
        <f t="shared" si="58"/>
        <v>13</v>
      </c>
      <c r="J219" s="331"/>
    </row>
    <row r="220" spans="1:10" ht="18" hidden="1" customHeight="1" x14ac:dyDescent="0.2">
      <c r="A220" s="805"/>
      <c r="B220" s="1164" t="s">
        <v>1229</v>
      </c>
      <c r="C220" s="1164" t="s">
        <v>1254</v>
      </c>
      <c r="D220" s="1164">
        <v>46112</v>
      </c>
      <c r="E220" s="1161">
        <f t="shared" si="59"/>
        <v>46115</v>
      </c>
      <c r="F220" s="1211"/>
      <c r="G220" s="1161">
        <f t="shared" ref="G220:H220" si="62">G219+7</f>
        <v>46112</v>
      </c>
      <c r="H220" s="1161">
        <f t="shared" si="62"/>
        <v>46113</v>
      </c>
      <c r="I220" s="1204">
        <f t="shared" si="58"/>
        <v>14</v>
      </c>
      <c r="J220" s="331"/>
    </row>
    <row r="221" spans="1:10" ht="18" hidden="1" customHeight="1" x14ac:dyDescent="0.2">
      <c r="A221" s="805"/>
      <c r="B221" s="1169" t="s">
        <v>584</v>
      </c>
      <c r="C221" s="1164" t="s">
        <v>1255</v>
      </c>
      <c r="D221" s="1164">
        <v>46119</v>
      </c>
      <c r="E221" s="1161">
        <f t="shared" si="59"/>
        <v>46122</v>
      </c>
      <c r="F221" s="1211"/>
      <c r="G221" s="1161">
        <f t="shared" ref="G221:H221" si="63">G220+7</f>
        <v>46119</v>
      </c>
      <c r="H221" s="1161">
        <f t="shared" si="63"/>
        <v>46120</v>
      </c>
      <c r="I221" s="1204">
        <f t="shared" si="58"/>
        <v>15</v>
      </c>
      <c r="J221" s="331"/>
    </row>
    <row r="222" spans="1:10" ht="18" hidden="1" customHeight="1" x14ac:dyDescent="0.2">
      <c r="A222" s="805"/>
      <c r="B222" s="1164" t="s">
        <v>1229</v>
      </c>
      <c r="C222" s="1164" t="s">
        <v>1256</v>
      </c>
      <c r="D222" s="1164">
        <v>46126</v>
      </c>
      <c r="E222" s="1161">
        <f t="shared" si="59"/>
        <v>46129</v>
      </c>
      <c r="F222" s="1211"/>
      <c r="G222" s="1161">
        <f t="shared" ref="G222:H222" si="64">G221+7</f>
        <v>46126</v>
      </c>
      <c r="H222" s="1161">
        <f t="shared" si="64"/>
        <v>46127</v>
      </c>
      <c r="I222" s="1204">
        <f t="shared" si="58"/>
        <v>16</v>
      </c>
      <c r="J222" s="331"/>
    </row>
    <row r="223" spans="1:10" ht="18" hidden="1" customHeight="1" x14ac:dyDescent="0.2">
      <c r="A223" s="805"/>
      <c r="B223" s="147" t="s">
        <v>589</v>
      </c>
      <c r="C223" s="764"/>
      <c r="D223" s="752"/>
      <c r="E223" s="764"/>
      <c r="F223" s="764"/>
      <c r="G223" s="764"/>
      <c r="H223" s="764"/>
      <c r="I223" s="331"/>
      <c r="J223" s="769"/>
    </row>
    <row r="224" spans="1:10" ht="18" customHeight="1" x14ac:dyDescent="0.2">
      <c r="A224" s="805"/>
      <c r="B224" s="147"/>
      <c r="C224" s="764"/>
      <c r="D224" s="752"/>
      <c r="E224" s="764"/>
      <c r="F224" s="764"/>
      <c r="G224" s="764"/>
      <c r="H224" s="764"/>
      <c r="I224" s="331"/>
      <c r="J224" s="769"/>
    </row>
    <row r="225" spans="1:15" ht="18" customHeight="1" x14ac:dyDescent="0.2">
      <c r="A225" s="805"/>
      <c r="B225" s="147"/>
      <c r="C225" s="764"/>
      <c r="D225" s="752"/>
      <c r="E225" s="764"/>
      <c r="F225" s="764"/>
      <c r="G225" s="764"/>
      <c r="H225" s="764"/>
      <c r="I225" s="331"/>
      <c r="J225" s="769"/>
    </row>
    <row r="226" spans="1:15" s="11" customFormat="1" ht="18" customHeight="1" x14ac:dyDescent="0.2">
      <c r="A226" s="855"/>
      <c r="B226" s="413"/>
      <c r="C226" s="331"/>
      <c r="D226" s="198"/>
      <c r="E226" s="199"/>
      <c r="F226" s="413"/>
      <c r="G226" s="331"/>
      <c r="H226" s="198"/>
      <c r="K226" s="331"/>
    </row>
    <row r="227" spans="1:15" s="147" customFormat="1" ht="18.75" customHeight="1" x14ac:dyDescent="0.2">
      <c r="B227" s="771"/>
      <c r="C227" s="772"/>
      <c r="D227" s="773"/>
      <c r="E227" s="774"/>
      <c r="F227" s="775"/>
      <c r="G227" s="776"/>
      <c r="H227" s="777"/>
    </row>
    <row r="228" spans="1:15" s="147" customFormat="1" ht="18.75" customHeight="1" x14ac:dyDescent="0.2">
      <c r="B228" s="778" t="s">
        <v>590</v>
      </c>
      <c r="C228" s="145"/>
      <c r="D228" s="147" t="s">
        <v>591</v>
      </c>
      <c r="G228" s="147" t="s">
        <v>592</v>
      </c>
      <c r="H228" s="779"/>
    </row>
    <row r="229" spans="1:15" s="147" customFormat="1" ht="18.75" customHeight="1" x14ac:dyDescent="0.2">
      <c r="B229" s="780" t="s">
        <v>593</v>
      </c>
      <c r="C229" s="1085" t="s">
        <v>594</v>
      </c>
      <c r="D229" s="133" t="s">
        <v>595</v>
      </c>
      <c r="F229" s="1085" t="s">
        <v>596</v>
      </c>
      <c r="G229" s="145" t="s">
        <v>597</v>
      </c>
      <c r="H229" s="1086" t="s">
        <v>598</v>
      </c>
    </row>
    <row r="230" spans="1:15" s="147" customFormat="1" ht="18" customHeight="1" x14ac:dyDescent="0.2">
      <c r="B230" s="780" t="s">
        <v>599</v>
      </c>
      <c r="C230" s="1085" t="s">
        <v>600</v>
      </c>
      <c r="D230" s="133" t="s">
        <v>601</v>
      </c>
      <c r="E230" s="148" t="s">
        <v>602</v>
      </c>
      <c r="F230" s="1087" t="s">
        <v>603</v>
      </c>
      <c r="G230" s="145" t="s">
        <v>604</v>
      </c>
      <c r="H230" s="1086" t="s">
        <v>605</v>
      </c>
    </row>
    <row r="231" spans="1:15" s="147" customFormat="1" ht="18.75" customHeight="1" x14ac:dyDescent="0.2">
      <c r="B231" s="783" t="s">
        <v>606</v>
      </c>
      <c r="C231" s="1088" t="s">
        <v>607</v>
      </c>
      <c r="D231" s="133" t="s">
        <v>608</v>
      </c>
      <c r="E231" s="148" t="s">
        <v>609</v>
      </c>
      <c r="F231" s="1087" t="s">
        <v>610</v>
      </c>
      <c r="G231" s="588" t="s">
        <v>611</v>
      </c>
      <c r="H231" s="1089" t="s">
        <v>612</v>
      </c>
    </row>
    <row r="232" spans="1:15" s="147" customFormat="1" ht="18.75" customHeight="1" x14ac:dyDescent="0.2">
      <c r="B232" s="783" t="s">
        <v>613</v>
      </c>
      <c r="C232" s="1088" t="s">
        <v>614</v>
      </c>
      <c r="D232" s="133" t="s">
        <v>615</v>
      </c>
      <c r="E232" s="148" t="s">
        <v>616</v>
      </c>
      <c r="F232" s="1087" t="s">
        <v>617</v>
      </c>
      <c r="G232" s="588" t="s">
        <v>618</v>
      </c>
      <c r="H232" s="1089" t="s">
        <v>619</v>
      </c>
      <c r="N232" s="149"/>
      <c r="O232" s="149"/>
    </row>
    <row r="233" spans="1:15" s="147" customFormat="1" ht="18.75" customHeight="1" x14ac:dyDescent="0.2">
      <c r="B233" s="783" t="s">
        <v>894</v>
      </c>
      <c r="C233" s="1088" t="s">
        <v>621</v>
      </c>
      <c r="D233" s="133" t="s">
        <v>622</v>
      </c>
      <c r="E233" s="148" t="s">
        <v>623</v>
      </c>
      <c r="F233" s="1087" t="s">
        <v>624</v>
      </c>
      <c r="G233" s="588" t="s">
        <v>625</v>
      </c>
      <c r="H233" s="1089" t="s">
        <v>626</v>
      </c>
      <c r="N233" s="149"/>
      <c r="O233" s="149"/>
    </row>
    <row r="234" spans="1:15" s="147" customFormat="1" ht="18.75" customHeight="1" x14ac:dyDescent="0.2">
      <c r="B234" s="783" t="s">
        <v>627</v>
      </c>
      <c r="C234" s="1088" t="s">
        <v>628</v>
      </c>
      <c r="D234" s="133" t="s">
        <v>629</v>
      </c>
      <c r="E234" s="148" t="s">
        <v>630</v>
      </c>
      <c r="F234" s="1087" t="s">
        <v>631</v>
      </c>
      <c r="G234" s="588" t="s">
        <v>632</v>
      </c>
      <c r="H234" s="1089" t="s">
        <v>633</v>
      </c>
      <c r="N234" s="149"/>
      <c r="O234" s="149"/>
    </row>
    <row r="235" spans="1:15" s="147" customFormat="1" ht="18.75" customHeight="1" x14ac:dyDescent="0.2">
      <c r="B235" s="783" t="s">
        <v>634</v>
      </c>
      <c r="C235" s="1088" t="s">
        <v>635</v>
      </c>
      <c r="D235" s="133" t="s">
        <v>636</v>
      </c>
      <c r="E235" s="148" t="s">
        <v>637</v>
      </c>
      <c r="F235" s="1085" t="s">
        <v>638</v>
      </c>
      <c r="G235" s="588" t="s">
        <v>639</v>
      </c>
      <c r="H235" s="787" t="s">
        <v>640</v>
      </c>
      <c r="N235" s="149"/>
      <c r="O235" s="149"/>
    </row>
    <row r="236" spans="1:15" s="149" customFormat="1" ht="18.75" customHeight="1" x14ac:dyDescent="0.2">
      <c r="A236" s="1022"/>
      <c r="B236" s="783" t="s">
        <v>641</v>
      </c>
      <c r="C236" s="1088" t="s">
        <v>642</v>
      </c>
      <c r="D236" s="133" t="s">
        <v>643</v>
      </c>
      <c r="E236" s="148" t="s">
        <v>644</v>
      </c>
      <c r="F236" s="739" t="s">
        <v>645</v>
      </c>
      <c r="G236" s="147"/>
      <c r="H236" s="788"/>
      <c r="I236" s="145"/>
      <c r="J236" s="145"/>
      <c r="K236" s="145"/>
    </row>
    <row r="237" spans="1:15" s="149" customFormat="1" ht="18" customHeight="1" x14ac:dyDescent="0.2">
      <c r="A237" s="1022"/>
      <c r="B237" s="789"/>
      <c r="C237" s="790"/>
      <c r="D237" s="790"/>
      <c r="E237" s="791"/>
      <c r="F237" s="791"/>
      <c r="G237" s="791"/>
      <c r="H237" s="792"/>
      <c r="I237" s="145"/>
      <c r="J237" s="145"/>
      <c r="K237" s="145"/>
    </row>
  </sheetData>
  <mergeCells count="9">
    <mergeCell ref="D213:D214"/>
    <mergeCell ref="B211:E211"/>
    <mergeCell ref="B213:C213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29" r:id="rId1" xr:uid="{0F1B1185-7846-4275-8AE6-92CF240EEB52}"/>
    <hyperlink ref="C229" r:id="rId2" xr:uid="{2BE04064-64FF-426B-8FA7-F2811F756160}"/>
    <hyperlink ref="H234" r:id="rId3" xr:uid="{43160F0C-0BF6-4EF1-9E8C-1895C68E466C}"/>
    <hyperlink ref="H233" r:id="rId4" xr:uid="{D392D09C-EDA5-498C-9A3C-EBA59E646895}"/>
    <hyperlink ref="C232" r:id="rId5" xr:uid="{B1B2BFAF-7F32-496E-876E-6AA72880B26A}"/>
    <hyperlink ref="C230" r:id="rId6" xr:uid="{8A7E07B7-2ECF-4AEA-95EF-7B394E0C42D1}"/>
    <hyperlink ref="C236" r:id="rId7" xr:uid="{D1960634-EC8D-4354-ABAF-48E307F24E17}"/>
    <hyperlink ref="H232" r:id="rId8" xr:uid="{0806600F-2418-4AA3-87CB-415074841CC5}"/>
    <hyperlink ref="H235" r:id="rId9" xr:uid="{4EFBF298-653D-4C5F-B24C-461ECD1DAF32}"/>
    <hyperlink ref="F229" r:id="rId10" xr:uid="{85ED6B12-71C0-4976-B5A8-E2DCC99A09B1}"/>
    <hyperlink ref="F234" r:id="rId11" xr:uid="{1F91097E-119B-4B8C-906A-5DA9574776DE}"/>
    <hyperlink ref="F230" r:id="rId12" xr:uid="{DEE1E37C-57F7-4F08-90E8-2E762803EBD2}"/>
    <hyperlink ref="F231" r:id="rId13" xr:uid="{959A9562-B2C9-42D3-8ACF-A4BD1CE16DD5}"/>
    <hyperlink ref="F232" r:id="rId14" xr:uid="{C47233D7-DD91-44F8-B778-124B2617CA33}"/>
    <hyperlink ref="F233" r:id="rId15" xr:uid="{35517700-EE77-484C-9E33-C80A35E81CF0}"/>
    <hyperlink ref="H230" r:id="rId16" xr:uid="{81210963-4331-4745-876E-64A6FBDBBA40}"/>
    <hyperlink ref="H231" r:id="rId17" xr:uid="{86F12395-78B9-4BFC-966D-EFEB8DB473AB}"/>
    <hyperlink ref="F235" r:id="rId18" xr:uid="{EF7251DF-0B16-4665-9E38-349B911DFEEE}"/>
    <hyperlink ref="C231" r:id="rId19" xr:uid="{F46ED306-59A7-424F-93F0-0FD6F7CE797D}"/>
    <hyperlink ref="C233" r:id="rId20" xr:uid="{19D1D5CC-AF25-4FCD-8CEB-4E040B5DC58C}"/>
    <hyperlink ref="C234" r:id="rId21" xr:uid="{C8AE4C8F-4486-4CA5-995F-0535EB1A8DA5}"/>
    <hyperlink ref="C235" r:id="rId22" xr:uid="{A711CE27-514C-47A5-9F9A-86979A05746A}"/>
    <hyperlink ref="F236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 x14ac:dyDescent="0.2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 x14ac:dyDescent="0.2">
      <c r="A1" s="219" t="s">
        <v>1263</v>
      </c>
      <c r="B1" s="219" t="s">
        <v>1264</v>
      </c>
      <c r="C1" s="219" t="s">
        <v>1265</v>
      </c>
      <c r="D1" s="220" t="s">
        <v>1266</v>
      </c>
      <c r="E1" s="221" t="s">
        <v>1267</v>
      </c>
      <c r="F1" s="219" t="s">
        <v>1268</v>
      </c>
      <c r="G1" s="219" t="s">
        <v>138</v>
      </c>
      <c r="H1" s="219" t="s">
        <v>1269</v>
      </c>
      <c r="I1" s="222" t="s">
        <v>1270</v>
      </c>
    </row>
    <row r="2" spans="1:10" hidden="1" x14ac:dyDescent="0.2">
      <c r="A2" s="224" t="s">
        <v>1271</v>
      </c>
      <c r="B2" s="224" t="s">
        <v>1272</v>
      </c>
      <c r="C2" s="224" t="s">
        <v>1272</v>
      </c>
      <c r="D2" s="224" t="s">
        <v>1273</v>
      </c>
      <c r="E2" s="224" t="s">
        <v>1274</v>
      </c>
      <c r="F2" s="224" t="s">
        <v>292</v>
      </c>
      <c r="G2" s="225" t="s">
        <v>1275</v>
      </c>
      <c r="H2" s="225" t="s">
        <v>1276</v>
      </c>
      <c r="I2" s="222" t="s">
        <v>1277</v>
      </c>
    </row>
    <row r="3" spans="1:10" ht="31.15" hidden="1" customHeight="1" x14ac:dyDescent="0.2">
      <c r="A3" s="226" t="s">
        <v>1278</v>
      </c>
      <c r="B3" s="226" t="s">
        <v>1279</v>
      </c>
      <c r="C3" s="225"/>
      <c r="D3" s="225"/>
      <c r="E3" s="226" t="s">
        <v>1279</v>
      </c>
      <c r="F3" s="227" t="s">
        <v>1280</v>
      </c>
      <c r="G3" s="225"/>
      <c r="H3" s="227" t="s">
        <v>1281</v>
      </c>
      <c r="I3" s="228" t="s">
        <v>1282</v>
      </c>
    </row>
    <row r="4" spans="1:10" ht="51" hidden="1" x14ac:dyDescent="0.2">
      <c r="A4" s="229" t="s">
        <v>1283</v>
      </c>
      <c r="B4" s="229" t="s">
        <v>1284</v>
      </c>
      <c r="C4" s="229" t="s">
        <v>1284</v>
      </c>
      <c r="D4" s="230"/>
      <c r="E4" s="229" t="s">
        <v>1285</v>
      </c>
      <c r="F4" s="227" t="s">
        <v>221</v>
      </c>
      <c r="G4" s="225" t="s">
        <v>1286</v>
      </c>
      <c r="H4" s="227" t="s">
        <v>1281</v>
      </c>
      <c r="I4" s="228" t="s">
        <v>1287</v>
      </c>
    </row>
    <row r="5" spans="1:10" ht="51" hidden="1" x14ac:dyDescent="0.2">
      <c r="A5" s="229" t="s">
        <v>1283</v>
      </c>
      <c r="B5" s="229" t="s">
        <v>1288</v>
      </c>
      <c r="C5" s="229" t="s">
        <v>1288</v>
      </c>
      <c r="D5" s="230"/>
      <c r="E5" s="229" t="s">
        <v>1289</v>
      </c>
      <c r="F5" s="227" t="s">
        <v>221</v>
      </c>
      <c r="G5" s="225" t="s">
        <v>1290</v>
      </c>
      <c r="H5" s="227" t="s">
        <v>1281</v>
      </c>
      <c r="I5" s="228" t="s">
        <v>1287</v>
      </c>
    </row>
    <row r="6" spans="1:10" ht="27.6" hidden="1" customHeight="1" x14ac:dyDescent="0.2">
      <c r="A6" s="229" t="s">
        <v>1291</v>
      </c>
      <c r="B6" s="229" t="s">
        <v>1292</v>
      </c>
      <c r="C6" s="229" t="s">
        <v>1292</v>
      </c>
      <c r="D6" s="227"/>
      <c r="E6" s="229" t="s">
        <v>1292</v>
      </c>
      <c r="F6" s="227" t="s">
        <v>221</v>
      </c>
      <c r="G6" s="225" t="s">
        <v>1293</v>
      </c>
      <c r="H6" s="227" t="s">
        <v>1281</v>
      </c>
      <c r="I6" s="228" t="s">
        <v>1287</v>
      </c>
    </row>
    <row r="7" spans="1:10" hidden="1" x14ac:dyDescent="0.2">
      <c r="A7" s="224" t="s">
        <v>1294</v>
      </c>
      <c r="B7" s="224" t="s">
        <v>1295</v>
      </c>
      <c r="C7" s="224" t="s">
        <v>1296</v>
      </c>
      <c r="D7" s="224" t="s">
        <v>1297</v>
      </c>
      <c r="E7" s="224" t="s">
        <v>1298</v>
      </c>
      <c r="F7" s="224" t="s">
        <v>292</v>
      </c>
      <c r="G7" s="225" t="s">
        <v>1299</v>
      </c>
      <c r="H7" s="225" t="s">
        <v>1276</v>
      </c>
      <c r="I7" s="222"/>
    </row>
    <row r="8" spans="1:10" hidden="1" x14ac:dyDescent="0.2">
      <c r="A8" s="224" t="s">
        <v>1294</v>
      </c>
      <c r="B8" s="224" t="s">
        <v>1295</v>
      </c>
      <c r="C8" s="224" t="s">
        <v>1300</v>
      </c>
      <c r="D8" s="224" t="s">
        <v>1301</v>
      </c>
      <c r="E8" s="224" t="s">
        <v>1302</v>
      </c>
      <c r="F8" s="224" t="s">
        <v>292</v>
      </c>
      <c r="G8" s="225"/>
      <c r="H8" s="225" t="s">
        <v>1276</v>
      </c>
      <c r="I8" s="222" t="s">
        <v>1303</v>
      </c>
    </row>
    <row r="9" spans="1:10" hidden="1" x14ac:dyDescent="0.2">
      <c r="A9" s="224" t="s">
        <v>1271</v>
      </c>
      <c r="B9" s="224" t="s">
        <v>1304</v>
      </c>
      <c r="C9" s="224" t="s">
        <v>1304</v>
      </c>
      <c r="D9" s="224" t="s">
        <v>1305</v>
      </c>
      <c r="E9" s="224" t="s">
        <v>1306</v>
      </c>
      <c r="F9" s="224" t="s">
        <v>292</v>
      </c>
      <c r="G9" s="225" t="s">
        <v>1307</v>
      </c>
      <c r="H9" s="225" t="s">
        <v>1276</v>
      </c>
      <c r="I9" s="222" t="s">
        <v>1277</v>
      </c>
    </row>
    <row r="10" spans="1:10" hidden="1" x14ac:dyDescent="0.2">
      <c r="A10" s="333" t="s">
        <v>1294</v>
      </c>
      <c r="B10" s="333" t="s">
        <v>1308</v>
      </c>
      <c r="C10" s="333" t="s">
        <v>1309</v>
      </c>
      <c r="D10" s="333" t="s">
        <v>1310</v>
      </c>
      <c r="E10" s="333" t="s">
        <v>1311</v>
      </c>
      <c r="F10" s="333" t="s">
        <v>292</v>
      </c>
      <c r="G10" s="334" t="s">
        <v>1312</v>
      </c>
      <c r="H10" s="334" t="s">
        <v>1276</v>
      </c>
      <c r="I10" s="335" t="s">
        <v>1277</v>
      </c>
      <c r="J10" s="223" t="s">
        <v>1313</v>
      </c>
    </row>
    <row r="11" spans="1:10" hidden="1" x14ac:dyDescent="0.2">
      <c r="A11" s="333" t="s">
        <v>1294</v>
      </c>
      <c r="B11" s="333" t="s">
        <v>1308</v>
      </c>
      <c r="C11" s="333" t="s">
        <v>1314</v>
      </c>
      <c r="D11" s="333" t="s">
        <v>1315</v>
      </c>
      <c r="E11" s="333" t="s">
        <v>1316</v>
      </c>
      <c r="F11" s="333" t="s">
        <v>292</v>
      </c>
      <c r="G11" s="334" t="s">
        <v>1317</v>
      </c>
      <c r="H11" s="334" t="s">
        <v>1276</v>
      </c>
      <c r="I11" s="335" t="s">
        <v>1277</v>
      </c>
      <c r="J11" s="223" t="s">
        <v>1313</v>
      </c>
    </row>
    <row r="12" spans="1:10" hidden="1" x14ac:dyDescent="0.2">
      <c r="A12" s="224" t="s">
        <v>1294</v>
      </c>
      <c r="B12" s="224" t="s">
        <v>1308</v>
      </c>
      <c r="C12" s="224" t="s">
        <v>1318</v>
      </c>
      <c r="D12" s="224"/>
      <c r="E12" s="224" t="s">
        <v>1319</v>
      </c>
      <c r="F12" s="224" t="s">
        <v>292</v>
      </c>
      <c r="G12" s="225"/>
      <c r="H12" s="225" t="s">
        <v>1276</v>
      </c>
      <c r="I12" s="222" t="s">
        <v>1320</v>
      </c>
    </row>
    <row r="13" spans="1:10" hidden="1" x14ac:dyDescent="0.2">
      <c r="A13" s="224" t="s">
        <v>1321</v>
      </c>
      <c r="B13" s="224" t="s">
        <v>1322</v>
      </c>
      <c r="C13" s="224" t="s">
        <v>1322</v>
      </c>
      <c r="D13" s="224" t="s">
        <v>1323</v>
      </c>
      <c r="E13" s="224" t="s">
        <v>1324</v>
      </c>
      <c r="F13" s="224" t="s">
        <v>292</v>
      </c>
      <c r="G13" s="225"/>
      <c r="H13" s="225" t="s">
        <v>1276</v>
      </c>
      <c r="I13" s="222"/>
    </row>
    <row r="14" spans="1:10" hidden="1" x14ac:dyDescent="0.2">
      <c r="A14" s="224" t="s">
        <v>1294</v>
      </c>
      <c r="B14" s="224" t="s">
        <v>1325</v>
      </c>
      <c r="C14" s="224" t="s">
        <v>1325</v>
      </c>
      <c r="D14" s="224" t="s">
        <v>1326</v>
      </c>
      <c r="E14" s="224" t="s">
        <v>1327</v>
      </c>
      <c r="F14" s="224" t="s">
        <v>292</v>
      </c>
      <c r="G14" s="225" t="s">
        <v>1328</v>
      </c>
      <c r="H14" s="225" t="s">
        <v>1276</v>
      </c>
      <c r="I14" s="222"/>
    </row>
    <row r="15" spans="1:10" ht="38.25" hidden="1" x14ac:dyDescent="0.2">
      <c r="A15" s="231" t="s">
        <v>1329</v>
      </c>
      <c r="B15" s="231" t="s">
        <v>1330</v>
      </c>
      <c r="C15" s="225"/>
      <c r="D15" s="225"/>
      <c r="E15" s="231" t="s">
        <v>1330</v>
      </c>
      <c r="F15" s="227" t="s">
        <v>272</v>
      </c>
      <c r="G15" s="225"/>
      <c r="H15" s="227" t="s">
        <v>1281</v>
      </c>
      <c r="I15" s="222" t="s">
        <v>1331</v>
      </c>
    </row>
    <row r="16" spans="1:10" hidden="1" x14ac:dyDescent="0.2">
      <c r="A16" s="224" t="s">
        <v>1294</v>
      </c>
      <c r="B16" s="224" t="s">
        <v>1332</v>
      </c>
      <c r="C16" s="224" t="s">
        <v>1333</v>
      </c>
      <c r="D16" s="224"/>
      <c r="E16" s="224" t="s">
        <v>1334</v>
      </c>
      <c r="F16" s="224" t="s">
        <v>292</v>
      </c>
      <c r="G16" s="225" t="s">
        <v>1335</v>
      </c>
      <c r="H16" s="225" t="s">
        <v>1276</v>
      </c>
      <c r="I16" s="222" t="s">
        <v>1336</v>
      </c>
    </row>
    <row r="17" spans="1:10" hidden="1" x14ac:dyDescent="0.2">
      <c r="A17" s="224" t="s">
        <v>1294</v>
      </c>
      <c r="B17" s="224" t="s">
        <v>1332</v>
      </c>
      <c r="C17" s="224" t="s">
        <v>1337</v>
      </c>
      <c r="D17" s="224" t="s">
        <v>1338</v>
      </c>
      <c r="E17" s="224" t="s">
        <v>228</v>
      </c>
      <c r="F17" s="224" t="s">
        <v>292</v>
      </c>
      <c r="G17" s="225" t="s">
        <v>1339</v>
      </c>
      <c r="H17" s="225" t="s">
        <v>1276</v>
      </c>
      <c r="I17" s="222"/>
    </row>
    <row r="18" spans="1:10" hidden="1" x14ac:dyDescent="0.2">
      <c r="A18" s="224" t="s">
        <v>1294</v>
      </c>
      <c r="B18" s="224" t="s">
        <v>1332</v>
      </c>
      <c r="C18" s="224" t="s">
        <v>1340</v>
      </c>
      <c r="D18" s="224" t="s">
        <v>1341</v>
      </c>
      <c r="E18" s="224" t="s">
        <v>1342</v>
      </c>
      <c r="F18" s="224" t="s">
        <v>292</v>
      </c>
      <c r="G18" s="225" t="s">
        <v>1343</v>
      </c>
      <c r="H18" s="225" t="s">
        <v>1276</v>
      </c>
      <c r="I18" s="222" t="s">
        <v>1344</v>
      </c>
    </row>
    <row r="19" spans="1:10" hidden="1" x14ac:dyDescent="0.2">
      <c r="A19" s="224" t="s">
        <v>1345</v>
      </c>
      <c r="B19" s="224" t="s">
        <v>1346</v>
      </c>
      <c r="C19" s="224" t="s">
        <v>1346</v>
      </c>
      <c r="D19" s="224" t="s">
        <v>1347</v>
      </c>
      <c r="E19" s="224" t="s">
        <v>1348</v>
      </c>
      <c r="F19" s="224" t="s">
        <v>292</v>
      </c>
      <c r="G19" s="225" t="s">
        <v>1349</v>
      </c>
      <c r="H19" s="225" t="s">
        <v>1276</v>
      </c>
      <c r="I19" s="222"/>
    </row>
    <row r="20" spans="1:10" hidden="1" x14ac:dyDescent="0.2">
      <c r="A20" s="232" t="s">
        <v>1350</v>
      </c>
      <c r="B20" s="233" t="s">
        <v>1351</v>
      </c>
      <c r="C20" s="233" t="s">
        <v>1351</v>
      </c>
      <c r="D20" s="225"/>
      <c r="E20" s="233" t="s">
        <v>1352</v>
      </c>
      <c r="F20" s="227" t="s">
        <v>235</v>
      </c>
      <c r="G20" s="225" t="s">
        <v>1353</v>
      </c>
      <c r="H20" s="227" t="s">
        <v>1281</v>
      </c>
      <c r="I20" s="222"/>
    </row>
    <row r="21" spans="1:10" ht="15" hidden="1" x14ac:dyDescent="0.2">
      <c r="A21" s="224" t="s">
        <v>1294</v>
      </c>
      <c r="B21" s="224" t="s">
        <v>1354</v>
      </c>
      <c r="C21" s="224" t="s">
        <v>1354</v>
      </c>
      <c r="D21" s="224" t="s">
        <v>1355</v>
      </c>
      <c r="E21" s="224" t="s">
        <v>1356</v>
      </c>
      <c r="F21" s="224" t="s">
        <v>292</v>
      </c>
      <c r="G21" s="225" t="s">
        <v>1357</v>
      </c>
      <c r="H21" s="225" t="s">
        <v>1276</v>
      </c>
      <c r="I21" s="222"/>
      <c r="J21" s="234"/>
    </row>
    <row r="22" spans="1:10" ht="51" hidden="1" x14ac:dyDescent="0.2">
      <c r="A22" s="235" t="s">
        <v>1358</v>
      </c>
      <c r="B22" s="235" t="s">
        <v>1359</v>
      </c>
      <c r="C22" s="225"/>
      <c r="D22" s="225"/>
      <c r="E22" s="235" t="s">
        <v>1359</v>
      </c>
      <c r="F22" s="227" t="s">
        <v>1280</v>
      </c>
      <c r="G22" s="225" t="s">
        <v>1360</v>
      </c>
      <c r="H22" s="227" t="s">
        <v>1281</v>
      </c>
      <c r="I22" s="228" t="s">
        <v>1282</v>
      </c>
      <c r="J22" s="234"/>
    </row>
    <row r="23" spans="1:10" ht="15" hidden="1" x14ac:dyDescent="0.2">
      <c r="A23" s="224" t="s">
        <v>1294</v>
      </c>
      <c r="B23" s="224" t="s">
        <v>1361</v>
      </c>
      <c r="C23" s="224" t="s">
        <v>1361</v>
      </c>
      <c r="D23" s="224" t="s">
        <v>1362</v>
      </c>
      <c r="E23" s="224" t="s">
        <v>1363</v>
      </c>
      <c r="F23" s="224" t="s">
        <v>292</v>
      </c>
      <c r="G23" s="225"/>
      <c r="H23" s="225" t="s">
        <v>1276</v>
      </c>
      <c r="I23" s="222"/>
      <c r="J23" s="234"/>
    </row>
    <row r="24" spans="1:10" ht="15" hidden="1" x14ac:dyDescent="0.2">
      <c r="A24" s="224" t="s">
        <v>1294</v>
      </c>
      <c r="B24" s="224" t="s">
        <v>1361</v>
      </c>
      <c r="C24" s="224" t="s">
        <v>1361</v>
      </c>
      <c r="D24" s="224" t="s">
        <v>1364</v>
      </c>
      <c r="E24" s="224" t="s">
        <v>1363</v>
      </c>
      <c r="F24" s="224" t="s">
        <v>292</v>
      </c>
      <c r="G24" s="225"/>
      <c r="H24" s="225" t="s">
        <v>1276</v>
      </c>
      <c r="I24" s="222"/>
      <c r="J24" s="236"/>
    </row>
    <row r="25" spans="1:10" ht="15" hidden="1" x14ac:dyDescent="0.2">
      <c r="A25" s="224" t="s">
        <v>1294</v>
      </c>
      <c r="B25" s="224" t="s">
        <v>1365</v>
      </c>
      <c r="C25" s="224" t="s">
        <v>1366</v>
      </c>
      <c r="D25" s="224" t="s">
        <v>1367</v>
      </c>
      <c r="E25" s="224" t="s">
        <v>1368</v>
      </c>
      <c r="F25" s="224" t="s">
        <v>292</v>
      </c>
      <c r="G25" s="225" t="s">
        <v>1369</v>
      </c>
      <c r="H25" s="225" t="s">
        <v>1276</v>
      </c>
      <c r="I25" s="222" t="s">
        <v>1370</v>
      </c>
      <c r="J25" s="234"/>
    </row>
    <row r="26" spans="1:10" ht="15" hidden="1" x14ac:dyDescent="0.2">
      <c r="A26" s="224" t="s">
        <v>1294</v>
      </c>
      <c r="B26" s="224" t="s">
        <v>1365</v>
      </c>
      <c r="C26" s="224" t="s">
        <v>1366</v>
      </c>
      <c r="D26" s="224" t="s">
        <v>1371</v>
      </c>
      <c r="E26" s="224" t="s">
        <v>1368</v>
      </c>
      <c r="F26" s="224" t="s">
        <v>292</v>
      </c>
      <c r="G26" s="225" t="s">
        <v>1369</v>
      </c>
      <c r="H26" s="225" t="s">
        <v>1276</v>
      </c>
      <c r="I26" s="222" t="s">
        <v>1370</v>
      </c>
      <c r="J26" s="234"/>
    </row>
    <row r="27" spans="1:10" hidden="1" x14ac:dyDescent="0.2">
      <c r="A27" s="224" t="s">
        <v>1294</v>
      </c>
      <c r="B27" s="224" t="s">
        <v>1365</v>
      </c>
      <c r="C27" s="224" t="s">
        <v>1366</v>
      </c>
      <c r="D27" s="224" t="s">
        <v>1372</v>
      </c>
      <c r="E27" s="224" t="s">
        <v>1368</v>
      </c>
      <c r="F27" s="224" t="s">
        <v>292</v>
      </c>
      <c r="G27" s="225" t="s">
        <v>1369</v>
      </c>
      <c r="H27" s="225" t="s">
        <v>1276</v>
      </c>
      <c r="I27" s="222" t="s">
        <v>1370</v>
      </c>
      <c r="J27" s="237"/>
    </row>
    <row r="28" spans="1:10" hidden="1" x14ac:dyDescent="0.2">
      <c r="A28" s="224" t="s">
        <v>1294</v>
      </c>
      <c r="B28" s="224" t="s">
        <v>1365</v>
      </c>
      <c r="C28" s="224" t="s">
        <v>1366</v>
      </c>
      <c r="D28" s="230" t="s">
        <v>1373</v>
      </c>
      <c r="E28" s="224" t="s">
        <v>1368</v>
      </c>
      <c r="F28" s="224" t="s">
        <v>292</v>
      </c>
      <c r="G28" s="225" t="s">
        <v>1369</v>
      </c>
      <c r="H28" s="225" t="s">
        <v>1276</v>
      </c>
      <c r="I28" s="222" t="s">
        <v>1370</v>
      </c>
      <c r="J28" s="237"/>
    </row>
    <row r="29" spans="1:10" hidden="1" x14ac:dyDescent="0.2">
      <c r="A29" s="224" t="s">
        <v>1294</v>
      </c>
      <c r="B29" s="224" t="s">
        <v>1365</v>
      </c>
      <c r="C29" s="224" t="s">
        <v>1366</v>
      </c>
      <c r="D29" s="230" t="s">
        <v>1374</v>
      </c>
      <c r="E29" s="224" t="s">
        <v>1368</v>
      </c>
      <c r="F29" s="224" t="s">
        <v>292</v>
      </c>
      <c r="G29" s="225" t="s">
        <v>1369</v>
      </c>
      <c r="H29" s="225" t="s">
        <v>1276</v>
      </c>
      <c r="I29" s="222" t="s">
        <v>1370</v>
      </c>
    </row>
    <row r="30" spans="1:10" hidden="1" x14ac:dyDescent="0.2">
      <c r="A30" s="224" t="s">
        <v>1294</v>
      </c>
      <c r="B30" s="224" t="s">
        <v>1365</v>
      </c>
      <c r="C30" s="224" t="s">
        <v>1366</v>
      </c>
      <c r="D30" s="224" t="s">
        <v>1375</v>
      </c>
      <c r="E30" s="224" t="s">
        <v>1368</v>
      </c>
      <c r="F30" s="224" t="s">
        <v>292</v>
      </c>
      <c r="G30" s="225" t="s">
        <v>1369</v>
      </c>
      <c r="H30" s="225" t="s">
        <v>1276</v>
      </c>
      <c r="I30" s="222" t="s">
        <v>1370</v>
      </c>
    </row>
    <row r="31" spans="1:10" hidden="1" x14ac:dyDescent="0.2">
      <c r="A31" s="224" t="s">
        <v>1294</v>
      </c>
      <c r="B31" s="224" t="s">
        <v>1365</v>
      </c>
      <c r="C31" s="224" t="s">
        <v>1365</v>
      </c>
      <c r="D31" s="224" t="s">
        <v>1365</v>
      </c>
      <c r="E31" s="224" t="s">
        <v>214</v>
      </c>
      <c r="F31" s="224" t="s">
        <v>292</v>
      </c>
      <c r="G31" s="225" t="s">
        <v>1376</v>
      </c>
      <c r="H31" s="225" t="s">
        <v>1276</v>
      </c>
      <c r="I31" s="222" t="s">
        <v>1370</v>
      </c>
    </row>
    <row r="32" spans="1:10" hidden="1" x14ac:dyDescent="0.2">
      <c r="A32" s="224" t="s">
        <v>1294</v>
      </c>
      <c r="B32" s="224" t="s">
        <v>1365</v>
      </c>
      <c r="C32" s="224" t="s">
        <v>1309</v>
      </c>
      <c r="D32" s="224" t="s">
        <v>1377</v>
      </c>
      <c r="E32" s="224" t="s">
        <v>1378</v>
      </c>
      <c r="F32" s="224" t="s">
        <v>292</v>
      </c>
      <c r="G32" s="225" t="s">
        <v>1379</v>
      </c>
      <c r="H32" s="225" t="s">
        <v>1276</v>
      </c>
      <c r="I32" s="222" t="s">
        <v>1370</v>
      </c>
    </row>
    <row r="33" spans="1:10" hidden="1" x14ac:dyDescent="0.2">
      <c r="A33" s="224" t="s">
        <v>1294</v>
      </c>
      <c r="B33" s="224" t="s">
        <v>1365</v>
      </c>
      <c r="C33" s="224" t="s">
        <v>1309</v>
      </c>
      <c r="D33" s="224" t="s">
        <v>1380</v>
      </c>
      <c r="E33" s="224" t="s">
        <v>1378</v>
      </c>
      <c r="F33" s="224" t="s">
        <v>292</v>
      </c>
      <c r="G33" s="225" t="s">
        <v>1379</v>
      </c>
      <c r="H33" s="225" t="s">
        <v>1276</v>
      </c>
      <c r="I33" s="222" t="s">
        <v>1370</v>
      </c>
    </row>
    <row r="34" spans="1:10" hidden="1" x14ac:dyDescent="0.2">
      <c r="A34" s="224" t="s">
        <v>1294</v>
      </c>
      <c r="B34" s="224" t="s">
        <v>1365</v>
      </c>
      <c r="C34" s="224" t="s">
        <v>1309</v>
      </c>
      <c r="D34" s="224" t="s">
        <v>1381</v>
      </c>
      <c r="E34" s="224" t="s">
        <v>1378</v>
      </c>
      <c r="F34" s="224" t="s">
        <v>292</v>
      </c>
      <c r="G34" s="225" t="s">
        <v>1379</v>
      </c>
      <c r="H34" s="225" t="s">
        <v>1276</v>
      </c>
      <c r="I34" s="222" t="s">
        <v>1370</v>
      </c>
    </row>
    <row r="35" spans="1:10" hidden="1" x14ac:dyDescent="0.2">
      <c r="A35" s="224" t="s">
        <v>1294</v>
      </c>
      <c r="B35" s="224" t="s">
        <v>1365</v>
      </c>
      <c r="C35" s="224" t="s">
        <v>1309</v>
      </c>
      <c r="D35" s="224" t="s">
        <v>1382</v>
      </c>
      <c r="E35" s="224" t="s">
        <v>1378</v>
      </c>
      <c r="F35" s="224" t="s">
        <v>292</v>
      </c>
      <c r="G35" s="225" t="s">
        <v>1379</v>
      </c>
      <c r="H35" s="225" t="s">
        <v>1276</v>
      </c>
      <c r="I35" s="222" t="s">
        <v>1370</v>
      </c>
    </row>
    <row r="36" spans="1:10" hidden="1" x14ac:dyDescent="0.2">
      <c r="A36" s="224" t="s">
        <v>1294</v>
      </c>
      <c r="B36" s="224" t="s">
        <v>1365</v>
      </c>
      <c r="C36" s="224" t="s">
        <v>1309</v>
      </c>
      <c r="D36" s="224" t="s">
        <v>1383</v>
      </c>
      <c r="E36" s="224" t="s">
        <v>1378</v>
      </c>
      <c r="F36" s="224" t="s">
        <v>292</v>
      </c>
      <c r="G36" s="225" t="s">
        <v>1379</v>
      </c>
      <c r="H36" s="225" t="s">
        <v>1276</v>
      </c>
      <c r="I36" s="222" t="s">
        <v>1370</v>
      </c>
    </row>
    <row r="37" spans="1:10" hidden="1" x14ac:dyDescent="0.2">
      <c r="A37" s="224" t="s">
        <v>1294</v>
      </c>
      <c r="B37" s="224" t="s">
        <v>1365</v>
      </c>
      <c r="C37" s="224" t="s">
        <v>1309</v>
      </c>
      <c r="D37" s="224" t="s">
        <v>1384</v>
      </c>
      <c r="E37" s="224" t="s">
        <v>1378</v>
      </c>
      <c r="F37" s="224" t="s">
        <v>292</v>
      </c>
      <c r="G37" s="225" t="s">
        <v>1379</v>
      </c>
      <c r="H37" s="225" t="s">
        <v>1276</v>
      </c>
      <c r="I37" s="222" t="s">
        <v>1303</v>
      </c>
    </row>
    <row r="38" spans="1:10" hidden="1" x14ac:dyDescent="0.2">
      <c r="A38" s="224" t="s">
        <v>1294</v>
      </c>
      <c r="B38" s="224" t="s">
        <v>1365</v>
      </c>
      <c r="C38" s="224" t="s">
        <v>1309</v>
      </c>
      <c r="D38" s="230" t="s">
        <v>1385</v>
      </c>
      <c r="E38" s="224" t="s">
        <v>1378</v>
      </c>
      <c r="F38" s="224" t="s">
        <v>292</v>
      </c>
      <c r="G38" s="225" t="s">
        <v>1379</v>
      </c>
      <c r="H38" s="225" t="s">
        <v>1276</v>
      </c>
      <c r="I38" s="222" t="s">
        <v>1370</v>
      </c>
    </row>
    <row r="39" spans="1:10" hidden="1" x14ac:dyDescent="0.2">
      <c r="A39" s="224" t="s">
        <v>1294</v>
      </c>
      <c r="B39" s="224" t="s">
        <v>1365</v>
      </c>
      <c r="C39" s="224" t="s">
        <v>1309</v>
      </c>
      <c r="D39" s="230" t="s">
        <v>1386</v>
      </c>
      <c r="E39" s="224" t="s">
        <v>1378</v>
      </c>
      <c r="F39" s="224" t="s">
        <v>292</v>
      </c>
      <c r="G39" s="225" t="s">
        <v>1379</v>
      </c>
      <c r="H39" s="225" t="s">
        <v>1276</v>
      </c>
      <c r="I39" s="222" t="s">
        <v>1370</v>
      </c>
    </row>
    <row r="40" spans="1:10" ht="22.9" hidden="1" customHeight="1" x14ac:dyDescent="0.2">
      <c r="A40" s="224" t="s">
        <v>1294</v>
      </c>
      <c r="B40" s="224" t="s">
        <v>1365</v>
      </c>
      <c r="C40" s="224" t="s">
        <v>1309</v>
      </c>
      <c r="D40" s="224" t="s">
        <v>1387</v>
      </c>
      <c r="E40" s="224" t="s">
        <v>1378</v>
      </c>
      <c r="F40" s="224" t="s">
        <v>292</v>
      </c>
      <c r="G40" s="225" t="s">
        <v>1379</v>
      </c>
      <c r="H40" s="225" t="s">
        <v>1276</v>
      </c>
      <c r="I40" s="222" t="s">
        <v>1388</v>
      </c>
    </row>
    <row r="41" spans="1:10" ht="51" hidden="1" x14ac:dyDescent="0.2">
      <c r="A41" s="238" t="s">
        <v>1389</v>
      </c>
      <c r="B41" s="238" t="s">
        <v>1390</v>
      </c>
      <c r="C41" s="238" t="s">
        <v>1390</v>
      </c>
      <c r="D41" s="225"/>
      <c r="E41" s="238" t="s">
        <v>1390</v>
      </c>
      <c r="F41" s="227" t="s">
        <v>221</v>
      </c>
      <c r="G41" s="225"/>
      <c r="H41" s="227" t="s">
        <v>1281</v>
      </c>
      <c r="I41" s="228" t="s">
        <v>1287</v>
      </c>
    </row>
    <row r="42" spans="1:10" hidden="1" x14ac:dyDescent="0.2">
      <c r="A42" s="224" t="s">
        <v>1294</v>
      </c>
      <c r="B42" s="224" t="s">
        <v>1391</v>
      </c>
      <c r="C42" s="224" t="s">
        <v>1391</v>
      </c>
      <c r="D42" s="224" t="s">
        <v>1392</v>
      </c>
      <c r="E42" s="224" t="s">
        <v>1393</v>
      </c>
      <c r="F42" s="224" t="s">
        <v>292</v>
      </c>
      <c r="G42" s="225" t="s">
        <v>1394</v>
      </c>
      <c r="H42" s="225" t="s">
        <v>1276</v>
      </c>
      <c r="I42" s="222"/>
    </row>
    <row r="43" spans="1:10" hidden="1" x14ac:dyDescent="0.2">
      <c r="A43" s="224" t="s">
        <v>1294</v>
      </c>
      <c r="B43" s="224" t="s">
        <v>1391</v>
      </c>
      <c r="C43" s="224" t="s">
        <v>1391</v>
      </c>
      <c r="D43" s="224" t="s">
        <v>1395</v>
      </c>
      <c r="E43" s="224" t="s">
        <v>1393</v>
      </c>
      <c r="F43" s="224" t="s">
        <v>292</v>
      </c>
      <c r="G43" s="225" t="s">
        <v>1394</v>
      </c>
      <c r="H43" s="225" t="s">
        <v>1276</v>
      </c>
      <c r="I43" s="222"/>
    </row>
    <row r="44" spans="1:10" ht="38.25" hidden="1" x14ac:dyDescent="0.2">
      <c r="A44" s="224" t="s">
        <v>1294</v>
      </c>
      <c r="B44" s="224" t="s">
        <v>1396</v>
      </c>
      <c r="C44" s="224" t="s">
        <v>1396</v>
      </c>
      <c r="D44" s="224" t="s">
        <v>1397</v>
      </c>
      <c r="E44" s="224" t="s">
        <v>1398</v>
      </c>
      <c r="F44" s="224" t="s">
        <v>292</v>
      </c>
      <c r="G44" s="225" t="s">
        <v>1399</v>
      </c>
      <c r="H44" s="225" t="s">
        <v>1276</v>
      </c>
      <c r="I44" s="222" t="s">
        <v>1400</v>
      </c>
      <c r="J44" s="239"/>
    </row>
    <row r="45" spans="1:10" ht="38.25" hidden="1" x14ac:dyDescent="0.2">
      <c r="A45" s="224" t="s">
        <v>1294</v>
      </c>
      <c r="B45" s="224" t="s">
        <v>1396</v>
      </c>
      <c r="C45" s="224" t="s">
        <v>1396</v>
      </c>
      <c r="D45" s="224" t="s">
        <v>1401</v>
      </c>
      <c r="E45" s="224" t="s">
        <v>1398</v>
      </c>
      <c r="F45" s="224" t="s">
        <v>292</v>
      </c>
      <c r="G45" s="225" t="s">
        <v>1399</v>
      </c>
      <c r="H45" s="225" t="s">
        <v>1276</v>
      </c>
      <c r="I45" s="222" t="s">
        <v>1400</v>
      </c>
      <c r="J45" s="239"/>
    </row>
    <row r="46" spans="1:10" ht="51" hidden="1" x14ac:dyDescent="0.2">
      <c r="A46" s="229" t="s">
        <v>1283</v>
      </c>
      <c r="B46" s="229" t="s">
        <v>1402</v>
      </c>
      <c r="C46" s="229" t="s">
        <v>1402</v>
      </c>
      <c r="D46" s="230"/>
      <c r="E46" s="229" t="s">
        <v>1402</v>
      </c>
      <c r="F46" s="227" t="s">
        <v>221</v>
      </c>
      <c r="G46" s="225" t="s">
        <v>1403</v>
      </c>
      <c r="H46" s="227" t="s">
        <v>1281</v>
      </c>
      <c r="I46" s="228" t="s">
        <v>1287</v>
      </c>
      <c r="J46" s="239"/>
    </row>
    <row r="47" spans="1:10" ht="38.25" hidden="1" x14ac:dyDescent="0.2">
      <c r="A47" s="231" t="s">
        <v>1329</v>
      </c>
      <c r="B47" s="231" t="s">
        <v>1404</v>
      </c>
      <c r="C47" s="225"/>
      <c r="D47" s="225"/>
      <c r="E47" s="231" t="s">
        <v>1404</v>
      </c>
      <c r="F47" s="227" t="s">
        <v>272</v>
      </c>
      <c r="G47" s="225"/>
      <c r="H47" s="227" t="s">
        <v>1281</v>
      </c>
      <c r="I47" s="222" t="s">
        <v>1331</v>
      </c>
      <c r="J47" s="239"/>
    </row>
    <row r="48" spans="1:10" ht="38.25" hidden="1" x14ac:dyDescent="0.2">
      <c r="A48" s="231" t="s">
        <v>1329</v>
      </c>
      <c r="B48" s="231" t="s">
        <v>1405</v>
      </c>
      <c r="C48" s="225"/>
      <c r="D48" s="225"/>
      <c r="E48" s="231" t="s">
        <v>1405</v>
      </c>
      <c r="F48" s="227" t="s">
        <v>272</v>
      </c>
      <c r="G48" s="225"/>
      <c r="H48" s="227" t="s">
        <v>1281</v>
      </c>
      <c r="I48" s="222" t="s">
        <v>1331</v>
      </c>
      <c r="J48" s="239"/>
    </row>
    <row r="49" spans="1:10" ht="51" hidden="1" x14ac:dyDescent="0.2">
      <c r="A49" s="233" t="s">
        <v>1406</v>
      </c>
      <c r="B49" s="233" t="s">
        <v>1407</v>
      </c>
      <c r="C49" s="225"/>
      <c r="D49" s="225"/>
      <c r="E49" s="233" t="s">
        <v>1407</v>
      </c>
      <c r="F49" s="227" t="s">
        <v>1280</v>
      </c>
      <c r="G49" s="225"/>
      <c r="H49" s="227" t="s">
        <v>1281</v>
      </c>
      <c r="I49" s="228" t="s">
        <v>1282</v>
      </c>
      <c r="J49" s="239"/>
    </row>
    <row r="50" spans="1:10" ht="14.25" customHeight="1" x14ac:dyDescent="0.2">
      <c r="A50" s="238" t="s">
        <v>1408</v>
      </c>
      <c r="B50" s="238" t="s">
        <v>1409</v>
      </c>
      <c r="C50" s="238" t="s">
        <v>1409</v>
      </c>
      <c r="D50" s="225"/>
      <c r="E50" s="238" t="s">
        <v>1409</v>
      </c>
      <c r="F50" s="227" t="s">
        <v>221</v>
      </c>
      <c r="G50" s="225" t="s">
        <v>1410</v>
      </c>
      <c r="H50" s="227" t="s">
        <v>1281</v>
      </c>
      <c r="I50" s="228" t="s">
        <v>1287</v>
      </c>
      <c r="J50" s="240"/>
    </row>
    <row r="51" spans="1:10" hidden="1" x14ac:dyDescent="0.2">
      <c r="A51" s="224" t="s">
        <v>1294</v>
      </c>
      <c r="B51" s="224" t="s">
        <v>1411</v>
      </c>
      <c r="C51" s="224" t="s">
        <v>1412</v>
      </c>
      <c r="D51" s="224" t="s">
        <v>1413</v>
      </c>
      <c r="E51" s="224" t="s">
        <v>1414</v>
      </c>
      <c r="F51" s="224" t="s">
        <v>292</v>
      </c>
      <c r="G51" s="225" t="s">
        <v>1415</v>
      </c>
      <c r="H51" s="225" t="s">
        <v>1276</v>
      </c>
      <c r="I51" s="222"/>
      <c r="J51" s="239"/>
    </row>
    <row r="52" spans="1:10" ht="51" hidden="1" x14ac:dyDescent="0.2">
      <c r="A52" s="229" t="s">
        <v>1283</v>
      </c>
      <c r="B52" s="229" t="s">
        <v>1416</v>
      </c>
      <c r="C52" s="229" t="s">
        <v>1416</v>
      </c>
      <c r="D52" s="227"/>
      <c r="E52" s="229" t="s">
        <v>1416</v>
      </c>
      <c r="F52" s="227" t="s">
        <v>221</v>
      </c>
      <c r="G52" s="225" t="s">
        <v>1417</v>
      </c>
      <c r="H52" s="227" t="s">
        <v>1281</v>
      </c>
      <c r="I52" s="228" t="s">
        <v>1287</v>
      </c>
      <c r="J52" s="239"/>
    </row>
    <row r="53" spans="1:10" ht="38.25" hidden="1" x14ac:dyDescent="0.2">
      <c r="A53" s="241" t="s">
        <v>1283</v>
      </c>
      <c r="B53" s="242" t="s">
        <v>1418</v>
      </c>
      <c r="C53" s="242" t="s">
        <v>1418</v>
      </c>
      <c r="D53" s="225"/>
      <c r="E53" s="242" t="s">
        <v>1419</v>
      </c>
      <c r="F53" s="227" t="s">
        <v>272</v>
      </c>
      <c r="G53" s="225" t="s">
        <v>1420</v>
      </c>
      <c r="H53" s="227" t="s">
        <v>1281</v>
      </c>
      <c r="I53" s="222" t="s">
        <v>1331</v>
      </c>
      <c r="J53" s="239"/>
    </row>
    <row r="54" spans="1:10" ht="38.25" hidden="1" x14ac:dyDescent="0.2">
      <c r="A54" s="231" t="s">
        <v>1329</v>
      </c>
      <c r="B54" s="231" t="s">
        <v>1421</v>
      </c>
      <c r="C54" s="225"/>
      <c r="D54" s="225"/>
      <c r="E54" s="231" t="s">
        <v>1421</v>
      </c>
      <c r="F54" s="227" t="s">
        <v>272</v>
      </c>
      <c r="G54" s="225"/>
      <c r="H54" s="227" t="s">
        <v>1281</v>
      </c>
      <c r="I54" s="222" t="s">
        <v>1331</v>
      </c>
      <c r="J54" s="239"/>
    </row>
    <row r="55" spans="1:10" hidden="1" x14ac:dyDescent="0.2">
      <c r="A55" s="224" t="s">
        <v>1294</v>
      </c>
      <c r="B55" s="224" t="s">
        <v>1422</v>
      </c>
      <c r="C55" s="224" t="s">
        <v>1423</v>
      </c>
      <c r="D55" s="224"/>
      <c r="E55" s="224" t="s">
        <v>1424</v>
      </c>
      <c r="F55" s="224" t="s">
        <v>292</v>
      </c>
      <c r="G55" s="225"/>
      <c r="H55" s="225" t="s">
        <v>1276</v>
      </c>
      <c r="I55" s="222"/>
      <c r="J55" s="239"/>
    </row>
    <row r="56" spans="1:10" x14ac:dyDescent="0.2">
      <c r="A56" s="224" t="s">
        <v>1294</v>
      </c>
      <c r="B56" s="224" t="s">
        <v>1425</v>
      </c>
      <c r="C56" s="224" t="s">
        <v>1409</v>
      </c>
      <c r="D56" s="224" t="s">
        <v>1426</v>
      </c>
      <c r="E56" s="224" t="s">
        <v>1427</v>
      </c>
      <c r="F56" s="224" t="s">
        <v>292</v>
      </c>
      <c r="G56" s="225" t="s">
        <v>1410</v>
      </c>
      <c r="H56" s="225" t="s">
        <v>1276</v>
      </c>
      <c r="I56" s="222"/>
      <c r="J56" s="239"/>
    </row>
    <row r="57" spans="1:10" hidden="1" x14ac:dyDescent="0.2">
      <c r="A57" s="224" t="s">
        <v>1294</v>
      </c>
      <c r="B57" s="224" t="s">
        <v>1425</v>
      </c>
      <c r="C57" s="224" t="s">
        <v>1428</v>
      </c>
      <c r="D57" s="224" t="s">
        <v>1429</v>
      </c>
      <c r="E57" s="224" t="s">
        <v>1430</v>
      </c>
      <c r="F57" s="224" t="s">
        <v>292</v>
      </c>
      <c r="G57" s="225" t="s">
        <v>1431</v>
      </c>
      <c r="H57" s="225" t="s">
        <v>1276</v>
      </c>
      <c r="I57" s="222"/>
      <c r="J57" s="239"/>
    </row>
    <row r="58" spans="1:10" hidden="1" x14ac:dyDescent="0.2">
      <c r="A58" s="224" t="s">
        <v>1294</v>
      </c>
      <c r="B58" s="224" t="s">
        <v>1425</v>
      </c>
      <c r="C58" s="224" t="s">
        <v>1432</v>
      </c>
      <c r="D58" s="224" t="s">
        <v>1433</v>
      </c>
      <c r="E58" s="224" t="s">
        <v>1434</v>
      </c>
      <c r="F58" s="224" t="s">
        <v>292</v>
      </c>
      <c r="G58" s="225"/>
      <c r="H58" s="225" t="s">
        <v>1276</v>
      </c>
      <c r="I58" s="222"/>
      <c r="J58" s="239"/>
    </row>
    <row r="59" spans="1:10" ht="51" hidden="1" x14ac:dyDescent="0.2">
      <c r="A59" s="230" t="s">
        <v>1283</v>
      </c>
      <c r="B59" s="230" t="s">
        <v>1435</v>
      </c>
      <c r="C59" s="230" t="s">
        <v>1435</v>
      </c>
      <c r="D59" s="230"/>
      <c r="E59" s="230" t="s">
        <v>1435</v>
      </c>
      <c r="F59" s="227" t="s">
        <v>221</v>
      </c>
      <c r="G59" s="225" t="s">
        <v>1436</v>
      </c>
      <c r="H59" s="227" t="s">
        <v>1281</v>
      </c>
      <c r="I59" s="228" t="s">
        <v>1287</v>
      </c>
      <c r="J59" s="239"/>
    </row>
    <row r="60" spans="1:10" ht="27" hidden="1" customHeight="1" x14ac:dyDescent="0.2">
      <c r="A60" s="230" t="s">
        <v>1283</v>
      </c>
      <c r="B60" s="230" t="s">
        <v>1437</v>
      </c>
      <c r="C60" s="230" t="s">
        <v>1437</v>
      </c>
      <c r="D60" s="227"/>
      <c r="E60" s="230" t="s">
        <v>1437</v>
      </c>
      <c r="F60" s="227" t="s">
        <v>221</v>
      </c>
      <c r="G60" s="225" t="s">
        <v>1438</v>
      </c>
      <c r="H60" s="227" t="s">
        <v>1281</v>
      </c>
      <c r="I60" s="228" t="s">
        <v>1287</v>
      </c>
    </row>
    <row r="61" spans="1:10" hidden="1" x14ac:dyDescent="0.2">
      <c r="A61" s="224" t="s">
        <v>1294</v>
      </c>
      <c r="B61" s="224" t="s">
        <v>1439</v>
      </c>
      <c r="C61" s="224" t="s">
        <v>1440</v>
      </c>
      <c r="D61" s="224" t="s">
        <v>1441</v>
      </c>
      <c r="E61" s="224" t="s">
        <v>1442</v>
      </c>
      <c r="F61" s="224" t="s">
        <v>292</v>
      </c>
      <c r="G61" s="225" t="s">
        <v>1443</v>
      </c>
      <c r="H61" s="225" t="s">
        <v>1276</v>
      </c>
      <c r="I61" s="222"/>
    </row>
    <row r="62" spans="1:10" hidden="1" x14ac:dyDescent="0.2">
      <c r="A62" s="224" t="s">
        <v>1294</v>
      </c>
      <c r="B62" s="224" t="s">
        <v>1439</v>
      </c>
      <c r="C62" s="224" t="s">
        <v>1444</v>
      </c>
      <c r="D62" s="224" t="s">
        <v>1445</v>
      </c>
      <c r="E62" s="224" t="s">
        <v>254</v>
      </c>
      <c r="F62" s="224" t="s">
        <v>292</v>
      </c>
      <c r="G62" s="225" t="s">
        <v>255</v>
      </c>
      <c r="H62" s="225" t="s">
        <v>1276</v>
      </c>
      <c r="I62" s="222" t="s">
        <v>1446</v>
      </c>
    </row>
    <row r="63" spans="1:10" hidden="1" x14ac:dyDescent="0.2">
      <c r="A63" s="224" t="s">
        <v>1294</v>
      </c>
      <c r="B63" s="224" t="s">
        <v>1439</v>
      </c>
      <c r="C63" s="224" t="s">
        <v>1444</v>
      </c>
      <c r="D63" s="224" t="s">
        <v>1447</v>
      </c>
      <c r="E63" s="224" t="s">
        <v>254</v>
      </c>
      <c r="F63" s="224" t="s">
        <v>292</v>
      </c>
      <c r="G63" s="225" t="s">
        <v>255</v>
      </c>
      <c r="H63" s="225" t="s">
        <v>1276</v>
      </c>
      <c r="I63" s="222" t="s">
        <v>1446</v>
      </c>
    </row>
    <row r="64" spans="1:10" ht="51" hidden="1" x14ac:dyDescent="0.2">
      <c r="A64" s="226" t="s">
        <v>1448</v>
      </c>
      <c r="B64" s="243" t="s">
        <v>1449</v>
      </c>
      <c r="C64" s="225"/>
      <c r="D64" s="225"/>
      <c r="E64" s="243" t="s">
        <v>1449</v>
      </c>
      <c r="F64" s="227" t="s">
        <v>1280</v>
      </c>
      <c r="G64" s="225"/>
      <c r="H64" s="227" t="s">
        <v>1281</v>
      </c>
      <c r="I64" s="228" t="s">
        <v>1282</v>
      </c>
    </row>
    <row r="65" spans="1:10" ht="51" hidden="1" x14ac:dyDescent="0.2">
      <c r="A65" s="233" t="s">
        <v>1448</v>
      </c>
      <c r="B65" s="233" t="s">
        <v>1449</v>
      </c>
      <c r="C65" s="225"/>
      <c r="D65" s="225"/>
      <c r="E65" s="233" t="s">
        <v>1449</v>
      </c>
      <c r="F65" s="227" t="s">
        <v>1280</v>
      </c>
      <c r="G65" s="225"/>
      <c r="H65" s="227" t="s">
        <v>1281</v>
      </c>
      <c r="I65" s="228" t="s">
        <v>1282</v>
      </c>
    </row>
    <row r="66" spans="1:10" hidden="1" x14ac:dyDescent="0.2">
      <c r="A66" s="224" t="s">
        <v>1271</v>
      </c>
      <c r="B66" s="224" t="s">
        <v>1450</v>
      </c>
      <c r="C66" s="224" t="s">
        <v>1450</v>
      </c>
      <c r="D66" s="225"/>
      <c r="E66" s="224" t="s">
        <v>275</v>
      </c>
      <c r="F66" s="224" t="s">
        <v>292</v>
      </c>
      <c r="G66" s="225" t="s">
        <v>276</v>
      </c>
      <c r="H66" s="225" t="s">
        <v>1276</v>
      </c>
      <c r="I66" s="244" t="s">
        <v>1451</v>
      </c>
    </row>
    <row r="67" spans="1:10" hidden="1" x14ac:dyDescent="0.2">
      <c r="A67" s="224" t="s">
        <v>1321</v>
      </c>
      <c r="B67" s="224" t="s">
        <v>1452</v>
      </c>
      <c r="C67" s="224" t="s">
        <v>1452</v>
      </c>
      <c r="D67" s="224" t="s">
        <v>1453</v>
      </c>
      <c r="E67" s="224" t="s">
        <v>1454</v>
      </c>
      <c r="F67" s="224" t="s">
        <v>292</v>
      </c>
      <c r="G67" s="225"/>
      <c r="H67" s="225" t="s">
        <v>1276</v>
      </c>
      <c r="I67" s="222" t="s">
        <v>1455</v>
      </c>
    </row>
    <row r="68" spans="1:10" hidden="1" x14ac:dyDescent="0.2">
      <c r="A68" s="224" t="s">
        <v>1321</v>
      </c>
      <c r="B68" s="224" t="s">
        <v>1452</v>
      </c>
      <c r="C68" s="224" t="s">
        <v>1452</v>
      </c>
      <c r="D68" s="224" t="s">
        <v>1456</v>
      </c>
      <c r="E68" s="224" t="s">
        <v>1457</v>
      </c>
      <c r="F68" s="224" t="s">
        <v>292</v>
      </c>
      <c r="G68" s="225"/>
      <c r="H68" s="225" t="s">
        <v>1276</v>
      </c>
      <c r="I68" s="222"/>
    </row>
    <row r="69" spans="1:10" ht="38.25" hidden="1" x14ac:dyDescent="0.2">
      <c r="A69" s="231" t="s">
        <v>1329</v>
      </c>
      <c r="B69" s="231" t="s">
        <v>1458</v>
      </c>
      <c r="C69" s="225"/>
      <c r="D69" s="225"/>
      <c r="E69" s="231" t="s">
        <v>1458</v>
      </c>
      <c r="F69" s="227" t="s">
        <v>272</v>
      </c>
      <c r="G69" s="225"/>
      <c r="H69" s="227" t="s">
        <v>1281</v>
      </c>
      <c r="I69" s="222" t="s">
        <v>1331</v>
      </c>
    </row>
    <row r="70" spans="1:10" ht="38.25" hidden="1" x14ac:dyDescent="0.2">
      <c r="A70" s="231" t="s">
        <v>1329</v>
      </c>
      <c r="B70" s="231" t="s">
        <v>1458</v>
      </c>
      <c r="C70" s="225"/>
      <c r="D70" s="225"/>
      <c r="E70" s="231" t="s">
        <v>1458</v>
      </c>
      <c r="F70" s="227" t="s">
        <v>272</v>
      </c>
      <c r="G70" s="225"/>
      <c r="H70" s="227" t="s">
        <v>1281</v>
      </c>
      <c r="I70" s="222" t="s">
        <v>1331</v>
      </c>
    </row>
    <row r="71" spans="1:10" hidden="1" x14ac:dyDescent="0.2">
      <c r="A71" s="224" t="s">
        <v>1294</v>
      </c>
      <c r="B71" s="224" t="s">
        <v>1459</v>
      </c>
      <c r="C71" s="224" t="s">
        <v>1459</v>
      </c>
      <c r="D71" s="224" t="s">
        <v>1460</v>
      </c>
      <c r="E71" s="224" t="s">
        <v>1461</v>
      </c>
      <c r="F71" s="224" t="s">
        <v>292</v>
      </c>
      <c r="G71" s="225" t="s">
        <v>1462</v>
      </c>
      <c r="H71" s="225" t="s">
        <v>1276</v>
      </c>
      <c r="I71" s="222" t="s">
        <v>1463</v>
      </c>
    </row>
    <row r="72" spans="1:10" hidden="1" x14ac:dyDescent="0.2">
      <c r="A72" s="224" t="s">
        <v>1294</v>
      </c>
      <c r="B72" s="224" t="s">
        <v>1464</v>
      </c>
      <c r="C72" s="224" t="s">
        <v>1465</v>
      </c>
      <c r="D72" s="224" t="s">
        <v>1466</v>
      </c>
      <c r="E72" s="224" t="s">
        <v>292</v>
      </c>
      <c r="F72" s="224" t="s">
        <v>292</v>
      </c>
      <c r="G72" s="225" t="s">
        <v>215</v>
      </c>
      <c r="H72" s="225" t="s">
        <v>1276</v>
      </c>
      <c r="I72" s="222"/>
    </row>
    <row r="73" spans="1:10" hidden="1" x14ac:dyDescent="0.2">
      <c r="A73" s="224" t="s">
        <v>1294</v>
      </c>
      <c r="B73" s="224" t="s">
        <v>1464</v>
      </c>
      <c r="C73" s="224" t="s">
        <v>1467</v>
      </c>
      <c r="D73" s="224" t="s">
        <v>1468</v>
      </c>
      <c r="E73" s="224" t="s">
        <v>328</v>
      </c>
      <c r="F73" s="224" t="s">
        <v>292</v>
      </c>
      <c r="G73" s="225" t="s">
        <v>329</v>
      </c>
      <c r="H73" s="225" t="s">
        <v>1276</v>
      </c>
      <c r="I73" s="222"/>
    </row>
    <row r="74" spans="1:10" hidden="1" x14ac:dyDescent="0.2">
      <c r="A74" s="224" t="s">
        <v>1294</v>
      </c>
      <c r="B74" s="224" t="s">
        <v>1469</v>
      </c>
      <c r="C74" s="224" t="s">
        <v>1470</v>
      </c>
      <c r="D74" s="224" t="s">
        <v>1471</v>
      </c>
      <c r="E74" s="224" t="s">
        <v>1472</v>
      </c>
      <c r="F74" s="224" t="s">
        <v>292</v>
      </c>
      <c r="G74" s="225" t="s">
        <v>1473</v>
      </c>
      <c r="H74" s="225" t="s">
        <v>1276</v>
      </c>
      <c r="I74" s="245"/>
    </row>
    <row r="75" spans="1:10" hidden="1" x14ac:dyDescent="0.2">
      <c r="A75" s="224" t="s">
        <v>1294</v>
      </c>
      <c r="B75" s="224" t="s">
        <v>1469</v>
      </c>
      <c r="C75" s="224" t="s">
        <v>1474</v>
      </c>
      <c r="D75" s="224"/>
      <c r="E75" s="224" t="s">
        <v>1475</v>
      </c>
      <c r="F75" s="224" t="s">
        <v>292</v>
      </c>
      <c r="G75" s="225" t="s">
        <v>1476</v>
      </c>
      <c r="H75" s="225" t="s">
        <v>1276</v>
      </c>
      <c r="I75" s="245"/>
    </row>
    <row r="76" spans="1:10" hidden="1" x14ac:dyDescent="0.2">
      <c r="A76" s="224" t="s">
        <v>1294</v>
      </c>
      <c r="B76" s="224" t="s">
        <v>1469</v>
      </c>
      <c r="C76" s="224" t="s">
        <v>1477</v>
      </c>
      <c r="D76" s="224" t="s">
        <v>1478</v>
      </c>
      <c r="E76" s="224" t="s">
        <v>1479</v>
      </c>
      <c r="F76" s="224" t="s">
        <v>292</v>
      </c>
      <c r="G76" s="225" t="s">
        <v>1480</v>
      </c>
      <c r="H76" s="225" t="s">
        <v>1276</v>
      </c>
      <c r="I76" s="245"/>
      <c r="J76" s="240"/>
    </row>
    <row r="77" spans="1:10" ht="51" hidden="1" x14ac:dyDescent="0.2">
      <c r="A77" s="229" t="s">
        <v>1283</v>
      </c>
      <c r="B77" s="229" t="s">
        <v>1481</v>
      </c>
      <c r="C77" s="229" t="s">
        <v>1481</v>
      </c>
      <c r="D77" s="227"/>
      <c r="E77" s="229" t="s">
        <v>1481</v>
      </c>
      <c r="F77" s="227" t="s">
        <v>221</v>
      </c>
      <c r="G77" s="225" t="s">
        <v>1482</v>
      </c>
      <c r="H77" s="227" t="s">
        <v>1281</v>
      </c>
      <c r="I77" s="228" t="s">
        <v>1287</v>
      </c>
      <c r="J77" s="239"/>
    </row>
    <row r="78" spans="1:10" hidden="1" x14ac:dyDescent="0.2">
      <c r="A78" s="224" t="s">
        <v>1294</v>
      </c>
      <c r="B78" s="224" t="s">
        <v>1483</v>
      </c>
      <c r="C78" s="224" t="s">
        <v>1484</v>
      </c>
      <c r="D78" s="224" t="s">
        <v>1485</v>
      </c>
      <c r="E78" s="224" t="s">
        <v>1486</v>
      </c>
      <c r="F78" s="224" t="s">
        <v>292</v>
      </c>
      <c r="G78" s="225"/>
      <c r="H78" s="225" t="s">
        <v>1276</v>
      </c>
      <c r="I78" s="245"/>
      <c r="J78" s="239"/>
    </row>
    <row r="79" spans="1:10" ht="51" hidden="1" x14ac:dyDescent="0.2">
      <c r="A79" s="238" t="s">
        <v>1283</v>
      </c>
      <c r="B79" s="238" t="s">
        <v>1487</v>
      </c>
      <c r="C79" s="238" t="s">
        <v>1487</v>
      </c>
      <c r="D79" s="227"/>
      <c r="E79" s="238" t="s">
        <v>1487</v>
      </c>
      <c r="F79" s="227" t="s">
        <v>221</v>
      </c>
      <c r="G79" s="225" t="s">
        <v>1488</v>
      </c>
      <c r="H79" s="227" t="s">
        <v>1281</v>
      </c>
      <c r="I79" s="228" t="s">
        <v>1287</v>
      </c>
      <c r="J79" s="239"/>
    </row>
    <row r="80" spans="1:10" ht="51" hidden="1" x14ac:dyDescent="0.2">
      <c r="A80" s="235" t="s">
        <v>1489</v>
      </c>
      <c r="B80" s="235" t="s">
        <v>1490</v>
      </c>
      <c r="C80" s="225"/>
      <c r="D80" s="225"/>
      <c r="E80" s="235" t="s">
        <v>1490</v>
      </c>
      <c r="F80" s="227" t="s">
        <v>1280</v>
      </c>
      <c r="G80" s="225" t="s">
        <v>1491</v>
      </c>
      <c r="H80" s="227" t="s">
        <v>1281</v>
      </c>
      <c r="I80" s="228" t="s">
        <v>1282</v>
      </c>
      <c r="J80" s="239"/>
    </row>
    <row r="81" spans="1:10" ht="51" hidden="1" x14ac:dyDescent="0.2">
      <c r="A81" s="246" t="s">
        <v>1492</v>
      </c>
      <c r="B81" s="229" t="s">
        <v>1493</v>
      </c>
      <c r="C81" s="229" t="s">
        <v>1493</v>
      </c>
      <c r="D81" s="227"/>
      <c r="E81" s="229" t="s">
        <v>1494</v>
      </c>
      <c r="F81" s="227" t="s">
        <v>221</v>
      </c>
      <c r="G81" s="225" t="s">
        <v>1495</v>
      </c>
      <c r="H81" s="227" t="s">
        <v>1281</v>
      </c>
      <c r="I81" s="228" t="s">
        <v>1287</v>
      </c>
      <c r="J81" s="239"/>
    </row>
    <row r="82" spans="1:10" ht="51" hidden="1" x14ac:dyDescent="0.2">
      <c r="A82" s="226" t="s">
        <v>1496</v>
      </c>
      <c r="B82" s="226" t="s">
        <v>1497</v>
      </c>
      <c r="C82" s="225"/>
      <c r="D82" s="225"/>
      <c r="E82" s="226" t="s">
        <v>1497</v>
      </c>
      <c r="F82" s="227" t="s">
        <v>1280</v>
      </c>
      <c r="G82" s="225" t="s">
        <v>1498</v>
      </c>
      <c r="H82" s="227" t="s">
        <v>1281</v>
      </c>
      <c r="I82" s="222" t="s">
        <v>1282</v>
      </c>
      <c r="J82" s="239"/>
    </row>
    <row r="83" spans="1:10" ht="51" hidden="1" x14ac:dyDescent="0.2">
      <c r="A83" s="238" t="s">
        <v>1499</v>
      </c>
      <c r="B83" s="238" t="s">
        <v>1500</v>
      </c>
      <c r="C83" s="238" t="s">
        <v>1500</v>
      </c>
      <c r="D83" s="225"/>
      <c r="E83" s="238" t="s">
        <v>1500</v>
      </c>
      <c r="F83" s="227" t="s">
        <v>221</v>
      </c>
      <c r="G83" s="225" t="s">
        <v>1501</v>
      </c>
      <c r="H83" s="227" t="s">
        <v>1281</v>
      </c>
      <c r="I83" s="228" t="s">
        <v>1287</v>
      </c>
      <c r="J83" s="239"/>
    </row>
    <row r="84" spans="1:10" ht="38.25" hidden="1" x14ac:dyDescent="0.2">
      <c r="A84" s="231" t="s">
        <v>1329</v>
      </c>
      <c r="B84" s="231" t="s">
        <v>1502</v>
      </c>
      <c r="C84" s="225"/>
      <c r="D84" s="225"/>
      <c r="E84" s="231" t="s">
        <v>1502</v>
      </c>
      <c r="F84" s="227" t="s">
        <v>272</v>
      </c>
      <c r="G84" s="225"/>
      <c r="H84" s="227" t="s">
        <v>1281</v>
      </c>
      <c r="I84" s="222" t="s">
        <v>1331</v>
      </c>
      <c r="J84" s="239"/>
    </row>
    <row r="85" spans="1:10" ht="25.5" hidden="1" x14ac:dyDescent="0.2">
      <c r="A85" s="231" t="s">
        <v>1329</v>
      </c>
      <c r="B85" s="231" t="s">
        <v>1503</v>
      </c>
      <c r="C85" s="225"/>
      <c r="D85" s="225"/>
      <c r="E85" s="231" t="s">
        <v>1503</v>
      </c>
      <c r="F85" s="227" t="s">
        <v>272</v>
      </c>
      <c r="G85" s="225"/>
      <c r="H85" s="227" t="s">
        <v>1281</v>
      </c>
      <c r="I85" s="222" t="s">
        <v>1504</v>
      </c>
      <c r="J85" s="239"/>
    </row>
    <row r="86" spans="1:10" hidden="1" x14ac:dyDescent="0.2">
      <c r="A86" s="247" t="s">
        <v>1350</v>
      </c>
      <c r="B86" s="247" t="s">
        <v>1505</v>
      </c>
      <c r="C86" s="247" t="s">
        <v>1505</v>
      </c>
      <c r="D86" s="225"/>
      <c r="E86" s="247" t="s">
        <v>1505</v>
      </c>
      <c r="F86" s="227" t="s">
        <v>235</v>
      </c>
      <c r="G86" s="225" t="s">
        <v>1506</v>
      </c>
      <c r="H86" s="227" t="s">
        <v>1281</v>
      </c>
      <c r="I86" s="222"/>
      <c r="J86" s="239"/>
    </row>
    <row r="87" spans="1:10" ht="51" hidden="1" x14ac:dyDescent="0.2">
      <c r="A87" s="229" t="s">
        <v>1389</v>
      </c>
      <c r="B87" s="229" t="s">
        <v>1507</v>
      </c>
      <c r="C87" s="229" t="s">
        <v>1507</v>
      </c>
      <c r="D87" s="227"/>
      <c r="E87" s="229" t="s">
        <v>1507</v>
      </c>
      <c r="F87" s="227" t="s">
        <v>221</v>
      </c>
      <c r="G87" s="225" t="s">
        <v>1508</v>
      </c>
      <c r="H87" s="227" t="s">
        <v>1281</v>
      </c>
      <c r="I87" s="228" t="s">
        <v>1287</v>
      </c>
      <c r="J87" s="239"/>
    </row>
    <row r="88" spans="1:10" ht="51" hidden="1" x14ac:dyDescent="0.2">
      <c r="A88" s="248" t="s">
        <v>1499</v>
      </c>
      <c r="B88" s="248" t="s">
        <v>1509</v>
      </c>
      <c r="C88" s="248" t="s">
        <v>1509</v>
      </c>
      <c r="D88" s="227"/>
      <c r="E88" s="248" t="s">
        <v>1509</v>
      </c>
      <c r="F88" s="227" t="s">
        <v>221</v>
      </c>
      <c r="G88" s="225" t="s">
        <v>1510</v>
      </c>
      <c r="H88" s="227" t="s">
        <v>1281</v>
      </c>
      <c r="I88" s="228" t="s">
        <v>1287</v>
      </c>
      <c r="J88" s="239"/>
    </row>
    <row r="89" spans="1:10" hidden="1" x14ac:dyDescent="0.2">
      <c r="A89" s="224" t="s">
        <v>1271</v>
      </c>
      <c r="B89" s="224" t="s">
        <v>1511</v>
      </c>
      <c r="C89" s="224" t="s">
        <v>1511</v>
      </c>
      <c r="D89" s="224" t="s">
        <v>1512</v>
      </c>
      <c r="E89" s="224" t="s">
        <v>1513</v>
      </c>
      <c r="F89" s="224" t="s">
        <v>292</v>
      </c>
      <c r="G89" s="225" t="s">
        <v>1514</v>
      </c>
      <c r="H89" s="225" t="s">
        <v>1276</v>
      </c>
      <c r="I89" s="222"/>
      <c r="J89" s="239"/>
    </row>
    <row r="90" spans="1:10" hidden="1" x14ac:dyDescent="0.2">
      <c r="A90" s="224" t="s">
        <v>1294</v>
      </c>
      <c r="B90" s="224" t="s">
        <v>1515</v>
      </c>
      <c r="C90" s="224" t="s">
        <v>1515</v>
      </c>
      <c r="D90" s="224" t="s">
        <v>1516</v>
      </c>
      <c r="E90" s="224" t="s">
        <v>1517</v>
      </c>
      <c r="F90" s="224" t="s">
        <v>292</v>
      </c>
      <c r="G90" s="225" t="s">
        <v>1518</v>
      </c>
      <c r="H90" s="225" t="s">
        <v>1276</v>
      </c>
      <c r="I90" s="245"/>
      <c r="J90" s="239"/>
    </row>
    <row r="91" spans="1:10" hidden="1" x14ac:dyDescent="0.2">
      <c r="A91" s="224" t="s">
        <v>1294</v>
      </c>
      <c r="B91" s="224" t="s">
        <v>1519</v>
      </c>
      <c r="C91" s="224" t="s">
        <v>1519</v>
      </c>
      <c r="D91" s="224" t="s">
        <v>1520</v>
      </c>
      <c r="E91" s="224" t="s">
        <v>1521</v>
      </c>
      <c r="F91" s="224" t="s">
        <v>292</v>
      </c>
      <c r="G91" s="225"/>
      <c r="H91" s="225" t="s">
        <v>1276</v>
      </c>
      <c r="I91" s="245"/>
      <c r="J91" s="239"/>
    </row>
    <row r="92" spans="1:10" hidden="1" x14ac:dyDescent="0.2">
      <c r="A92" s="224" t="s">
        <v>1294</v>
      </c>
      <c r="B92" s="224" t="s">
        <v>1519</v>
      </c>
      <c r="C92" s="224" t="s">
        <v>1519</v>
      </c>
      <c r="D92" s="224" t="s">
        <v>1522</v>
      </c>
      <c r="E92" s="224" t="s">
        <v>1521</v>
      </c>
      <c r="F92" s="224" t="s">
        <v>292</v>
      </c>
      <c r="G92" s="225"/>
      <c r="H92" s="225" t="s">
        <v>1276</v>
      </c>
      <c r="I92" s="249"/>
    </row>
    <row r="93" spans="1:10" hidden="1" x14ac:dyDescent="0.2">
      <c r="A93" s="224" t="s">
        <v>1294</v>
      </c>
      <c r="B93" s="224" t="s">
        <v>1523</v>
      </c>
      <c r="C93" s="224" t="s">
        <v>1523</v>
      </c>
      <c r="D93" s="224"/>
      <c r="E93" s="224" t="s">
        <v>1524</v>
      </c>
      <c r="F93" s="224" t="s">
        <v>292</v>
      </c>
      <c r="G93" s="225"/>
      <c r="H93" s="225" t="s">
        <v>1276</v>
      </c>
      <c r="I93" s="245" t="s">
        <v>1525</v>
      </c>
    </row>
    <row r="94" spans="1:10" ht="51" hidden="1" x14ac:dyDescent="0.2">
      <c r="A94" s="230" t="s">
        <v>1283</v>
      </c>
      <c r="B94" s="230" t="s">
        <v>1526</v>
      </c>
      <c r="C94" s="230" t="s">
        <v>1526</v>
      </c>
      <c r="D94" s="227"/>
      <c r="E94" s="230" t="s">
        <v>1526</v>
      </c>
      <c r="F94" s="227" t="s">
        <v>221</v>
      </c>
      <c r="G94" s="225" t="s">
        <v>1527</v>
      </c>
      <c r="H94" s="227" t="s">
        <v>1281</v>
      </c>
      <c r="I94" s="228" t="s">
        <v>1287</v>
      </c>
    </row>
    <row r="95" spans="1:10" ht="38.25" hidden="1" x14ac:dyDescent="0.2">
      <c r="A95" s="250" t="s">
        <v>1329</v>
      </c>
      <c r="B95" s="250" t="s">
        <v>1528</v>
      </c>
      <c r="C95" s="225"/>
      <c r="D95" s="225"/>
      <c r="E95" s="250" t="s">
        <v>1529</v>
      </c>
      <c r="F95" s="227" t="s">
        <v>272</v>
      </c>
      <c r="G95" s="225" t="s">
        <v>1530</v>
      </c>
      <c r="H95" s="227" t="s">
        <v>1281</v>
      </c>
      <c r="I95" s="222" t="s">
        <v>1331</v>
      </c>
    </row>
    <row r="96" spans="1:10" ht="38.25" hidden="1" x14ac:dyDescent="0.2">
      <c r="A96" s="231" t="s">
        <v>1329</v>
      </c>
      <c r="B96" s="231" t="s">
        <v>1531</v>
      </c>
      <c r="C96" s="225"/>
      <c r="D96" s="225"/>
      <c r="E96" s="231" t="s">
        <v>1531</v>
      </c>
      <c r="F96" s="227" t="s">
        <v>272</v>
      </c>
      <c r="G96" s="225"/>
      <c r="H96" s="227" t="s">
        <v>1281</v>
      </c>
      <c r="I96" s="222" t="s">
        <v>1331</v>
      </c>
    </row>
    <row r="97" spans="1:9" ht="51" hidden="1" x14ac:dyDescent="0.2">
      <c r="A97" s="233" t="s">
        <v>1406</v>
      </c>
      <c r="B97" s="233" t="s">
        <v>1532</v>
      </c>
      <c r="C97" s="225"/>
      <c r="D97" s="225" t="s">
        <v>1533</v>
      </c>
      <c r="E97" s="233" t="s">
        <v>1532</v>
      </c>
      <c r="F97" s="227" t="s">
        <v>1280</v>
      </c>
      <c r="G97" s="225" t="s">
        <v>1534</v>
      </c>
      <c r="H97" s="227" t="s">
        <v>1281</v>
      </c>
      <c r="I97" s="228" t="s">
        <v>1282</v>
      </c>
    </row>
    <row r="98" spans="1:9" hidden="1" x14ac:dyDescent="0.2">
      <c r="A98" s="224" t="s">
        <v>1294</v>
      </c>
      <c r="B98" s="224" t="s">
        <v>1535</v>
      </c>
      <c r="C98" s="224" t="s">
        <v>1536</v>
      </c>
      <c r="D98" s="224" t="s">
        <v>1537</v>
      </c>
      <c r="E98" s="224" t="s">
        <v>1538</v>
      </c>
      <c r="F98" s="224" t="s">
        <v>292</v>
      </c>
      <c r="G98" s="225"/>
      <c r="H98" s="225" t="s">
        <v>1276</v>
      </c>
      <c r="I98" s="245"/>
    </row>
    <row r="99" spans="1:9" ht="51" hidden="1" x14ac:dyDescent="0.2">
      <c r="A99" s="230" t="s">
        <v>1283</v>
      </c>
      <c r="B99" s="230" t="s">
        <v>1539</v>
      </c>
      <c r="C99" s="230" t="s">
        <v>1539</v>
      </c>
      <c r="D99" s="227"/>
      <c r="E99" s="230" t="s">
        <v>1539</v>
      </c>
      <c r="F99" s="227" t="s">
        <v>221</v>
      </c>
      <c r="G99" s="225" t="s">
        <v>1540</v>
      </c>
      <c r="H99" s="227" t="s">
        <v>1281</v>
      </c>
      <c r="I99" s="228" t="s">
        <v>1287</v>
      </c>
    </row>
    <row r="100" spans="1:9" hidden="1" x14ac:dyDescent="0.2">
      <c r="A100" s="224" t="s">
        <v>1294</v>
      </c>
      <c r="B100" s="230" t="s">
        <v>1541</v>
      </c>
      <c r="C100" s="230" t="s">
        <v>1541</v>
      </c>
      <c r="D100" s="230" t="s">
        <v>1542</v>
      </c>
      <c r="E100" s="230" t="s">
        <v>1541</v>
      </c>
      <c r="F100" s="224" t="s">
        <v>292</v>
      </c>
      <c r="G100" s="225" t="s">
        <v>1543</v>
      </c>
      <c r="H100" s="225" t="s">
        <v>1276</v>
      </c>
      <c r="I100" s="222" t="s">
        <v>1446</v>
      </c>
    </row>
    <row r="101" spans="1:9" hidden="1" x14ac:dyDescent="0.2">
      <c r="A101" s="224" t="s">
        <v>1294</v>
      </c>
      <c r="B101" s="230" t="s">
        <v>1541</v>
      </c>
      <c r="C101" s="230" t="s">
        <v>1541</v>
      </c>
      <c r="D101" s="230" t="s">
        <v>1544</v>
      </c>
      <c r="E101" s="230" t="s">
        <v>1541</v>
      </c>
      <c r="F101" s="224" t="s">
        <v>292</v>
      </c>
      <c r="G101" s="225" t="s">
        <v>1543</v>
      </c>
      <c r="H101" s="225" t="s">
        <v>1276</v>
      </c>
      <c r="I101" s="222" t="s">
        <v>1446</v>
      </c>
    </row>
    <row r="102" spans="1:9" hidden="1" x14ac:dyDescent="0.2">
      <c r="A102" s="224" t="s">
        <v>1294</v>
      </c>
      <c r="B102" s="224" t="s">
        <v>1545</v>
      </c>
      <c r="C102" s="224" t="s">
        <v>1545</v>
      </c>
      <c r="D102" s="224" t="s">
        <v>1546</v>
      </c>
      <c r="E102" s="224" t="s">
        <v>1547</v>
      </c>
      <c r="F102" s="224" t="s">
        <v>292</v>
      </c>
      <c r="G102" s="225"/>
      <c r="H102" s="225" t="s">
        <v>1276</v>
      </c>
      <c r="I102" s="222" t="s">
        <v>1446</v>
      </c>
    </row>
    <row r="103" spans="1:9" hidden="1" x14ac:dyDescent="0.2">
      <c r="A103" s="224" t="s">
        <v>1294</v>
      </c>
      <c r="B103" s="224" t="s">
        <v>1545</v>
      </c>
      <c r="C103" s="224" t="s">
        <v>1548</v>
      </c>
      <c r="D103" s="224"/>
      <c r="E103" s="224" t="s">
        <v>1549</v>
      </c>
      <c r="F103" s="224" t="s">
        <v>292</v>
      </c>
      <c r="G103" s="225"/>
      <c r="H103" s="225" t="s">
        <v>1276</v>
      </c>
      <c r="I103" s="222" t="s">
        <v>1446</v>
      </c>
    </row>
    <row r="104" spans="1:9" hidden="1" x14ac:dyDescent="0.2">
      <c r="A104" s="224" t="s">
        <v>1294</v>
      </c>
      <c r="B104" s="224" t="s">
        <v>1545</v>
      </c>
      <c r="C104" s="224" t="s">
        <v>1550</v>
      </c>
      <c r="D104" s="224"/>
      <c r="E104" s="224" t="s">
        <v>1551</v>
      </c>
      <c r="F104" s="224" t="s">
        <v>292</v>
      </c>
      <c r="G104" s="225"/>
      <c r="H104" s="225" t="s">
        <v>1276</v>
      </c>
      <c r="I104" s="222" t="s">
        <v>1446</v>
      </c>
    </row>
    <row r="105" spans="1:9" hidden="1" x14ac:dyDescent="0.2">
      <c r="A105" s="233" t="s">
        <v>1350</v>
      </c>
      <c r="B105" s="233" t="s">
        <v>1552</v>
      </c>
      <c r="C105" s="233" t="s">
        <v>1552</v>
      </c>
      <c r="D105" s="225"/>
      <c r="E105" s="233" t="s">
        <v>1552</v>
      </c>
      <c r="F105" s="227" t="s">
        <v>235</v>
      </c>
      <c r="G105" s="225" t="s">
        <v>1553</v>
      </c>
      <c r="H105" s="227" t="s">
        <v>1281</v>
      </c>
      <c r="I105" s="222"/>
    </row>
    <row r="106" spans="1:9" hidden="1" x14ac:dyDescent="0.2">
      <c r="A106" s="235" t="s">
        <v>1554</v>
      </c>
      <c r="B106" s="235" t="s">
        <v>1555</v>
      </c>
      <c r="C106" s="225"/>
      <c r="D106" s="225"/>
      <c r="E106" s="235" t="s">
        <v>1555</v>
      </c>
      <c r="F106" s="227" t="s">
        <v>272</v>
      </c>
      <c r="G106" s="225"/>
      <c r="H106" s="227" t="s">
        <v>1281</v>
      </c>
      <c r="I106" s="222" t="s">
        <v>1556</v>
      </c>
    </row>
    <row r="107" spans="1:9" ht="51" hidden="1" x14ac:dyDescent="0.2">
      <c r="A107" s="230" t="s">
        <v>1283</v>
      </c>
      <c r="B107" s="230" t="s">
        <v>1557</v>
      </c>
      <c r="C107" s="230" t="s">
        <v>1557</v>
      </c>
      <c r="D107" s="227"/>
      <c r="E107" s="230" t="s">
        <v>1557</v>
      </c>
      <c r="F107" s="227" t="s">
        <v>221</v>
      </c>
      <c r="G107" s="225" t="s">
        <v>1558</v>
      </c>
      <c r="H107" s="227" t="s">
        <v>1281</v>
      </c>
      <c r="I107" s="228" t="s">
        <v>1287</v>
      </c>
    </row>
    <row r="108" spans="1:9" ht="38.25" hidden="1" x14ac:dyDescent="0.2">
      <c r="A108" s="224" t="s">
        <v>1294</v>
      </c>
      <c r="B108" s="224" t="s">
        <v>1559</v>
      </c>
      <c r="C108" s="224" t="s">
        <v>1560</v>
      </c>
      <c r="D108" s="224" t="s">
        <v>1561</v>
      </c>
      <c r="E108" s="224" t="s">
        <v>1562</v>
      </c>
      <c r="F108" s="224" t="s">
        <v>292</v>
      </c>
      <c r="G108" s="225" t="s">
        <v>1563</v>
      </c>
      <c r="H108" s="225" t="s">
        <v>1276</v>
      </c>
      <c r="I108" s="222" t="s">
        <v>1564</v>
      </c>
    </row>
    <row r="109" spans="1:9" hidden="1" x14ac:dyDescent="0.2">
      <c r="A109" s="224" t="s">
        <v>1294</v>
      </c>
      <c r="B109" s="224" t="s">
        <v>1559</v>
      </c>
      <c r="C109" s="224" t="s">
        <v>1559</v>
      </c>
      <c r="D109" s="224" t="s">
        <v>1565</v>
      </c>
      <c r="E109" s="224" t="s">
        <v>1559</v>
      </c>
      <c r="F109" s="224" t="s">
        <v>292</v>
      </c>
      <c r="G109" s="225" t="s">
        <v>1566</v>
      </c>
      <c r="H109" s="225" t="s">
        <v>1276</v>
      </c>
      <c r="I109" s="222"/>
    </row>
    <row r="110" spans="1:9" ht="38.25" hidden="1" x14ac:dyDescent="0.2">
      <c r="A110" s="224" t="s">
        <v>1294</v>
      </c>
      <c r="B110" s="224" t="s">
        <v>1559</v>
      </c>
      <c r="C110" s="224" t="s">
        <v>1559</v>
      </c>
      <c r="D110" s="224" t="s">
        <v>1567</v>
      </c>
      <c r="E110" s="224" t="s">
        <v>1559</v>
      </c>
      <c r="F110" s="224" t="s">
        <v>292</v>
      </c>
      <c r="G110" s="225" t="s">
        <v>1566</v>
      </c>
      <c r="H110" s="225" t="s">
        <v>1276</v>
      </c>
      <c r="I110" s="245" t="s">
        <v>1564</v>
      </c>
    </row>
    <row r="111" spans="1:9" hidden="1" x14ac:dyDescent="0.2">
      <c r="A111" s="224" t="s">
        <v>1294</v>
      </c>
      <c r="B111" s="224" t="s">
        <v>1559</v>
      </c>
      <c r="C111" s="224" t="s">
        <v>1559</v>
      </c>
      <c r="D111" s="224" t="s">
        <v>1568</v>
      </c>
      <c r="E111" s="224" t="s">
        <v>1559</v>
      </c>
      <c r="F111" s="224" t="s">
        <v>292</v>
      </c>
      <c r="G111" s="225" t="s">
        <v>1566</v>
      </c>
      <c r="H111" s="225" t="s">
        <v>1276</v>
      </c>
      <c r="I111" s="222"/>
    </row>
    <row r="112" spans="1:9" hidden="1" x14ac:dyDescent="0.2">
      <c r="A112" s="224" t="s">
        <v>1294</v>
      </c>
      <c r="B112" s="224" t="s">
        <v>1569</v>
      </c>
      <c r="C112" s="224" t="s">
        <v>1570</v>
      </c>
      <c r="D112" s="224" t="s">
        <v>1571</v>
      </c>
      <c r="E112" s="224" t="s">
        <v>1572</v>
      </c>
      <c r="F112" s="224" t="s">
        <v>292</v>
      </c>
      <c r="G112" s="225" t="s">
        <v>1573</v>
      </c>
      <c r="H112" s="225" t="s">
        <v>1276</v>
      </c>
      <c r="I112" s="222"/>
    </row>
    <row r="113" spans="1:9" hidden="1" x14ac:dyDescent="0.2">
      <c r="A113" s="224" t="s">
        <v>1294</v>
      </c>
      <c r="B113" s="224" t="s">
        <v>1569</v>
      </c>
      <c r="C113" s="224" t="s">
        <v>1574</v>
      </c>
      <c r="D113" s="224"/>
      <c r="E113" s="224" t="s">
        <v>1575</v>
      </c>
      <c r="F113" s="224" t="s">
        <v>292</v>
      </c>
      <c r="G113" s="225"/>
      <c r="H113" s="225" t="s">
        <v>1276</v>
      </c>
      <c r="I113" s="222"/>
    </row>
    <row r="114" spans="1:9" ht="25.5" hidden="1" x14ac:dyDescent="0.2">
      <c r="A114" s="224" t="s">
        <v>1294</v>
      </c>
      <c r="B114" s="224" t="s">
        <v>1569</v>
      </c>
      <c r="C114" s="224" t="s">
        <v>1576</v>
      </c>
      <c r="D114" s="224"/>
      <c r="E114" s="621" t="s">
        <v>1577</v>
      </c>
      <c r="F114" s="224" t="s">
        <v>292</v>
      </c>
      <c r="G114" s="225"/>
      <c r="H114" s="225" t="s">
        <v>1276</v>
      </c>
      <c r="I114" s="620" t="s">
        <v>1578</v>
      </c>
    </row>
    <row r="115" spans="1:9" hidden="1" x14ac:dyDescent="0.2">
      <c r="A115" s="224" t="s">
        <v>1294</v>
      </c>
      <c r="B115" s="224" t="s">
        <v>1569</v>
      </c>
      <c r="C115" s="224" t="s">
        <v>1579</v>
      </c>
      <c r="D115" s="224"/>
      <c r="E115" s="224" t="s">
        <v>1580</v>
      </c>
      <c r="F115" s="224" t="s">
        <v>292</v>
      </c>
      <c r="G115" s="225"/>
      <c r="H115" s="225" t="s">
        <v>1276</v>
      </c>
      <c r="I115" s="222"/>
    </row>
    <row r="116" spans="1:9" hidden="1" x14ac:dyDescent="0.2">
      <c r="A116" s="224" t="s">
        <v>1294</v>
      </c>
      <c r="B116" s="224" t="s">
        <v>1569</v>
      </c>
      <c r="C116" s="224" t="s">
        <v>1581</v>
      </c>
      <c r="D116" s="224"/>
      <c r="E116" s="224" t="s">
        <v>1582</v>
      </c>
      <c r="F116" s="224" t="s">
        <v>292</v>
      </c>
      <c r="G116" s="225"/>
      <c r="H116" s="225" t="s">
        <v>1276</v>
      </c>
      <c r="I116" s="222"/>
    </row>
    <row r="117" spans="1:9" ht="38.25" hidden="1" x14ac:dyDescent="0.2">
      <c r="A117" s="231" t="s">
        <v>1329</v>
      </c>
      <c r="B117" s="231" t="s">
        <v>1583</v>
      </c>
      <c r="C117" s="225"/>
      <c r="D117" s="225"/>
      <c r="E117" s="231" t="s">
        <v>1583</v>
      </c>
      <c r="F117" s="227" t="s">
        <v>272</v>
      </c>
      <c r="G117" s="225"/>
      <c r="H117" s="227" t="s">
        <v>1281</v>
      </c>
      <c r="I117" s="222" t="s">
        <v>1331</v>
      </c>
    </row>
    <row r="118" spans="1:9" ht="51" hidden="1" x14ac:dyDescent="0.2">
      <c r="A118" s="225"/>
      <c r="B118" s="225"/>
      <c r="C118" s="225" t="s">
        <v>186</v>
      </c>
      <c r="D118" s="225"/>
      <c r="E118" s="225" t="s">
        <v>186</v>
      </c>
      <c r="F118" s="225" t="s">
        <v>1584</v>
      </c>
      <c r="G118" s="225" t="s">
        <v>187</v>
      </c>
      <c r="H118" s="225" t="s">
        <v>1281</v>
      </c>
      <c r="I118" s="222" t="s">
        <v>1585</v>
      </c>
    </row>
    <row r="119" spans="1:9" hidden="1" x14ac:dyDescent="0.2">
      <c r="A119" s="225"/>
      <c r="B119" s="225"/>
      <c r="C119" s="225" t="s">
        <v>1586</v>
      </c>
      <c r="D119" s="225"/>
      <c r="E119" s="225" t="s">
        <v>1586</v>
      </c>
      <c r="F119" s="225" t="s">
        <v>1584</v>
      </c>
      <c r="G119" s="225" t="s">
        <v>1587</v>
      </c>
      <c r="H119" s="225" t="s">
        <v>1276</v>
      </c>
      <c r="I119" s="222"/>
    </row>
    <row r="120" spans="1:9" ht="63.75" hidden="1" x14ac:dyDescent="0.2">
      <c r="A120" s="225"/>
      <c r="B120" s="225"/>
      <c r="C120" s="225" t="s">
        <v>235</v>
      </c>
      <c r="D120" s="225"/>
      <c r="E120" s="225" t="s">
        <v>235</v>
      </c>
      <c r="F120" s="225" t="s">
        <v>1584</v>
      </c>
      <c r="G120" s="225" t="s">
        <v>262</v>
      </c>
      <c r="H120" s="225" t="s">
        <v>1281</v>
      </c>
      <c r="I120" s="222" t="s">
        <v>1588</v>
      </c>
    </row>
    <row r="121" spans="1:9" ht="51" hidden="1" x14ac:dyDescent="0.2">
      <c r="A121" s="225"/>
      <c r="B121" s="225"/>
      <c r="C121" s="225" t="s">
        <v>221</v>
      </c>
      <c r="D121" s="225"/>
      <c r="E121" s="225" t="s">
        <v>221</v>
      </c>
      <c r="F121" s="225" t="s">
        <v>1584</v>
      </c>
      <c r="G121" s="225" t="s">
        <v>220</v>
      </c>
      <c r="H121" s="225" t="s">
        <v>1281</v>
      </c>
      <c r="I121" s="228" t="s">
        <v>1287</v>
      </c>
    </row>
    <row r="122" spans="1:9" hidden="1" x14ac:dyDescent="0.2">
      <c r="A122" s="225"/>
      <c r="B122" s="225"/>
      <c r="C122" s="225" t="s">
        <v>288</v>
      </c>
      <c r="D122" s="225"/>
      <c r="E122" s="225" t="s">
        <v>288</v>
      </c>
      <c r="F122" s="225" t="s">
        <v>212</v>
      </c>
      <c r="G122" s="225" t="s">
        <v>289</v>
      </c>
      <c r="H122" s="225" t="s">
        <v>1276</v>
      </c>
      <c r="I122" s="222"/>
    </row>
    <row r="123" spans="1:9" ht="38.25" hidden="1" x14ac:dyDescent="0.2">
      <c r="A123" s="225"/>
      <c r="B123" s="225"/>
      <c r="C123" s="225" t="s">
        <v>272</v>
      </c>
      <c r="D123" s="225"/>
      <c r="E123" s="225" t="s">
        <v>272</v>
      </c>
      <c r="F123" s="225" t="s">
        <v>1584</v>
      </c>
      <c r="G123" s="225" t="s">
        <v>273</v>
      </c>
      <c r="H123" s="225" t="s">
        <v>1281</v>
      </c>
      <c r="I123" s="222" t="s">
        <v>1331</v>
      </c>
    </row>
    <row r="124" spans="1:9" ht="51" hidden="1" x14ac:dyDescent="0.2">
      <c r="A124" s="225"/>
      <c r="B124" s="225"/>
      <c r="C124" s="225" t="s">
        <v>1280</v>
      </c>
      <c r="D124" s="225"/>
      <c r="E124" s="225" t="s">
        <v>1280</v>
      </c>
      <c r="F124" s="225" t="s">
        <v>1584</v>
      </c>
      <c r="G124" s="225" t="s">
        <v>1589</v>
      </c>
      <c r="H124" s="225" t="s">
        <v>1281</v>
      </c>
      <c r="I124" s="228" t="s">
        <v>1282</v>
      </c>
    </row>
    <row r="125" spans="1:9" ht="25.5" hidden="1" x14ac:dyDescent="0.2">
      <c r="A125" s="225"/>
      <c r="B125" s="225"/>
      <c r="C125" s="225" t="s">
        <v>320</v>
      </c>
      <c r="D125" s="225"/>
      <c r="E125" s="225" t="s">
        <v>320</v>
      </c>
      <c r="F125" s="225" t="s">
        <v>1584</v>
      </c>
      <c r="G125" s="225" t="s">
        <v>321</v>
      </c>
      <c r="H125" s="225" t="s">
        <v>1276</v>
      </c>
      <c r="I125" s="222" t="s">
        <v>1590</v>
      </c>
    </row>
    <row r="126" spans="1:9" hidden="1" x14ac:dyDescent="0.2">
      <c r="A126" s="225"/>
      <c r="B126" s="225"/>
      <c r="C126" s="225" t="s">
        <v>328</v>
      </c>
      <c r="D126" s="225"/>
      <c r="E126" s="225" t="s">
        <v>328</v>
      </c>
      <c r="F126" s="225" t="s">
        <v>1584</v>
      </c>
      <c r="G126" s="225" t="s">
        <v>329</v>
      </c>
      <c r="H126" s="225" t="s">
        <v>1276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FF9C0977-3791-4F0A-B33D-7862CD38AA5F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4DAB7A9A-BB64-419C-80FB-BC438B7E3CA6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C230EC83-B705-416B-9A57-76ABA0ED41BD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4261CC5C-4063-4425-B785-FD59668885B8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 x14ac:dyDescent="0.2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 x14ac:dyDescent="0.25">
      <c r="A1" s="702" t="s">
        <v>1591</v>
      </c>
      <c r="B1" s="703" t="s">
        <v>1592</v>
      </c>
      <c r="C1" s="703" t="s">
        <v>1593</v>
      </c>
      <c r="D1" s="703" t="s">
        <v>1594</v>
      </c>
    </row>
    <row r="2" spans="1:4" ht="47.45" customHeight="1" thickBot="1" x14ac:dyDescent="0.25">
      <c r="A2" s="704" t="s">
        <v>1595</v>
      </c>
      <c r="B2" s="502" t="s">
        <v>1596</v>
      </c>
      <c r="C2" s="502" t="s">
        <v>1597</v>
      </c>
      <c r="D2" s="502" t="s">
        <v>1598</v>
      </c>
    </row>
    <row r="3" spans="1:4" ht="15.75" thickBot="1" x14ac:dyDescent="0.25">
      <c r="A3" s="1531" t="s">
        <v>1599</v>
      </c>
      <c r="B3" s="1531" t="s">
        <v>1600</v>
      </c>
      <c r="C3" s="502" t="s">
        <v>1597</v>
      </c>
      <c r="D3" s="502" t="s">
        <v>1601</v>
      </c>
    </row>
    <row r="4" spans="1:4" ht="15.75" thickBot="1" x14ac:dyDescent="0.25">
      <c r="A4" s="1532"/>
      <c r="B4" s="1532"/>
      <c r="C4" s="502" t="s">
        <v>1597</v>
      </c>
      <c r="D4" s="502" t="s">
        <v>1602</v>
      </c>
    </row>
    <row r="5" spans="1:4" ht="15.75" thickBot="1" x14ac:dyDescent="0.25">
      <c r="A5" s="1532"/>
      <c r="B5" s="1532"/>
      <c r="C5" s="502" t="s">
        <v>1597</v>
      </c>
      <c r="D5" s="502" t="s">
        <v>1603</v>
      </c>
    </row>
    <row r="6" spans="1:4" ht="15.75" thickBot="1" x14ac:dyDescent="0.25">
      <c r="A6" s="1532"/>
      <c r="B6" s="1532"/>
      <c r="C6" s="502" t="s">
        <v>1597</v>
      </c>
      <c r="D6" s="502" t="s">
        <v>1604</v>
      </c>
    </row>
    <row r="7" spans="1:4" ht="15.75" thickBot="1" x14ac:dyDescent="0.25">
      <c r="A7" s="1532"/>
      <c r="B7" s="1532"/>
      <c r="C7" s="502" t="s">
        <v>1597</v>
      </c>
      <c r="D7" s="502" t="s">
        <v>1605</v>
      </c>
    </row>
    <row r="8" spans="1:4" ht="15.75" thickBot="1" x14ac:dyDescent="0.25">
      <c r="A8" s="1532"/>
      <c r="B8" s="1532"/>
      <c r="C8" s="502" t="s">
        <v>1597</v>
      </c>
      <c r="D8" s="502" t="s">
        <v>1606</v>
      </c>
    </row>
    <row r="9" spans="1:4" ht="15.75" thickBot="1" x14ac:dyDescent="0.25">
      <c r="A9" s="1532"/>
      <c r="B9" s="1532"/>
      <c r="C9" s="502" t="s">
        <v>1597</v>
      </c>
      <c r="D9" s="502" t="s">
        <v>1607</v>
      </c>
    </row>
    <row r="10" spans="1:4" ht="15.75" thickBot="1" x14ac:dyDescent="0.25">
      <c r="A10" s="1532"/>
      <c r="B10" s="1532"/>
      <c r="C10" s="502" t="s">
        <v>1608</v>
      </c>
      <c r="D10" s="502" t="s">
        <v>1609</v>
      </c>
    </row>
    <row r="11" spans="1:4" ht="15.75" thickBot="1" x14ac:dyDescent="0.25">
      <c r="A11" s="1532"/>
      <c r="B11" s="1532"/>
      <c r="C11" s="502" t="s">
        <v>1597</v>
      </c>
      <c r="D11" s="502" t="s">
        <v>1610</v>
      </c>
    </row>
    <row r="12" spans="1:4" ht="15.75" thickBot="1" x14ac:dyDescent="0.25">
      <c r="A12" s="1533"/>
      <c r="B12" s="1533"/>
      <c r="C12" s="502" t="s">
        <v>1597</v>
      </c>
      <c r="D12" s="502" t="s">
        <v>1611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 x14ac:dyDescent="0.2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 x14ac:dyDescent="0.2">
      <c r="B2" s="8" t="s">
        <v>1612</v>
      </c>
      <c r="H2" s="604" t="s">
        <v>368</v>
      </c>
    </row>
    <row r="3" spans="1:8" ht="15.75" customHeight="1" x14ac:dyDescent="0.2"/>
    <row r="4" spans="1:8" ht="16.5" customHeight="1" x14ac:dyDescent="0.2">
      <c r="B4" s="146"/>
      <c r="C4" s="147" t="s">
        <v>1613</v>
      </c>
      <c r="D4" s="148"/>
      <c r="E4" s="148"/>
    </row>
    <row r="5" spans="1:8" x14ac:dyDescent="0.2">
      <c r="B5" s="146"/>
      <c r="C5" s="146"/>
      <c r="D5" s="146"/>
      <c r="E5" s="146"/>
      <c r="F5" s="133"/>
      <c r="G5" s="133"/>
    </row>
    <row r="6" spans="1:8" s="146" customFormat="1" ht="41.25" customHeight="1" x14ac:dyDescent="0.2">
      <c r="A6" s="363"/>
      <c r="B6" s="386" t="s">
        <v>646</v>
      </c>
      <c r="C6" s="162" t="s">
        <v>1614</v>
      </c>
      <c r="D6" s="332" t="s">
        <v>1615</v>
      </c>
      <c r="E6" s="163" t="s">
        <v>1616</v>
      </c>
      <c r="F6" s="163" t="s">
        <v>1617</v>
      </c>
      <c r="G6" s="587" t="s">
        <v>1618</v>
      </c>
      <c r="H6" s="459" t="s">
        <v>1619</v>
      </c>
    </row>
    <row r="7" spans="1:8" s="146" customFormat="1" ht="24.75" customHeight="1" x14ac:dyDescent="0.2">
      <c r="A7" s="363"/>
      <c r="B7" s="386"/>
      <c r="C7" s="676"/>
      <c r="D7" s="332" t="s">
        <v>1620</v>
      </c>
      <c r="E7" s="163" t="s">
        <v>239</v>
      </c>
      <c r="F7" s="163" t="s">
        <v>147</v>
      </c>
      <c r="G7" s="587"/>
      <c r="H7" s="459"/>
    </row>
    <row r="8" spans="1:8" ht="15.75" hidden="1" customHeight="1" x14ac:dyDescent="0.2">
      <c r="A8" s="362" t="s">
        <v>1621</v>
      </c>
      <c r="B8" s="356" t="s">
        <v>1622</v>
      </c>
      <c r="C8" s="353" t="s">
        <v>1623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 x14ac:dyDescent="0.2">
      <c r="A9" s="362" t="s">
        <v>1624</v>
      </c>
      <c r="B9" s="356" t="s">
        <v>1622</v>
      </c>
      <c r="C9" s="353" t="s">
        <v>1625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 x14ac:dyDescent="0.2">
      <c r="A10" s="362" t="s">
        <v>1624</v>
      </c>
      <c r="B10" s="356" t="s">
        <v>1622</v>
      </c>
      <c r="C10" s="353" t="s">
        <v>1626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 x14ac:dyDescent="0.2">
      <c r="A11" s="362" t="s">
        <v>1627</v>
      </c>
      <c r="B11" s="427" t="s">
        <v>1628</v>
      </c>
      <c r="C11" s="353" t="s">
        <v>1629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 x14ac:dyDescent="0.2">
      <c r="A12" s="362" t="s">
        <v>1624</v>
      </c>
      <c r="B12" s="356" t="s">
        <v>1622</v>
      </c>
      <c r="C12" s="353" t="s">
        <v>1630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 x14ac:dyDescent="0.2">
      <c r="A13" s="362" t="s">
        <v>1631</v>
      </c>
      <c r="B13" s="361" t="s">
        <v>1632</v>
      </c>
      <c r="C13" s="408" t="s">
        <v>1633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 x14ac:dyDescent="0.2">
      <c r="B14" s="356" t="s">
        <v>1622</v>
      </c>
      <c r="C14" s="353" t="s">
        <v>1634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 x14ac:dyDescent="0.2">
      <c r="B15" s="153" t="s">
        <v>1622</v>
      </c>
      <c r="C15" s="320" t="s">
        <v>1635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 x14ac:dyDescent="0.2">
      <c r="B16" s="153" t="s">
        <v>1622</v>
      </c>
      <c r="C16" s="320" t="s">
        <v>1636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 x14ac:dyDescent="0.2">
      <c r="B17" s="153" t="s">
        <v>1622</v>
      </c>
      <c r="C17" s="320" t="s">
        <v>1637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 x14ac:dyDescent="0.2">
      <c r="B18" s="153" t="s">
        <v>1622</v>
      </c>
      <c r="C18" s="320" t="s">
        <v>1638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 x14ac:dyDescent="0.2">
      <c r="B19" s="153" t="s">
        <v>1622</v>
      </c>
      <c r="C19" s="320" t="s">
        <v>1639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 x14ac:dyDescent="0.2">
      <c r="B20" s="153" t="s">
        <v>1622</v>
      </c>
      <c r="C20" s="320" t="s">
        <v>1640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 x14ac:dyDescent="0.2">
      <c r="B21" s="489" t="s">
        <v>433</v>
      </c>
      <c r="C21" s="479" t="s">
        <v>1641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 x14ac:dyDescent="0.2">
      <c r="B22" s="153" t="s">
        <v>1622</v>
      </c>
      <c r="C22" s="320" t="s">
        <v>1642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 x14ac:dyDescent="0.2">
      <c r="B23" s="153" t="s">
        <v>1622</v>
      </c>
      <c r="C23" s="320" t="s">
        <v>1643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 x14ac:dyDescent="0.2">
      <c r="B24" s="153" t="s">
        <v>1622</v>
      </c>
      <c r="C24" s="320" t="s">
        <v>1644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 x14ac:dyDescent="0.2">
      <c r="A25" s="530"/>
      <c r="B25" s="153" t="s">
        <v>1622</v>
      </c>
      <c r="C25" s="320" t="s">
        <v>1645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 x14ac:dyDescent="0.2">
      <c r="A26" s="362" t="s">
        <v>1646</v>
      </c>
      <c r="B26" s="216" t="s">
        <v>433</v>
      </c>
      <c r="C26" s="320" t="s">
        <v>1647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 x14ac:dyDescent="0.2">
      <c r="A27" s="362" t="s">
        <v>1631</v>
      </c>
      <c r="B27" s="153" t="s">
        <v>1648</v>
      </c>
      <c r="C27" s="320" t="s">
        <v>1649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 x14ac:dyDescent="0.2">
      <c r="A28" s="362" t="s">
        <v>1631</v>
      </c>
      <c r="B28" s="153" t="s">
        <v>1648</v>
      </c>
      <c r="C28" s="320" t="s">
        <v>1650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 x14ac:dyDescent="0.2">
      <c r="B29" s="153" t="s">
        <v>1648</v>
      </c>
      <c r="C29" s="320" t="s">
        <v>1651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 x14ac:dyDescent="0.2">
      <c r="B30" s="153" t="s">
        <v>1648</v>
      </c>
      <c r="C30" s="320" t="s">
        <v>1652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 x14ac:dyDescent="0.2">
      <c r="B31" s="153" t="s">
        <v>1648</v>
      </c>
      <c r="C31" s="320" t="s">
        <v>1653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 x14ac:dyDescent="0.2">
      <c r="A32" s="553" t="s">
        <v>1654</v>
      </c>
      <c r="B32" s="426" t="s">
        <v>1655</v>
      </c>
      <c r="C32" s="320" t="s">
        <v>1656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 x14ac:dyDescent="0.2">
      <c r="B33" s="153" t="s">
        <v>1648</v>
      </c>
      <c r="C33" s="320" t="s">
        <v>1657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 x14ac:dyDescent="0.2">
      <c r="B34" s="153" t="s">
        <v>1648</v>
      </c>
      <c r="C34" s="320" t="s">
        <v>1658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 x14ac:dyDescent="0.2">
      <c r="B35" s="153" t="s">
        <v>1648</v>
      </c>
      <c r="C35" s="320" t="s">
        <v>1659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 x14ac:dyDescent="0.2">
      <c r="B36" s="153" t="s">
        <v>1648</v>
      </c>
      <c r="C36" s="320" t="s">
        <v>1660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 x14ac:dyDescent="0.2">
      <c r="B37" s="153" t="s">
        <v>1648</v>
      </c>
      <c r="C37" s="320" t="s">
        <v>1661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 x14ac:dyDescent="0.2">
      <c r="B38" s="153" t="s">
        <v>1648</v>
      </c>
      <c r="C38" s="320" t="s">
        <v>1662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 x14ac:dyDescent="0.2">
      <c r="A39" s="362" t="s">
        <v>1654</v>
      </c>
      <c r="B39" s="153" t="s">
        <v>1663</v>
      </c>
      <c r="C39" s="320" t="s">
        <v>1664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 x14ac:dyDescent="0.2">
      <c r="A40" s="362" t="s">
        <v>1654</v>
      </c>
      <c r="B40" s="153" t="s">
        <v>1663</v>
      </c>
      <c r="C40" s="320" t="s">
        <v>1665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 x14ac:dyDescent="0.2">
      <c r="A41" s="362" t="s">
        <v>1666</v>
      </c>
      <c r="B41" s="153" t="s">
        <v>731</v>
      </c>
      <c r="C41" s="320" t="s">
        <v>1667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 x14ac:dyDescent="0.2">
      <c r="A42" s="362" t="s">
        <v>1666</v>
      </c>
      <c r="B42" s="164" t="s">
        <v>731</v>
      </c>
      <c r="C42" s="155" t="s">
        <v>1668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 x14ac:dyDescent="0.2">
      <c r="A43" s="362" t="s">
        <v>1666</v>
      </c>
      <c r="B43" s="153" t="s">
        <v>731</v>
      </c>
      <c r="C43" s="320" t="s">
        <v>1669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 x14ac:dyDescent="0.2">
      <c r="A44" s="362" t="s">
        <v>1666</v>
      </c>
      <c r="B44" s="153" t="s">
        <v>731</v>
      </c>
      <c r="C44" s="320" t="s">
        <v>1670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 x14ac:dyDescent="0.2">
      <c r="A45" s="362" t="s">
        <v>1666</v>
      </c>
      <c r="B45" s="153" t="s">
        <v>731</v>
      </c>
      <c r="C45" s="320" t="s">
        <v>1671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 x14ac:dyDescent="0.2">
      <c r="B46" s="153" t="s">
        <v>731</v>
      </c>
      <c r="C46" s="320" t="s">
        <v>1672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 x14ac:dyDescent="0.2">
      <c r="B47" s="153" t="s">
        <v>731</v>
      </c>
      <c r="C47" s="320" t="s">
        <v>1673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 x14ac:dyDescent="0.2">
      <c r="B48" s="153" t="s">
        <v>731</v>
      </c>
      <c r="C48" s="320" t="s">
        <v>1674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 x14ac:dyDescent="0.2">
      <c r="A49" s="362" t="s">
        <v>1675</v>
      </c>
      <c r="B49" s="426" t="s">
        <v>1676</v>
      </c>
      <c r="C49" s="320" t="s">
        <v>1677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 x14ac:dyDescent="0.2">
      <c r="A50" s="362" t="s">
        <v>1678</v>
      </c>
      <c r="B50" s="577" t="s">
        <v>433</v>
      </c>
      <c r="C50" s="320" t="s">
        <v>1679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 x14ac:dyDescent="0.2">
      <c r="A51" s="362" t="s">
        <v>1680</v>
      </c>
      <c r="B51" s="426" t="s">
        <v>1655</v>
      </c>
      <c r="C51" s="320" t="s">
        <v>1681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 x14ac:dyDescent="0.2">
      <c r="A52" s="362" t="s">
        <v>1680</v>
      </c>
      <c r="B52" s="426" t="s">
        <v>1655</v>
      </c>
      <c r="C52" s="320" t="s">
        <v>1682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 x14ac:dyDescent="0.2">
      <c r="A53" s="362" t="s">
        <v>1680</v>
      </c>
      <c r="B53" s="426" t="s">
        <v>1655</v>
      </c>
      <c r="C53" s="320" t="s">
        <v>1683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 x14ac:dyDescent="0.2">
      <c r="A54" s="362" t="s">
        <v>1684</v>
      </c>
      <c r="B54" s="426" t="s">
        <v>1655</v>
      </c>
      <c r="C54" s="320" t="s">
        <v>1685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 x14ac:dyDescent="0.2">
      <c r="A55" s="362" t="s">
        <v>1686</v>
      </c>
      <c r="B55" s="426" t="s">
        <v>1655</v>
      </c>
      <c r="C55" s="320" t="s">
        <v>1687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 x14ac:dyDescent="0.2">
      <c r="B56" s="426" t="s">
        <v>1655</v>
      </c>
      <c r="C56" s="320" t="s">
        <v>1688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 x14ac:dyDescent="0.2">
      <c r="B57" s="426" t="s">
        <v>1655</v>
      </c>
      <c r="C57" s="320" t="s">
        <v>1689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 x14ac:dyDescent="0.2">
      <c r="B58" s="426" t="s">
        <v>1655</v>
      </c>
      <c r="C58" s="320" t="s">
        <v>1690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 x14ac:dyDescent="0.2">
      <c r="B59" s="426" t="s">
        <v>1655</v>
      </c>
      <c r="C59" s="320" t="s">
        <v>1691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 x14ac:dyDescent="0.2">
      <c r="B60" s="426" t="s">
        <v>1655</v>
      </c>
      <c r="C60" s="320" t="s">
        <v>1692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 x14ac:dyDescent="0.2">
      <c r="B61" s="426" t="s">
        <v>1655</v>
      </c>
      <c r="C61" s="320" t="s">
        <v>1693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 x14ac:dyDescent="0.2">
      <c r="B62" s="426" t="s">
        <v>1655</v>
      </c>
      <c r="C62" s="320" t="s">
        <v>1694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 x14ac:dyDescent="0.2">
      <c r="B63" s="426" t="s">
        <v>1655</v>
      </c>
      <c r="C63" s="320" t="s">
        <v>1695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 x14ac:dyDescent="0.2">
      <c r="B64" s="426" t="s">
        <v>1655</v>
      </c>
      <c r="C64" s="320" t="s">
        <v>1696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 x14ac:dyDescent="0.2">
      <c r="B65" s="426" t="s">
        <v>1655</v>
      </c>
      <c r="C65" s="320" t="s">
        <v>1697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 x14ac:dyDescent="0.2">
      <c r="B66" s="426" t="s">
        <v>1655</v>
      </c>
      <c r="C66" s="320" t="s">
        <v>1698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 x14ac:dyDescent="0.2">
      <c r="B67" s="426" t="s">
        <v>1655</v>
      </c>
      <c r="C67" s="320" t="s">
        <v>1699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 x14ac:dyDescent="0.2">
      <c r="B68" s="426" t="s">
        <v>1655</v>
      </c>
      <c r="C68" s="320" t="s">
        <v>1700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 x14ac:dyDescent="0.2">
      <c r="A69" s="362" t="s">
        <v>1701</v>
      </c>
      <c r="B69" s="577" t="s">
        <v>1702</v>
      </c>
      <c r="C69" s="320" t="s">
        <v>1703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 x14ac:dyDescent="0.2">
      <c r="A70" s="362" t="s">
        <v>1704</v>
      </c>
      <c r="B70" s="577" t="s">
        <v>1702</v>
      </c>
      <c r="C70" s="320" t="s">
        <v>1705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 x14ac:dyDescent="0.2">
      <c r="A71" s="362" t="s">
        <v>1706</v>
      </c>
      <c r="B71" s="426" t="s">
        <v>1707</v>
      </c>
      <c r="C71" s="320" t="s">
        <v>1708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 x14ac:dyDescent="0.2">
      <c r="A72" s="362" t="s">
        <v>1706</v>
      </c>
      <c r="B72" s="426" t="s">
        <v>1707</v>
      </c>
      <c r="C72" s="320" t="s">
        <v>1709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 x14ac:dyDescent="0.2">
      <c r="A73" s="362" t="s">
        <v>1710</v>
      </c>
      <c r="B73" s="577" t="s">
        <v>433</v>
      </c>
      <c r="C73" s="320" t="s">
        <v>1711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 x14ac:dyDescent="0.2">
      <c r="A74" s="362" t="s">
        <v>1706</v>
      </c>
      <c r="B74" s="426" t="s">
        <v>1707</v>
      </c>
      <c r="C74" s="320" t="s">
        <v>1712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 x14ac:dyDescent="0.2">
      <c r="A75" s="362" t="s">
        <v>1706</v>
      </c>
      <c r="B75" s="426" t="s">
        <v>1707</v>
      </c>
      <c r="C75" s="320" t="s">
        <v>1713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 x14ac:dyDescent="0.2">
      <c r="A76" s="362" t="s">
        <v>1706</v>
      </c>
      <c r="B76" s="426" t="s">
        <v>1707</v>
      </c>
      <c r="C76" s="320" t="s">
        <v>1714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 x14ac:dyDescent="0.2">
      <c r="B77" s="426" t="s">
        <v>1707</v>
      </c>
      <c r="C77" s="320" t="s">
        <v>1715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 x14ac:dyDescent="0.2">
      <c r="B78" s="426" t="s">
        <v>1707</v>
      </c>
      <c r="C78" s="320" t="s">
        <v>1716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 x14ac:dyDescent="0.2">
      <c r="B79" s="426" t="s">
        <v>1707</v>
      </c>
      <c r="C79" s="320" t="s">
        <v>1717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 x14ac:dyDescent="0.2">
      <c r="B80" s="426" t="s">
        <v>1707</v>
      </c>
      <c r="C80" s="320" t="s">
        <v>1718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 x14ac:dyDescent="0.2">
      <c r="B81" s="426" t="s">
        <v>1707</v>
      </c>
      <c r="C81" s="320" t="s">
        <v>1719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 x14ac:dyDescent="0.2">
      <c r="B82" s="426" t="s">
        <v>1707</v>
      </c>
      <c r="C82" s="320" t="s">
        <v>1720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 x14ac:dyDescent="0.2">
      <c r="B83" s="426" t="s">
        <v>1707</v>
      </c>
      <c r="C83" s="320" t="s">
        <v>1721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 x14ac:dyDescent="0.2">
      <c r="B84" s="426" t="s">
        <v>1707</v>
      </c>
      <c r="C84" s="320" t="s">
        <v>1722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1723</v>
      </c>
    </row>
    <row r="85" spans="1:9" ht="15.75" hidden="1" customHeight="1" x14ac:dyDescent="0.2">
      <c r="B85" s="426" t="s">
        <v>1707</v>
      </c>
      <c r="C85" s="320" t="s">
        <v>1724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 x14ac:dyDescent="0.2">
      <c r="B86" s="426" t="s">
        <v>1707</v>
      </c>
      <c r="C86" s="320" t="s">
        <v>1725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 x14ac:dyDescent="0.2">
      <c r="B87" s="426" t="s">
        <v>1707</v>
      </c>
      <c r="C87" s="320" t="s">
        <v>1726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 x14ac:dyDescent="0.2">
      <c r="B88" s="426" t="s">
        <v>1707</v>
      </c>
      <c r="C88" s="320" t="s">
        <v>1727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 x14ac:dyDescent="0.2">
      <c r="B89" s="426" t="s">
        <v>1707</v>
      </c>
      <c r="C89" s="320" t="s">
        <v>1728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 x14ac:dyDescent="0.2">
      <c r="B90" s="164"/>
      <c r="C90" s="155"/>
      <c r="D90" s="155"/>
      <c r="E90" s="155"/>
      <c r="F90" s="155"/>
      <c r="G90" s="420"/>
      <c r="H90" s="435"/>
    </row>
    <row r="91" spans="1:9" ht="15.75" customHeight="1" x14ac:dyDescent="0.2">
      <c r="B91" s="422" t="s">
        <v>589</v>
      </c>
      <c r="C91" s="146"/>
      <c r="D91" s="146"/>
      <c r="E91" s="146"/>
      <c r="F91" s="169"/>
    </row>
    <row r="92" spans="1:9" ht="16.5" hidden="1" customHeight="1" x14ac:dyDescent="0.2">
      <c r="B92" s="146"/>
      <c r="C92" s="147" t="s">
        <v>1729</v>
      </c>
      <c r="D92" s="148"/>
      <c r="E92" s="148"/>
    </row>
    <row r="93" spans="1:9" s="146" customFormat="1" ht="33" hidden="1" customHeight="1" x14ac:dyDescent="0.2">
      <c r="A93" s="210"/>
      <c r="B93" s="150"/>
      <c r="C93" s="151" t="s">
        <v>1730</v>
      </c>
      <c r="D93" s="403" t="s">
        <v>1615</v>
      </c>
      <c r="E93" s="163" t="s">
        <v>146</v>
      </c>
      <c r="F93" s="163" t="s">
        <v>1731</v>
      </c>
      <c r="G93" s="169"/>
    </row>
    <row r="94" spans="1:9" s="146" customFormat="1" ht="18" hidden="1" customHeight="1" x14ac:dyDescent="0.2">
      <c r="A94" s="210"/>
      <c r="B94" s="152" t="s">
        <v>375</v>
      </c>
      <c r="C94" s="152" t="s">
        <v>376</v>
      </c>
      <c r="D94" s="348"/>
      <c r="E94" s="332" t="s">
        <v>239</v>
      </c>
      <c r="F94" s="332" t="s">
        <v>147</v>
      </c>
      <c r="G94" s="169"/>
    </row>
    <row r="95" spans="1:9" s="146" customFormat="1" ht="18" hidden="1" customHeight="1" x14ac:dyDescent="0.2">
      <c r="A95" s="210" t="s">
        <v>1732</v>
      </c>
      <c r="B95" s="153" t="s">
        <v>1733</v>
      </c>
      <c r="C95" s="320" t="s">
        <v>1734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 x14ac:dyDescent="0.2">
      <c r="A96" s="210" t="s">
        <v>1735</v>
      </c>
      <c r="B96" s="216" t="s">
        <v>409</v>
      </c>
      <c r="C96" s="320" t="s">
        <v>1734</v>
      </c>
      <c r="D96" s="154">
        <f t="shared" ref="D96" si="143">D95+7</f>
        <v>43533</v>
      </c>
      <c r="E96" s="154"/>
      <c r="F96" s="154"/>
      <c r="G96" s="162" t="s">
        <v>1736</v>
      </c>
    </row>
    <row r="97" spans="1:12" s="146" customFormat="1" ht="17.25" hidden="1" customHeight="1" x14ac:dyDescent="0.2">
      <c r="A97" s="362"/>
      <c r="B97" s="156" t="s">
        <v>1737</v>
      </c>
      <c r="C97" s="187"/>
      <c r="D97" s="187"/>
      <c r="E97" s="187"/>
      <c r="F97" s="155"/>
      <c r="G97" s="155"/>
    </row>
    <row r="98" spans="1:12" s="146" customFormat="1" ht="18" hidden="1" customHeight="1" x14ac:dyDescent="0.2">
      <c r="A98" s="362"/>
      <c r="B98" s="157" t="s">
        <v>1738</v>
      </c>
      <c r="G98" s="155"/>
    </row>
    <row r="99" spans="1:12" s="146" customFormat="1" ht="18" hidden="1" customHeight="1" x14ac:dyDescent="0.2">
      <c r="A99" s="362"/>
      <c r="G99" s="155"/>
    </row>
    <row r="100" spans="1:12" s="146" customFormat="1" ht="16.5" hidden="1" customHeight="1" x14ac:dyDescent="0.2">
      <c r="A100" s="362"/>
      <c r="F100" s="169"/>
      <c r="I100" s="155"/>
      <c r="J100" s="155"/>
      <c r="K100" s="155"/>
    </row>
    <row r="101" spans="1:12" s="146" customFormat="1" ht="16.5" hidden="1" customHeight="1" x14ac:dyDescent="0.2">
      <c r="A101" s="362"/>
      <c r="C101" s="147" t="s">
        <v>1739</v>
      </c>
      <c r="F101" s="169"/>
      <c r="I101" s="155"/>
      <c r="J101" s="155"/>
      <c r="K101" s="155"/>
    </row>
    <row r="102" spans="1:12" s="146" customFormat="1" ht="16.5" hidden="1" customHeight="1" x14ac:dyDescent="0.2">
      <c r="A102" s="362"/>
      <c r="F102" s="169"/>
      <c r="I102" s="155"/>
      <c r="J102" s="155"/>
      <c r="K102" s="155"/>
    </row>
    <row r="103" spans="1:12" s="146" customFormat="1" ht="12" hidden="1" x14ac:dyDescent="0.2">
      <c r="A103" s="362"/>
      <c r="B103" s="150"/>
      <c r="C103" s="151" t="s">
        <v>1730</v>
      </c>
      <c r="D103" s="403" t="s">
        <v>1615</v>
      </c>
      <c r="E103" s="163" t="s">
        <v>146</v>
      </c>
      <c r="F103" s="163" t="s">
        <v>1731</v>
      </c>
      <c r="I103" s="155"/>
      <c r="J103" s="155"/>
      <c r="K103" s="155"/>
    </row>
    <row r="104" spans="1:12" s="146" customFormat="1" ht="16.5" hidden="1" customHeight="1" x14ac:dyDescent="0.2">
      <c r="A104" s="362"/>
      <c r="B104" s="152" t="s">
        <v>375</v>
      </c>
      <c r="C104" s="152" t="s">
        <v>376</v>
      </c>
      <c r="D104" s="348"/>
      <c r="E104" s="332" t="s">
        <v>239</v>
      </c>
      <c r="F104" s="332" t="s">
        <v>147</v>
      </c>
      <c r="I104" s="155"/>
      <c r="J104" s="155"/>
      <c r="K104" s="155"/>
    </row>
    <row r="105" spans="1:12" s="146" customFormat="1" ht="16.5" hidden="1" customHeight="1" x14ac:dyDescent="0.2">
      <c r="A105" s="210"/>
      <c r="B105" s="153" t="s">
        <v>1740</v>
      </c>
      <c r="C105" s="320" t="s">
        <v>1741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 x14ac:dyDescent="0.2">
      <c r="A106" s="210"/>
      <c r="B106" s="153" t="s">
        <v>1742</v>
      </c>
      <c r="C106" s="320" t="s">
        <v>1743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 x14ac:dyDescent="0.2">
      <c r="A107" s="210" t="s">
        <v>1744</v>
      </c>
      <c r="B107" s="153" t="s">
        <v>1745</v>
      </c>
      <c r="C107" s="320" t="s">
        <v>1746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 x14ac:dyDescent="0.2">
      <c r="A108" s="210"/>
      <c r="B108" s="153" t="s">
        <v>1742</v>
      </c>
      <c r="C108" s="320" t="s">
        <v>1747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 x14ac:dyDescent="0.2">
      <c r="A109" s="362"/>
      <c r="B109" s="156" t="s">
        <v>1737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 x14ac:dyDescent="0.2">
      <c r="A110" s="362"/>
      <c r="B110" s="157" t="s">
        <v>589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 x14ac:dyDescent="0.2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 x14ac:dyDescent="0.2">
      <c r="A112" s="364"/>
      <c r="B112" s="192" t="s">
        <v>590</v>
      </c>
      <c r="C112" s="193"/>
      <c r="D112" s="193"/>
      <c r="E112" s="194"/>
      <c r="F112" s="195" t="s">
        <v>1748</v>
      </c>
      <c r="G112" s="195"/>
      <c r="H112" s="193"/>
      <c r="I112" s="193"/>
      <c r="J112" s="195" t="s">
        <v>592</v>
      </c>
      <c r="K112" s="195"/>
      <c r="L112" s="195"/>
    </row>
    <row r="113" spans="2:12" s="159" customFormat="1" ht="15.75" customHeight="1" x14ac:dyDescent="0.2">
      <c r="B113" s="197" t="s">
        <v>593</v>
      </c>
      <c r="C113" s="193"/>
      <c r="D113" s="198" t="s">
        <v>594</v>
      </c>
      <c r="E113" s="199"/>
      <c r="F113" s="197" t="s">
        <v>595</v>
      </c>
      <c r="G113" s="193"/>
      <c r="H113" s="198" t="s">
        <v>596</v>
      </c>
      <c r="I113" s="193"/>
      <c r="J113" s="197" t="s">
        <v>597</v>
      </c>
      <c r="K113" s="193"/>
      <c r="L113" s="198" t="s">
        <v>598</v>
      </c>
    </row>
    <row r="114" spans="2:12" s="159" customFormat="1" ht="15.75" customHeight="1" x14ac:dyDescent="0.2">
      <c r="B114" s="414" t="s">
        <v>599</v>
      </c>
      <c r="C114" s="202"/>
      <c r="D114" s="570" t="s">
        <v>600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604</v>
      </c>
      <c r="K114" s="202" t="s">
        <v>1749</v>
      </c>
      <c r="L114" s="203" t="s">
        <v>605</v>
      </c>
    </row>
    <row r="115" spans="2:12" s="159" customFormat="1" ht="15.75" customHeight="1" x14ac:dyDescent="0.2">
      <c r="B115" s="414" t="s">
        <v>613</v>
      </c>
      <c r="C115" s="202"/>
      <c r="D115" s="570" t="s">
        <v>614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611</v>
      </c>
      <c r="K115" s="202" t="s">
        <v>1750</v>
      </c>
      <c r="L115" s="203" t="s">
        <v>612</v>
      </c>
    </row>
    <row r="116" spans="2:12" s="159" customFormat="1" ht="15.75" customHeight="1" x14ac:dyDescent="0.2">
      <c r="B116" s="201" t="s">
        <v>1751</v>
      </c>
      <c r="C116" s="202"/>
      <c r="D116" s="203" t="s">
        <v>1752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1753</v>
      </c>
      <c r="K116" s="202" t="s">
        <v>1754</v>
      </c>
      <c r="L116" s="203" t="s">
        <v>1755</v>
      </c>
    </row>
    <row r="117" spans="2:12" s="159" customFormat="1" ht="15.75" customHeight="1" x14ac:dyDescent="0.2">
      <c r="B117" s="201" t="s">
        <v>606</v>
      </c>
      <c r="C117" s="202"/>
      <c r="D117" s="203" t="s">
        <v>607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625</v>
      </c>
      <c r="K117" s="202" t="s">
        <v>1756</v>
      </c>
      <c r="L117" s="203" t="s">
        <v>626</v>
      </c>
    </row>
    <row r="118" spans="2:12" s="159" customFormat="1" ht="15.75" customHeight="1" x14ac:dyDescent="0.2">
      <c r="B118" s="414" t="s">
        <v>894</v>
      </c>
      <c r="C118" s="202"/>
      <c r="D118" s="570" t="s">
        <v>621</v>
      </c>
      <c r="E118" s="197"/>
      <c r="F118" s="201"/>
      <c r="G118" s="202"/>
      <c r="H118" s="203"/>
      <c r="I118" s="193"/>
      <c r="J118" s="201" t="s">
        <v>632</v>
      </c>
      <c r="K118" s="202" t="s">
        <v>1757</v>
      </c>
      <c r="L118" s="203" t="s">
        <v>633</v>
      </c>
    </row>
    <row r="119" spans="2:12" s="159" customFormat="1" ht="15.75" customHeight="1" x14ac:dyDescent="0.2">
      <c r="B119" s="414" t="s">
        <v>1758</v>
      </c>
      <c r="C119" s="202"/>
      <c r="D119" s="570" t="s">
        <v>1759</v>
      </c>
      <c r="E119" s="197"/>
      <c r="F119" s="201"/>
      <c r="G119" s="202"/>
      <c r="H119" s="203"/>
      <c r="I119" s="193"/>
      <c r="J119" s="201" t="s">
        <v>1760</v>
      </c>
      <c r="K119" s="202" t="s">
        <v>1761</v>
      </c>
      <c r="L119" s="203" t="s">
        <v>1762</v>
      </c>
    </row>
    <row r="120" spans="2:12" s="159" customFormat="1" ht="15.75" customHeight="1" x14ac:dyDescent="0.2">
      <c r="B120" s="414" t="s">
        <v>1763</v>
      </c>
      <c r="C120" s="202"/>
      <c r="D120" s="570" t="s">
        <v>1764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 x14ac:dyDescent="0.2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x14ac:dyDescent="0.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 x14ac:dyDescent="0.2">
      <c r="B123" s="193" t="s">
        <v>1765</v>
      </c>
      <c r="C123" s="193" t="s">
        <v>1766</v>
      </c>
      <c r="D123" s="205"/>
      <c r="E123" s="193"/>
      <c r="F123" s="193" t="s">
        <v>1767</v>
      </c>
      <c r="G123" s="206" t="s">
        <v>1768</v>
      </c>
      <c r="H123" s="196"/>
      <c r="I123" s="193"/>
      <c r="J123" s="193" t="s">
        <v>1767</v>
      </c>
      <c r="K123" s="193" t="s">
        <v>1769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4C730-0586-411B-A1DE-53D5A8106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5b0945-f78d-45f4-960f-e8ba22bdeae1"/>
    <ds:schemaRef ds:uri="dc967d59-c0d0-4bb8-a8eb-088d0cd25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31258A-D012-483F-BFEE-90588526975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A3A9F2-06A9-49F8-AA24-F3C4A7B4E3D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13</vt:i4>
      </vt:variant>
    </vt:vector>
  </HeadingPairs>
  <TitlesOfParts>
    <vt:vector size="72" baseType="lpstr">
      <vt:lpstr>ROUTING</vt:lpstr>
      <vt:lpstr>HOME</vt:lpstr>
      <vt:lpstr>BAYAN KO</vt:lpstr>
      <vt:lpstr>BENGAL</vt:lpstr>
      <vt:lpstr>BURMA</vt:lpstr>
      <vt:lpstr>MALACCA</vt:lpstr>
      <vt:lpstr>CHINA PORT TERMINAL</vt:lpstr>
      <vt:lpstr>HCM</vt:lpstr>
      <vt:lpstr>THAI (SERVICE CLOSURE)</vt:lpstr>
      <vt:lpstr>OUTSIDE FEEDER</vt:lpstr>
      <vt:lpstr>PRD PORTS</vt:lpstr>
      <vt:lpstr>TH IMPORT SERVICE</vt:lpstr>
      <vt:lpstr>KAGUYA</vt:lpstr>
      <vt:lpstr>KOUPREY</vt:lpstr>
      <vt:lpstr>DOLPHIN</vt:lpstr>
      <vt:lpstr>LANG CO</vt:lpstr>
      <vt:lpstr>ORCHID </vt:lpstr>
      <vt:lpstr>ORIGAMI</vt:lpstr>
      <vt:lpstr>SAMBAR</vt:lpstr>
      <vt:lpstr>BAYAN KO  </vt:lpstr>
      <vt:lpstr>PERTIWI</vt:lpstr>
      <vt:lpstr>GOLDEN HORN</vt:lpstr>
      <vt:lpstr>SEAGULL</vt:lpstr>
      <vt:lpstr>NEW JAVA EX 1 &amp; 3</vt:lpstr>
      <vt:lpstr>SEAHORSE</vt:lpstr>
      <vt:lpstr>FIREHORSE</vt:lpstr>
      <vt:lpstr>SHAPLA</vt:lpstr>
      <vt:lpstr>THAI EXPRESS</vt:lpstr>
      <vt:lpstr>ALBATROS</vt:lpstr>
      <vt:lpstr>EMERALD</vt:lpstr>
      <vt:lpstr>GRIFFIN</vt:lpstr>
      <vt:lpstr>NEW KIWI</vt:lpstr>
      <vt:lpstr>SENTOSA</vt:lpstr>
      <vt:lpstr>JADE EAST</vt:lpstr>
      <vt:lpstr>PHOENIX EAST</vt:lpstr>
      <vt:lpstr>IPANEMA</vt:lpstr>
      <vt:lpstr>SENTOSA SHIKA</vt:lpstr>
      <vt:lpstr>MALYNDO</vt:lpstr>
      <vt:lpstr>IN3</vt:lpstr>
      <vt:lpstr>IA3</vt:lpstr>
      <vt:lpstr>DRAGON</vt:lpstr>
      <vt:lpstr>KAMCHATKA</vt:lpstr>
      <vt:lpstr>LION</vt:lpstr>
      <vt:lpstr>SWAN</vt:lpstr>
      <vt:lpstr>SHOGUN</vt:lpstr>
      <vt:lpstr>AMERICA</vt:lpstr>
      <vt:lpstr>EMPIRE</vt:lpstr>
      <vt:lpstr>LION-JAGUAR</vt:lpstr>
      <vt:lpstr>RELAY SERVICE </vt:lpstr>
      <vt:lpstr>JAGUAR</vt:lpstr>
      <vt:lpstr>INGWE</vt:lpstr>
      <vt:lpstr>AFRICA</vt:lpstr>
      <vt:lpstr>AMERICA E</vt:lpstr>
      <vt:lpstr>INTRA-ASIA NETWORK UPGRADE </vt:lpstr>
      <vt:lpstr>MEKONG SVC</vt:lpstr>
      <vt:lpstr>SILK</vt:lpstr>
      <vt:lpstr>AFRICA EX</vt:lpstr>
      <vt:lpstr>TIGER EAST</vt:lpstr>
      <vt:lpstr>SIHANOUKVILLE</vt:lpstr>
      <vt:lpstr>BENGAL!Print_Area</vt:lpstr>
      <vt:lpstr>BURMA!Print_Area</vt:lpstr>
      <vt:lpstr>DOLPHIN!Print_Area</vt:lpstr>
      <vt:lpstr>HOME!Print_Area</vt:lpstr>
      <vt:lpstr>KOUPREY!Print_Area</vt:lpstr>
      <vt:lpstr>MALACCA!Print_Area</vt:lpstr>
      <vt:lpstr>MALYNDO!Print_Area</vt:lpstr>
      <vt:lpstr>'NEW JAVA EX 1 &amp; 3'!Print_Area</vt:lpstr>
      <vt:lpstr>'ORCHID '!Print_Area</vt:lpstr>
      <vt:lpstr>PERTIWI!Print_Area</vt:lpstr>
      <vt:lpstr>SAMBAR!Print_Area</vt:lpstr>
      <vt:lpstr>SHAPLA!Print_Area</vt:lpstr>
      <vt:lpstr>SWAN!Print_Area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Seo Yi Liew (MSC Singapore)</cp:lastModifiedBy>
  <cp:revision/>
  <dcterms:created xsi:type="dcterms:W3CDTF">2016-08-18T06:15:07Z</dcterms:created>
  <dcterms:modified xsi:type="dcterms:W3CDTF">2026-03-24T02:33:32Z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