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1739" documentId="8_{151B4468-43AB-4E30-9942-C477987364E3}" xr6:coauthVersionLast="47" xr6:coauthVersionMax="47" xr10:uidLastSave="{53A657EF-23BC-47C8-86F3-9189399DB84E}"/>
  <bookViews>
    <workbookView xWindow="-108" yWindow="-108" windowWidth="23256" windowHeight="12456" tabRatio="867" firstSheet="4" activeTab="1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DOLPHIN" sheetId="48" r:id="rId14"/>
    <sheet name="LANG CO" sheetId="37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6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HOME!$A$18:$H$114</definedName>
    <definedName name="_xlnm.Print_Area" localSheetId="3">BENGAL!$A$1:$M$358</definedName>
    <definedName name="_xlnm.Print_Area" localSheetId="4">BURMA!$A$1:$L$91</definedName>
    <definedName name="_xlnm.Print_Area" localSheetId="13">DOLPHIN!$A$1:$L$291</definedName>
    <definedName name="_xlnm.Print_Area" localSheetId="1">HOME!$A$2:$H$12</definedName>
    <definedName name="_xlnm.Print_Area" localSheetId="5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PERTIWI!$A$1:$K$286</definedName>
    <definedName name="_xlnm.Print_Area" localSheetId="16">SAMBAR!$A$1:$L$7</definedName>
    <definedName name="_xlnm.Print_Area" localSheetId="23">SHAPLA!$A$1:$L$285</definedName>
    <definedName name="_xlnm.Print_Area" localSheetId="39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BENGAL!$A$1:$M$358</definedName>
    <definedName name="Z_03DD319B_D6A9_4830_871F_6D56EEAA4879_.wvu.PrintArea" localSheetId="4" hidden="1">BURMA!$A$1:$L$91</definedName>
    <definedName name="Z_03DD319B_D6A9_4830_871F_6D56EEAA4879_.wvu.PrintArea" localSheetId="13" hidden="1">DOLPHIN!$A$1:$L$291</definedName>
    <definedName name="Z_03DD319B_D6A9_4830_871F_6D56EEAA4879_.wvu.PrintArea" localSheetId="1" hidden="1">HOME!$A$2:$H$12</definedName>
    <definedName name="Z_03DD319B_D6A9_4830_871F_6D56EEAA4879_.wvu.PrintArea" localSheetId="5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PERTIWI!$A$1:$K$286</definedName>
    <definedName name="Z_03DD319B_D6A9_4830_871F_6D56EEAA4879_.wvu.PrintArea" localSheetId="16" hidden="1">SAMBAR!$A$1:$L$7</definedName>
    <definedName name="Z_03DD319B_D6A9_4830_871F_6D56EEAA4879_.wvu.PrintArea" localSheetId="23" hidden="1">SHAPLA!$A$1:$L$285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4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BENGAL!$A$1:$M$358</definedName>
    <definedName name="Z_081BDD81_EE06_4095_AD37_7E4189D26072_.wvu.PrintArea" localSheetId="4" hidden="1">BURMA!$A$1:$L$91</definedName>
    <definedName name="Z_081BDD81_EE06_4095_AD37_7E4189D26072_.wvu.PrintArea" localSheetId="13" hidden="1">DOLPHIN!$A$1:$L$291</definedName>
    <definedName name="Z_081BDD81_EE06_4095_AD37_7E4189D26072_.wvu.PrintArea" localSheetId="1" hidden="1">HOME!$A$2:$H$12</definedName>
    <definedName name="Z_081BDD81_EE06_4095_AD37_7E4189D26072_.wvu.PrintArea" localSheetId="5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PERTIWI!$A$1:$K$286</definedName>
    <definedName name="Z_081BDD81_EE06_4095_AD37_7E4189D26072_.wvu.PrintArea" localSheetId="16" hidden="1">SAMBAR!$A$1:$L$7</definedName>
    <definedName name="Z_081BDD81_EE06_4095_AD37_7E4189D26072_.wvu.PrintArea" localSheetId="23" hidden="1">SHAPLA!$A$1:$L$285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BENGAL!$A$1:$M$358</definedName>
    <definedName name="Z_1BFD2ADD_60C4_4334_9BDE_E3C6DD17BEED_.wvu.PrintArea" localSheetId="4" hidden="1">BURMA!$A$1:$L$91</definedName>
    <definedName name="Z_1BFD2ADD_60C4_4334_9BDE_E3C6DD17BEED_.wvu.PrintArea" localSheetId="13" hidden="1">DOLPHIN!$A$1:$L$291</definedName>
    <definedName name="Z_1BFD2ADD_60C4_4334_9BDE_E3C6DD17BEED_.wvu.PrintArea" localSheetId="1" hidden="1">HOME!$A$2:$H$12</definedName>
    <definedName name="Z_1BFD2ADD_60C4_4334_9BDE_E3C6DD17BEED_.wvu.PrintArea" localSheetId="5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PERTIWI!$A$1:$K$286</definedName>
    <definedName name="Z_1BFD2ADD_60C4_4334_9BDE_E3C6DD17BEED_.wvu.PrintArea" localSheetId="16" hidden="1">SAMBAR!$A$1:$L$7</definedName>
    <definedName name="Z_1BFD2ADD_60C4_4334_9BDE_E3C6DD17BEED_.wvu.PrintArea" localSheetId="23" hidden="1">SHAPLA!$A$1:$L$285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4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SEAGULL!#REF!,SEAGULL!#REF!,SEAGULL!$405:$405</definedName>
    <definedName name="Z_1BFD2ADD_60C4_4334_9BDE_E3C6DD17BEED_.wvu.Rows" localSheetId="22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4" hidden="1">'THAI EXPRESS'!#REF!,'THAI EXPRESS'!#REF!,'THAI EXPRESS'!$137:$137</definedName>
    <definedName name="Z_1ECD3B71_3848_4973_92B4_4B4B149BC657_.wvu.FilterData" localSheetId="6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BENGAL!$A$1:$M$358</definedName>
    <definedName name="Z_1ECD3B71_3848_4973_92B4_4B4B149BC657_.wvu.PrintArea" localSheetId="4" hidden="1">BURMA!$A$1:$L$91</definedName>
    <definedName name="Z_1ECD3B71_3848_4973_92B4_4B4B149BC657_.wvu.PrintArea" localSheetId="13" hidden="1">DOLPHIN!$A$1:$L$291</definedName>
    <definedName name="Z_1ECD3B71_3848_4973_92B4_4B4B149BC657_.wvu.PrintArea" localSheetId="1" hidden="1">HOME!$A$2:$H$12</definedName>
    <definedName name="Z_1ECD3B71_3848_4973_92B4_4B4B149BC657_.wvu.PrintArea" localSheetId="5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PERTIWI!$A$1:$K$286</definedName>
    <definedName name="Z_1ECD3B71_3848_4973_92B4_4B4B149BC657_.wvu.PrintArea" localSheetId="16" hidden="1">SAMBAR!$A$1:$L$7</definedName>
    <definedName name="Z_1ECD3B71_3848_4973_92B4_4B4B149BC657_.wvu.PrintArea" localSheetId="23" hidden="1">SHAPLA!$A$1:$L$285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4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BENGAL!$A$1:$M$358</definedName>
    <definedName name="Z_2EFCC4AA_DFFF_400E_B34F_BF7B9FA2A1FF_.wvu.PrintArea" localSheetId="4" hidden="1">BURMA!$A$1:$L$91</definedName>
    <definedName name="Z_2EFCC4AA_DFFF_400E_B34F_BF7B9FA2A1FF_.wvu.PrintArea" localSheetId="13" hidden="1">DOLPHIN!$A$1:$L$291</definedName>
    <definedName name="Z_2EFCC4AA_DFFF_400E_B34F_BF7B9FA2A1FF_.wvu.PrintArea" localSheetId="1" hidden="1">HOME!$A$2:$H$12</definedName>
    <definedName name="Z_2EFCC4AA_DFFF_400E_B34F_BF7B9FA2A1FF_.wvu.PrintArea" localSheetId="5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PERTIWI!$A$1:$K$286</definedName>
    <definedName name="Z_2EFCC4AA_DFFF_400E_B34F_BF7B9FA2A1FF_.wvu.PrintArea" localSheetId="16" hidden="1">SAMBAR!$A$1:$L$7</definedName>
    <definedName name="Z_2EFCC4AA_DFFF_400E_B34F_BF7B9FA2A1FF_.wvu.PrintArea" localSheetId="23" hidden="1">SHAPLA!$A$1:$L$285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BENGAL!$A$1:$M$358</definedName>
    <definedName name="Z_32E39B74_69D7_45CD_A7D0_50BEA0378E58_.wvu.PrintArea" localSheetId="4" hidden="1">BURMA!$A$1:$L$91</definedName>
    <definedName name="Z_32E39B74_69D7_45CD_A7D0_50BEA0378E58_.wvu.PrintArea" localSheetId="13" hidden="1">DOLPHIN!$A$1:$L$291</definedName>
    <definedName name="Z_32E39B74_69D7_45CD_A7D0_50BEA0378E58_.wvu.PrintArea" localSheetId="1" hidden="1">HOME!$A$2:$H$12</definedName>
    <definedName name="Z_32E39B74_69D7_45CD_A7D0_50BEA0378E58_.wvu.PrintArea" localSheetId="5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PERTIWI!$A$1:$K$286</definedName>
    <definedName name="Z_32E39B74_69D7_45CD_A7D0_50BEA0378E58_.wvu.PrintArea" localSheetId="16" hidden="1">SAMBAR!$A$1:$L$7</definedName>
    <definedName name="Z_32E39B74_69D7_45CD_A7D0_50BEA0378E58_.wvu.PrintArea" localSheetId="23" hidden="1">SHAPLA!$A$1:$L$285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BENGAL!$A$1:$M$358</definedName>
    <definedName name="Z_3485952D_0C31_4884_9EDF_552F3D1B124B_.wvu.PrintArea" localSheetId="4" hidden="1">BURMA!$A$1:$L$91</definedName>
    <definedName name="Z_3485952D_0C31_4884_9EDF_552F3D1B124B_.wvu.PrintArea" localSheetId="13" hidden="1">DOLPHIN!$A$1:$L$291</definedName>
    <definedName name="Z_3485952D_0C31_4884_9EDF_552F3D1B124B_.wvu.PrintArea" localSheetId="1" hidden="1">HOME!$A$2:$H$12</definedName>
    <definedName name="Z_3485952D_0C31_4884_9EDF_552F3D1B124B_.wvu.PrintArea" localSheetId="5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PERTIWI!$A$1:$K$286</definedName>
    <definedName name="Z_3485952D_0C31_4884_9EDF_552F3D1B124B_.wvu.PrintArea" localSheetId="16" hidden="1">SAMBAR!$A$1:$L$7</definedName>
    <definedName name="Z_3485952D_0C31_4884_9EDF_552F3D1B124B_.wvu.PrintArea" localSheetId="23" hidden="1">SHAPLA!$A$1:$L$285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BENGAL!$A$1:$M$358</definedName>
    <definedName name="Z_353A8EAC_2D07_4AFC_B91B_ACF6B1ABF55E_.wvu.PrintArea" localSheetId="4" hidden="1">BURMA!$A$1:$L$91</definedName>
    <definedName name="Z_353A8EAC_2D07_4AFC_B91B_ACF6B1ABF55E_.wvu.PrintArea" localSheetId="13" hidden="1">DOLPHIN!$A$1:$L$291</definedName>
    <definedName name="Z_353A8EAC_2D07_4AFC_B91B_ACF6B1ABF55E_.wvu.PrintArea" localSheetId="1" hidden="1">HOME!$A$2:$H$12</definedName>
    <definedName name="Z_353A8EAC_2D07_4AFC_B91B_ACF6B1ABF55E_.wvu.PrintArea" localSheetId="5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PERTIWI!$A$1:$K$286</definedName>
    <definedName name="Z_353A8EAC_2D07_4AFC_B91B_ACF6B1ABF55E_.wvu.PrintArea" localSheetId="16" hidden="1">SAMBAR!$A$1:$L$7</definedName>
    <definedName name="Z_353A8EAC_2D07_4AFC_B91B_ACF6B1ABF55E_.wvu.PrintArea" localSheetId="23" hidden="1">SHAPLA!$A$1:$L$285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BENGAL!$A$1:$M$358</definedName>
    <definedName name="Z_3FEF6608_25EF_43D8_8468_19FFFC3BCE74_.wvu.PrintArea" localSheetId="4" hidden="1">BURMA!$A$1:$L$91</definedName>
    <definedName name="Z_3FEF6608_25EF_43D8_8468_19FFFC3BCE74_.wvu.PrintArea" localSheetId="13" hidden="1">DOLPHIN!$A$1:$L$291</definedName>
    <definedName name="Z_3FEF6608_25EF_43D8_8468_19FFFC3BCE74_.wvu.PrintArea" localSheetId="1" hidden="1">HOME!$A$2:$H$12</definedName>
    <definedName name="Z_3FEF6608_25EF_43D8_8468_19FFFC3BCE74_.wvu.PrintArea" localSheetId="5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PERTIWI!$A$1:$K$286</definedName>
    <definedName name="Z_3FEF6608_25EF_43D8_8468_19FFFC3BCE74_.wvu.PrintArea" localSheetId="16" hidden="1">SAMBAR!$A$1:$L$7</definedName>
    <definedName name="Z_3FEF6608_25EF_43D8_8468_19FFFC3BCE74_.wvu.PrintArea" localSheetId="23" hidden="1">SHAPLA!$A$1:$L$285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BENGAL!$A$1:$M$358</definedName>
    <definedName name="Z_613E785B_CD51_494D_B041_E8D30BF6F1EC_.wvu.PrintArea" localSheetId="4" hidden="1">BURMA!$A$1:$L$91</definedName>
    <definedName name="Z_613E785B_CD51_494D_B041_E8D30BF6F1EC_.wvu.PrintArea" localSheetId="13" hidden="1">DOLPHIN!$A$1:$L$291</definedName>
    <definedName name="Z_613E785B_CD51_494D_B041_E8D30BF6F1EC_.wvu.PrintArea" localSheetId="1" hidden="1">HOME!$A$2:$H$12</definedName>
    <definedName name="Z_613E785B_CD51_494D_B041_E8D30BF6F1EC_.wvu.PrintArea" localSheetId="5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PERTIWI!$A$1:$K$286</definedName>
    <definedName name="Z_613E785B_CD51_494D_B041_E8D30BF6F1EC_.wvu.PrintArea" localSheetId="16" hidden="1">SAMBAR!$A$1:$L$7</definedName>
    <definedName name="Z_613E785B_CD51_494D_B041_E8D30BF6F1EC_.wvu.PrintArea" localSheetId="23" hidden="1">SHAPLA!$A$1:$L$285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4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SEAGULL!#REF!,SEAGULL!#REF!,SEAGULL!$405:$405</definedName>
    <definedName name="Z_613E785B_CD51_494D_B041_E8D30BF6F1EC_.wvu.Rows" localSheetId="22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4" hidden="1">'THAI EXPRESS'!#REF!,'THAI EXPRESS'!#REF!,'THAI EXPRESS'!$137:$137</definedName>
    <definedName name="Z_6B324A58_5A89_471C_AD21_0822EB95E67E_.wvu.FilterData" localSheetId="6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BENGAL!$A$1:$M$358</definedName>
    <definedName name="Z_6B324A58_5A89_471C_AD21_0822EB95E67E_.wvu.PrintArea" localSheetId="4" hidden="1">BURMA!$A$1:$L$91</definedName>
    <definedName name="Z_6B324A58_5A89_471C_AD21_0822EB95E67E_.wvu.PrintArea" localSheetId="13" hidden="1">DOLPHIN!$A$1:$L$291</definedName>
    <definedName name="Z_6B324A58_5A89_471C_AD21_0822EB95E67E_.wvu.PrintArea" localSheetId="1" hidden="1">HOME!$A$2:$H$12</definedName>
    <definedName name="Z_6B324A58_5A89_471C_AD21_0822EB95E67E_.wvu.PrintArea" localSheetId="5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PERTIWI!$A$1:$K$286</definedName>
    <definedName name="Z_6B324A58_5A89_471C_AD21_0822EB95E67E_.wvu.PrintArea" localSheetId="16" hidden="1">SAMBAR!$A$1:$L$7</definedName>
    <definedName name="Z_6B324A58_5A89_471C_AD21_0822EB95E67E_.wvu.PrintArea" localSheetId="23" hidden="1">SHAPLA!$A$1:$L$285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4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SEAGULL!#REF!,SEAGULL!#REF!,SEAGULL!$405:$405</definedName>
    <definedName name="Z_6B324A58_5A89_471C_AD21_0822EB95E67E_.wvu.Rows" localSheetId="22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4" hidden="1">'THAI EXPRESS'!#REF!,'THAI EXPRESS'!#REF!,'THAI EXPRESS'!$137:$137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BENGAL!$A$1:$M$358</definedName>
    <definedName name="Z_7D3CEC1C_CCEC_4C4E_963E_DDD8383A68C1_.wvu.PrintArea" localSheetId="4" hidden="1">BURMA!$A$1:$L$91</definedName>
    <definedName name="Z_7D3CEC1C_CCEC_4C4E_963E_DDD8383A68C1_.wvu.PrintArea" localSheetId="13" hidden="1">DOLPHIN!$A$1:$L$291</definedName>
    <definedName name="Z_7D3CEC1C_CCEC_4C4E_963E_DDD8383A68C1_.wvu.PrintArea" localSheetId="1" hidden="1">HOME!$A$2:$H$12</definedName>
    <definedName name="Z_7D3CEC1C_CCEC_4C4E_963E_DDD8383A68C1_.wvu.PrintArea" localSheetId="5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PERTIWI!$A$1:$K$286</definedName>
    <definedName name="Z_7D3CEC1C_CCEC_4C4E_963E_DDD8383A68C1_.wvu.PrintArea" localSheetId="16" hidden="1">SAMBAR!$A$1:$L$7</definedName>
    <definedName name="Z_7D3CEC1C_CCEC_4C4E_963E_DDD8383A68C1_.wvu.PrintArea" localSheetId="23" hidden="1">SHAPLA!$A$1:$L$285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3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4" hidden="1">'LANG CO'!#REF!,'LANG CO'!#REF!</definedName>
    <definedName name="Z_7D3CEC1C_CCEC_4C4E_963E_DDD8383A68C1_.wvu.Rows" localSheetId="5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BENGAL!$A$1:$M$358</definedName>
    <definedName name="Z_8773B614_CBE7_474E_B57F_0A27A3791CF3_.wvu.PrintArea" localSheetId="4" hidden="1">BURMA!$A$1:$L$91</definedName>
    <definedName name="Z_8773B614_CBE7_474E_B57F_0A27A3791CF3_.wvu.PrintArea" localSheetId="13" hidden="1">DOLPHIN!$A$1:$L$291</definedName>
    <definedName name="Z_8773B614_CBE7_474E_B57F_0A27A3791CF3_.wvu.PrintArea" localSheetId="1" hidden="1">HOME!$A$2:$H$12</definedName>
    <definedName name="Z_8773B614_CBE7_474E_B57F_0A27A3791CF3_.wvu.PrintArea" localSheetId="5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PERTIWI!$A$1:$K$286</definedName>
    <definedName name="Z_8773B614_CBE7_474E_B57F_0A27A3791CF3_.wvu.PrintArea" localSheetId="16" hidden="1">SAMBAR!$A$1:$L$7</definedName>
    <definedName name="Z_8773B614_CBE7_474E_B57F_0A27A3791CF3_.wvu.PrintArea" localSheetId="23" hidden="1">SHAPLA!$A$1:$L$285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BENGAL!$A$1:$M$358</definedName>
    <definedName name="Z_9278F756_A3B4_47A1_8EDD_64A01BF7A423_.wvu.PrintArea" localSheetId="4" hidden="1">BURMA!$A$1:$L$91</definedName>
    <definedName name="Z_9278F756_A3B4_47A1_8EDD_64A01BF7A423_.wvu.PrintArea" localSheetId="13" hidden="1">DOLPHIN!$A$1:$L$291</definedName>
    <definedName name="Z_9278F756_A3B4_47A1_8EDD_64A01BF7A423_.wvu.PrintArea" localSheetId="1" hidden="1">HOME!$A$2:$H$12</definedName>
    <definedName name="Z_9278F756_A3B4_47A1_8EDD_64A01BF7A423_.wvu.PrintArea" localSheetId="5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PERTIWI!$A$1:$K$286</definedName>
    <definedName name="Z_9278F756_A3B4_47A1_8EDD_64A01BF7A423_.wvu.PrintArea" localSheetId="16" hidden="1">SAMBAR!$A$1:$L$7</definedName>
    <definedName name="Z_9278F756_A3B4_47A1_8EDD_64A01BF7A423_.wvu.PrintArea" localSheetId="23" hidden="1">SHAPLA!$A$1:$L$285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3" hidden="1">DOLPHIN!#REF!</definedName>
    <definedName name="Z_9278F756_A3B4_47A1_8EDD_64A01BF7A423_.wvu.Rows" localSheetId="1" hidden="1">HOME!#REF!</definedName>
    <definedName name="Z_9278F756_A3B4_47A1_8EDD_64A01BF7A423_.wvu.Rows" localSheetId="5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BENGAL!$A$1:$M$358</definedName>
    <definedName name="Z_9E7EEAA3_A5FB_49FD_8C3A_1AF14EAE95FB_.wvu.PrintArea" localSheetId="4" hidden="1">BURMA!$A$1:$L$91</definedName>
    <definedName name="Z_9E7EEAA3_A5FB_49FD_8C3A_1AF14EAE95FB_.wvu.PrintArea" localSheetId="13" hidden="1">DOLPHIN!$A$1:$L$291</definedName>
    <definedName name="Z_9E7EEAA3_A5FB_49FD_8C3A_1AF14EAE95FB_.wvu.PrintArea" localSheetId="1" hidden="1">HOME!$A$2:$H$12</definedName>
    <definedName name="Z_9E7EEAA3_A5FB_49FD_8C3A_1AF14EAE95FB_.wvu.PrintArea" localSheetId="5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PERTIWI!$A$1:$K$286</definedName>
    <definedName name="Z_9E7EEAA3_A5FB_49FD_8C3A_1AF14EAE95FB_.wvu.PrintArea" localSheetId="16" hidden="1">SAMBAR!$A$1:$L$7</definedName>
    <definedName name="Z_9E7EEAA3_A5FB_49FD_8C3A_1AF14EAE95FB_.wvu.PrintArea" localSheetId="23" hidden="1">SHAPLA!$A$1:$L$285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BENGAL!$A$1:$M$358</definedName>
    <definedName name="Z_BA712AC7_4015_4F77_9461_7852ED983D52_.wvu.PrintArea" localSheetId="4" hidden="1">BURMA!$A$1:$L$91</definedName>
    <definedName name="Z_BA712AC7_4015_4F77_9461_7852ED983D52_.wvu.PrintArea" localSheetId="13" hidden="1">DOLPHIN!$A$1:$L$291</definedName>
    <definedName name="Z_BA712AC7_4015_4F77_9461_7852ED983D52_.wvu.PrintArea" localSheetId="1" hidden="1">HOME!$A$2:$H$12</definedName>
    <definedName name="Z_BA712AC7_4015_4F77_9461_7852ED983D52_.wvu.PrintArea" localSheetId="5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PERTIWI!$A$1:$K$286</definedName>
    <definedName name="Z_BA712AC7_4015_4F77_9461_7852ED983D52_.wvu.PrintArea" localSheetId="16" hidden="1">SAMBAR!$A$1:$L$7</definedName>
    <definedName name="Z_BA712AC7_4015_4F77_9461_7852ED983D52_.wvu.PrintArea" localSheetId="23" hidden="1">SHAPLA!$A$1:$L$285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8" i="61" l="1"/>
  <c r="E197" i="61"/>
  <c r="E196" i="61"/>
  <c r="E195" i="61"/>
  <c r="E194" i="61"/>
  <c r="E193" i="61"/>
  <c r="E192" i="61"/>
  <c r="E191" i="61"/>
  <c r="E190" i="61"/>
  <c r="E188" i="61"/>
  <c r="F207" i="10"/>
  <c r="K240" i="43"/>
  <c r="L240" i="43" s="1"/>
  <c r="J240" i="43"/>
  <c r="H240" i="43"/>
  <c r="G240" i="43"/>
  <c r="F240" i="43"/>
  <c r="E240" i="43"/>
  <c r="N209" i="60"/>
  <c r="O209" i="60" s="1"/>
  <c r="M209" i="60"/>
  <c r="E209" i="60"/>
  <c r="F209" i="60" s="1"/>
  <c r="G209" i="60" s="1"/>
  <c r="H209" i="60" s="1"/>
  <c r="I209" i="60" s="1"/>
  <c r="J209" i="60" s="1"/>
  <c r="K209" i="60" s="1"/>
  <c r="N185" i="5"/>
  <c r="O185" i="5" s="1"/>
  <c r="M185" i="5"/>
  <c r="E185" i="5"/>
  <c r="F185" i="5" s="1"/>
  <c r="G185" i="5" s="1"/>
  <c r="H185" i="5" s="1"/>
  <c r="I185" i="5" s="1"/>
  <c r="J185" i="5" s="1"/>
  <c r="K185" i="5" s="1"/>
  <c r="F158" i="5"/>
  <c r="E158" i="5"/>
  <c r="I197" i="61"/>
  <c r="J197" i="61" s="1"/>
  <c r="H197" i="61"/>
  <c r="F197" i="61"/>
  <c r="H353" i="47"/>
  <c r="I353" i="47" s="1"/>
  <c r="G353" i="47"/>
  <c r="E353" i="47"/>
  <c r="E281" i="47"/>
  <c r="I167" i="57"/>
  <c r="J167" i="57" s="1"/>
  <c r="H167" i="57"/>
  <c r="E167" i="57"/>
  <c r="F167" i="57" s="1"/>
  <c r="E75" i="57"/>
  <c r="I124" i="45"/>
  <c r="I153" i="44"/>
  <c r="J153" i="44" s="1"/>
  <c r="H153" i="44"/>
  <c r="E153" i="44"/>
  <c r="F153" i="44" s="1"/>
  <c r="J275" i="48"/>
  <c r="K275" i="48" s="1"/>
  <c r="I275" i="48"/>
  <c r="E275" i="48"/>
  <c r="F275" i="48" s="1"/>
  <c r="G275" i="48" s="1"/>
  <c r="F117" i="48"/>
  <c r="E117" i="48"/>
  <c r="K243" i="32"/>
  <c r="L243" i="32" s="1"/>
  <c r="J243" i="32"/>
  <c r="E243" i="32"/>
  <c r="F243" i="32" s="1"/>
  <c r="G243" i="32" s="1"/>
  <c r="H243" i="32" s="1"/>
  <c r="E138" i="32"/>
  <c r="F138" i="32" s="1"/>
  <c r="I115" i="45"/>
  <c r="F203" i="10"/>
  <c r="G352" i="62"/>
  <c r="H263" i="44"/>
  <c r="H262" i="44"/>
  <c r="H261" i="44"/>
  <c r="H260" i="44"/>
  <c r="H259" i="44"/>
  <c r="H258" i="44"/>
  <c r="F232" i="32"/>
  <c r="E381" i="8"/>
  <c r="F381" i="8" s="1"/>
  <c r="G381" i="8" s="1"/>
  <c r="H381" i="8" s="1"/>
  <c r="E114" i="8"/>
  <c r="E274" i="48"/>
  <c r="F274" i="48" s="1"/>
  <c r="G274" i="48" s="1"/>
  <c r="F116" i="48"/>
  <c r="E116" i="48"/>
  <c r="H239" i="43"/>
  <c r="G239" i="43"/>
  <c r="F239" i="43"/>
  <c r="E239" i="43"/>
  <c r="E166" i="57"/>
  <c r="F166" i="57" s="1"/>
  <c r="E74" i="57"/>
  <c r="H113" i="59"/>
  <c r="I113" i="59" s="1"/>
  <c r="G113" i="59"/>
  <c r="E113" i="59"/>
  <c r="J103" i="7"/>
  <c r="E340" i="47"/>
  <c r="F148" i="5"/>
  <c r="E208" i="60"/>
  <c r="F208" i="60" s="1"/>
  <c r="G208" i="60" s="1"/>
  <c r="H208" i="60" s="1"/>
  <c r="I208" i="60" s="1"/>
  <c r="J208" i="60" s="1"/>
  <c r="K208" i="60" s="1"/>
  <c r="K123" i="45"/>
  <c r="K124" i="45" s="1"/>
  <c r="E124" i="45"/>
  <c r="I123" i="45"/>
  <c r="E123" i="45"/>
  <c r="F202" i="10"/>
  <c r="I120" i="11"/>
  <c r="F196" i="61"/>
  <c r="F195" i="61"/>
  <c r="F194" i="61"/>
  <c r="F193" i="61"/>
  <c r="F192" i="61"/>
  <c r="F191" i="61"/>
  <c r="F190" i="61"/>
  <c r="F189" i="61"/>
  <c r="I189" i="61"/>
  <c r="H189" i="61"/>
  <c r="H190" i="61" s="1"/>
  <c r="H191" i="61" s="1"/>
  <c r="H192" i="61" s="1"/>
  <c r="H193" i="61" s="1"/>
  <c r="H194" i="61" s="1"/>
  <c r="H195" i="61" s="1"/>
  <c r="H196" i="61" s="1"/>
  <c r="J188" i="61"/>
  <c r="H176" i="61"/>
  <c r="H177" i="61" s="1"/>
  <c r="H178" i="61" s="1"/>
  <c r="H179" i="61" s="1"/>
  <c r="H180" i="61" s="1"/>
  <c r="H181" i="61" s="1"/>
  <c r="H182" i="61" s="1"/>
  <c r="H184" i="61" s="1"/>
  <c r="H185" i="61" s="1"/>
  <c r="H186" i="61" s="1"/>
  <c r="H187" i="61" s="1"/>
  <c r="H172" i="61"/>
  <c r="H173" i="61" s="1"/>
  <c r="H174" i="61" s="1"/>
  <c r="H121" i="61"/>
  <c r="H122" i="61" s="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03" i="61"/>
  <c r="H104" i="61" s="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00" i="61"/>
  <c r="H101" i="61" s="1"/>
  <c r="H102" i="61" s="1"/>
  <c r="E380" i="8"/>
  <c r="F380" i="8" s="1"/>
  <c r="G380" i="8" s="1"/>
  <c r="H380" i="8" s="1"/>
  <c r="E113" i="8"/>
  <c r="H238" i="43"/>
  <c r="G238" i="43"/>
  <c r="F238" i="43"/>
  <c r="E238" i="43"/>
  <c r="E165" i="57"/>
  <c r="F165" i="57" s="1"/>
  <c r="E73" i="57"/>
  <c r="E112" i="59"/>
  <c r="E111" i="59"/>
  <c r="E352" i="47"/>
  <c r="E351" i="47"/>
  <c r="E280" i="47"/>
  <c r="E279" i="47"/>
  <c r="E184" i="5"/>
  <c r="F184" i="5" s="1"/>
  <c r="G184" i="5" s="1"/>
  <c r="H184" i="5" s="1"/>
  <c r="I184" i="5" s="1"/>
  <c r="J184" i="5" s="1"/>
  <c r="K184" i="5" s="1"/>
  <c r="E183" i="5"/>
  <c r="F183" i="5" s="1"/>
  <c r="G183" i="5" s="1"/>
  <c r="H183" i="5" s="1"/>
  <c r="I183" i="5" s="1"/>
  <c r="J183" i="5" s="1"/>
  <c r="K183" i="5" s="1"/>
  <c r="F157" i="5"/>
  <c r="E157" i="5"/>
  <c r="F156" i="5"/>
  <c r="E156" i="5"/>
  <c r="E267" i="44"/>
  <c r="F267" i="44" s="1"/>
  <c r="G267" i="44" s="1"/>
  <c r="H267" i="44" s="1"/>
  <c r="I267" i="44" s="1"/>
  <c r="J267" i="44" s="1"/>
  <c r="E266" i="44"/>
  <c r="F266" i="44" s="1"/>
  <c r="G266" i="44" s="1"/>
  <c r="H266" i="44" s="1"/>
  <c r="I266" i="44" s="1"/>
  <c r="J266" i="44" s="1"/>
  <c r="E152" i="44"/>
  <c r="F152" i="44" s="1"/>
  <c r="E151" i="44"/>
  <c r="F151" i="44" s="1"/>
  <c r="E242" i="32"/>
  <c r="F242" i="32" s="1"/>
  <c r="G242" i="32" s="1"/>
  <c r="H242" i="32" s="1"/>
  <c r="E241" i="32"/>
  <c r="F241" i="32" s="1"/>
  <c r="G241" i="32" s="1"/>
  <c r="H241" i="32" s="1"/>
  <c r="E137" i="32"/>
  <c r="F137" i="32" s="1"/>
  <c r="E136" i="32"/>
  <c r="F136" i="32" s="1"/>
  <c r="E273" i="48"/>
  <c r="F273" i="48" s="1"/>
  <c r="G273" i="48" s="1"/>
  <c r="F115" i="48"/>
  <c r="E115" i="48"/>
  <c r="E207" i="60"/>
  <c r="F207" i="60" s="1"/>
  <c r="G207" i="60" s="1"/>
  <c r="H207" i="60" s="1"/>
  <c r="I207" i="60" s="1"/>
  <c r="J207" i="60" s="1"/>
  <c r="K207" i="60" s="1"/>
  <c r="G171" i="5"/>
  <c r="I169" i="5"/>
  <c r="E368" i="8"/>
  <c r="F201" i="10"/>
  <c r="I122" i="45"/>
  <c r="E122" i="45"/>
  <c r="E379" i="8"/>
  <c r="F379" i="8" s="1"/>
  <c r="G379" i="8" s="1"/>
  <c r="H379" i="8" s="1"/>
  <c r="E112" i="8"/>
  <c r="E110" i="59"/>
  <c r="G272" i="47"/>
  <c r="M198" i="60"/>
  <c r="E272" i="48"/>
  <c r="F272" i="48" s="1"/>
  <c r="G272" i="48" s="1"/>
  <c r="F114" i="48"/>
  <c r="E114" i="48"/>
  <c r="F200" i="10"/>
  <c r="I250" i="44"/>
  <c r="F230" i="32"/>
  <c r="E240" i="32"/>
  <c r="F240" i="32" s="1"/>
  <c r="G240" i="32" s="1"/>
  <c r="H240" i="32" s="1"/>
  <c r="E135" i="32"/>
  <c r="F135" i="32" s="1"/>
  <c r="I121" i="45"/>
  <c r="E121" i="45"/>
  <c r="I120" i="45"/>
  <c r="E120" i="45"/>
  <c r="E265" i="44"/>
  <c r="F265" i="44" s="1"/>
  <c r="G265" i="44" s="1"/>
  <c r="H265" i="44" s="1"/>
  <c r="I265" i="44" s="1"/>
  <c r="J265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2" i="5"/>
  <c r="F182" i="5" s="1"/>
  <c r="G182" i="5" s="1"/>
  <c r="H182" i="5" s="1"/>
  <c r="I182" i="5" s="1"/>
  <c r="J182" i="5" s="1"/>
  <c r="K182" i="5" s="1"/>
  <c r="F155" i="5"/>
  <c r="E155" i="5"/>
  <c r="E350" i="47"/>
  <c r="E278" i="47"/>
  <c r="H237" i="43"/>
  <c r="G237" i="43"/>
  <c r="F237" i="43"/>
  <c r="E237" i="43"/>
  <c r="E206" i="60"/>
  <c r="F206" i="60" s="1"/>
  <c r="G206" i="60" s="1"/>
  <c r="H206" i="60" s="1"/>
  <c r="I206" i="60" s="1"/>
  <c r="J206" i="60" s="1"/>
  <c r="K206" i="60" s="1"/>
  <c r="E164" i="57"/>
  <c r="F164" i="57" s="1"/>
  <c r="E72" i="57"/>
  <c r="F229" i="32"/>
  <c r="E378" i="8"/>
  <c r="F378" i="8" s="1"/>
  <c r="G378" i="8" s="1"/>
  <c r="H378" i="8" s="1"/>
  <c r="E111" i="8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E163" i="57"/>
  <c r="F163" i="57" s="1"/>
  <c r="E71" i="57"/>
  <c r="E377" i="8"/>
  <c r="F377" i="8" s="1"/>
  <c r="G377" i="8" s="1"/>
  <c r="H377" i="8" s="1"/>
  <c r="E264" i="44"/>
  <c r="F264" i="44" s="1"/>
  <c r="G264" i="44" s="1"/>
  <c r="H264" i="44" s="1"/>
  <c r="I264" i="44" s="1"/>
  <c r="J264" i="44" s="1"/>
  <c r="E263" i="44"/>
  <c r="F263" i="44" s="1"/>
  <c r="E149" i="44"/>
  <c r="F149" i="44" s="1"/>
  <c r="E100" i="8"/>
  <c r="E239" i="32"/>
  <c r="F239" i="32" s="1"/>
  <c r="G239" i="32" s="1"/>
  <c r="H239" i="32" s="1"/>
  <c r="E134" i="32"/>
  <c r="F134" i="32" s="1"/>
  <c r="E113" i="7"/>
  <c r="F113" i="7" s="1"/>
  <c r="G113" i="7" s="1"/>
  <c r="H113" i="7" s="1"/>
  <c r="I113" i="7" s="1"/>
  <c r="J113" i="7" s="1"/>
  <c r="E112" i="7"/>
  <c r="F112" i="7" s="1"/>
  <c r="G112" i="7" s="1"/>
  <c r="H112" i="7" s="1"/>
  <c r="I112" i="7" s="1"/>
  <c r="J112" i="7" s="1"/>
  <c r="E111" i="7"/>
  <c r="F111" i="7" s="1"/>
  <c r="G111" i="7" s="1"/>
  <c r="H111" i="7" s="1"/>
  <c r="I111" i="7" s="1"/>
  <c r="J111" i="7" s="1"/>
  <c r="E110" i="7"/>
  <c r="F110" i="7" s="1"/>
  <c r="G110" i="7" s="1"/>
  <c r="H110" i="7" s="1"/>
  <c r="I110" i="7" s="1"/>
  <c r="J110" i="7" s="1"/>
  <c r="E271" i="48"/>
  <c r="F271" i="48" s="1"/>
  <c r="G271" i="48" s="1"/>
  <c r="E270" i="48"/>
  <c r="F270" i="48" s="1"/>
  <c r="G270" i="48" s="1"/>
  <c r="F113" i="48"/>
  <c r="E113" i="48"/>
  <c r="E181" i="5"/>
  <c r="F181" i="5" s="1"/>
  <c r="G181" i="5" s="1"/>
  <c r="H181" i="5" s="1"/>
  <c r="I181" i="5" s="1"/>
  <c r="J181" i="5" s="1"/>
  <c r="K181" i="5" s="1"/>
  <c r="E180" i="5"/>
  <c r="F180" i="5" s="1"/>
  <c r="G180" i="5" s="1"/>
  <c r="H180" i="5" s="1"/>
  <c r="I180" i="5" s="1"/>
  <c r="J180" i="5" s="1"/>
  <c r="K180" i="5" s="1"/>
  <c r="F154" i="5"/>
  <c r="E154" i="5"/>
  <c r="E349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02" i="59"/>
  <c r="F228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07" i="59"/>
  <c r="E109" i="59"/>
  <c r="F169" i="5"/>
  <c r="E238" i="32"/>
  <c r="F238" i="32" s="1"/>
  <c r="G238" i="32" s="1"/>
  <c r="H238" i="32" s="1"/>
  <c r="E133" i="32"/>
  <c r="F133" i="32" s="1"/>
  <c r="F112" i="48"/>
  <c r="E112" i="48"/>
  <c r="E148" i="44"/>
  <c r="F148" i="44" s="1"/>
  <c r="E162" i="57"/>
  <c r="F162" i="57" s="1"/>
  <c r="E70" i="57"/>
  <c r="G115" i="11"/>
  <c r="H115" i="11" s="1"/>
  <c r="E358" i="62"/>
  <c r="F358" i="62" s="1"/>
  <c r="G358" i="62" s="1"/>
  <c r="H358" i="62" s="1"/>
  <c r="I358" i="62" s="1"/>
  <c r="J358" i="62" s="1"/>
  <c r="E348" i="47"/>
  <c r="E276" i="47"/>
  <c r="E151" i="57"/>
  <c r="F151" i="57" s="1"/>
  <c r="I118" i="45"/>
  <c r="E376" i="8"/>
  <c r="F376" i="8" s="1"/>
  <c r="G376" i="8" s="1"/>
  <c r="H376" i="8" s="1"/>
  <c r="E109" i="8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161" i="57"/>
  <c r="F161" i="57" s="1"/>
  <c r="E69" i="57"/>
  <c r="E269" i="48"/>
  <c r="F269" i="48" s="1"/>
  <c r="G269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F121" i="11" s="1"/>
  <c r="G121" i="11" s="1"/>
  <c r="H121" i="11" s="1"/>
  <c r="I121" i="11" s="1"/>
  <c r="J121" i="11" s="1"/>
  <c r="K121" i="11" s="1"/>
  <c r="E120" i="11"/>
  <c r="J120" i="11" s="1"/>
  <c r="K120" i="11" s="1"/>
  <c r="E209" i="10"/>
  <c r="F209" i="10" s="1"/>
  <c r="E208" i="10"/>
  <c r="F208" i="10" s="1"/>
  <c r="E206" i="10"/>
  <c r="F206" i="10" s="1"/>
  <c r="E357" i="62"/>
  <c r="F357" i="62" s="1"/>
  <c r="G357" i="62" s="1"/>
  <c r="H357" i="62" s="1"/>
  <c r="I357" i="62" s="1"/>
  <c r="J357" i="62" s="1"/>
  <c r="E356" i="62"/>
  <c r="F356" i="62" s="1"/>
  <c r="G356" i="62" s="1"/>
  <c r="H356" i="62" s="1"/>
  <c r="I356" i="62" s="1"/>
  <c r="J356" i="62" s="1"/>
  <c r="E179" i="5"/>
  <c r="F179" i="5" s="1"/>
  <c r="G179" i="5" s="1"/>
  <c r="H179" i="5" s="1"/>
  <c r="I179" i="5" s="1"/>
  <c r="J179" i="5" s="1"/>
  <c r="K179" i="5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68" i="48"/>
  <c r="F268" i="48" s="1"/>
  <c r="G268" i="48" s="1"/>
  <c r="E267" i="48"/>
  <c r="F267" i="48" s="1"/>
  <c r="G267" i="48" s="1"/>
  <c r="E266" i="48"/>
  <c r="F266" i="48" s="1"/>
  <c r="G266" i="48" s="1"/>
  <c r="F110" i="48"/>
  <c r="E110" i="48"/>
  <c r="F109" i="48"/>
  <c r="E109" i="48"/>
  <c r="E160" i="57"/>
  <c r="F160" i="57" s="1"/>
  <c r="E159" i="57"/>
  <c r="F159" i="57" s="1"/>
  <c r="E158" i="57"/>
  <c r="F158" i="57" s="1"/>
  <c r="E347" i="47"/>
  <c r="E346" i="47"/>
  <c r="E275" i="47"/>
  <c r="I119" i="45"/>
  <c r="E119" i="45"/>
  <c r="E118" i="45"/>
  <c r="I117" i="45"/>
  <c r="E262" i="44"/>
  <c r="F262" i="44" s="1"/>
  <c r="E261" i="44"/>
  <c r="F261" i="44" s="1"/>
  <c r="E260" i="44"/>
  <c r="F260" i="44" s="1"/>
  <c r="E259" i="44"/>
  <c r="F259" i="44" s="1"/>
  <c r="E147" i="44"/>
  <c r="F147" i="44" s="1"/>
  <c r="E146" i="44"/>
  <c r="F146" i="44" s="1"/>
  <c r="E145" i="44"/>
  <c r="F145" i="44" s="1"/>
  <c r="E237" i="32"/>
  <c r="F237" i="32" s="1"/>
  <c r="G237" i="32" s="1"/>
  <c r="H237" i="32" s="1"/>
  <c r="E236" i="32"/>
  <c r="F236" i="32" s="1"/>
  <c r="G236" i="32" s="1"/>
  <c r="H236" i="32" s="1"/>
  <c r="E235" i="32"/>
  <c r="F235" i="32" s="1"/>
  <c r="G235" i="32" s="1"/>
  <c r="H235" i="32" s="1"/>
  <c r="E132" i="32"/>
  <c r="F132" i="32" s="1"/>
  <c r="E131" i="32"/>
  <c r="F131" i="32" s="1"/>
  <c r="E375" i="8"/>
  <c r="F375" i="8" s="1"/>
  <c r="G375" i="8" s="1"/>
  <c r="H375" i="8" s="1"/>
  <c r="E374" i="8"/>
  <c r="F374" i="8" s="1"/>
  <c r="G374" i="8" s="1"/>
  <c r="H374" i="8" s="1"/>
  <c r="E373" i="8"/>
  <c r="F373" i="8" s="1"/>
  <c r="G373" i="8" s="1"/>
  <c r="H373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6" i="8"/>
  <c r="F366" i="8" s="1"/>
  <c r="G366" i="8" s="1"/>
  <c r="H366" i="8" s="1"/>
  <c r="I116" i="45"/>
  <c r="E116" i="45"/>
  <c r="E274" i="47"/>
  <c r="E149" i="57"/>
  <c r="F149" i="57" s="1"/>
  <c r="E68" i="57"/>
  <c r="F98" i="7"/>
  <c r="I115" i="11"/>
  <c r="J115" i="11" s="1"/>
  <c r="K115" i="11" s="1"/>
  <c r="E106" i="8"/>
  <c r="E130" i="32"/>
  <c r="F130" i="32" s="1"/>
  <c r="E114" i="45"/>
  <c r="E113" i="45"/>
  <c r="E112" i="45"/>
  <c r="E67" i="57"/>
  <c r="E106" i="59"/>
  <c r="E105" i="59"/>
  <c r="E345" i="47"/>
  <c r="E273" i="47"/>
  <c r="E66" i="57"/>
  <c r="I114" i="45"/>
  <c r="F108" i="48"/>
  <c r="E108" i="48"/>
  <c r="E372" i="8"/>
  <c r="F372" i="8" s="1"/>
  <c r="G372" i="8" s="1"/>
  <c r="H372" i="8" s="1"/>
  <c r="E371" i="8"/>
  <c r="F371" i="8" s="1"/>
  <c r="G371" i="8" s="1"/>
  <c r="H371" i="8" s="1"/>
  <c r="E104" i="8"/>
  <c r="E104" i="59"/>
  <c r="E234" i="32"/>
  <c r="F234" i="32" s="1"/>
  <c r="G234" i="32" s="1"/>
  <c r="H234" i="32" s="1"/>
  <c r="E129" i="32"/>
  <c r="F129" i="32" s="1"/>
  <c r="E144" i="44"/>
  <c r="F144" i="44" s="1"/>
  <c r="E344" i="47"/>
  <c r="E272" i="47"/>
  <c r="E201" i="60"/>
  <c r="F201" i="60" s="1"/>
  <c r="G201" i="60" s="1"/>
  <c r="H201" i="60" s="1"/>
  <c r="I201" i="60" s="1"/>
  <c r="J201" i="60" s="1"/>
  <c r="K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205" i="10"/>
  <c r="F205" i="10" s="1"/>
  <c r="E204" i="10"/>
  <c r="F204" i="10" s="1"/>
  <c r="E370" i="8"/>
  <c r="F370" i="8" s="1"/>
  <c r="G370" i="8" s="1"/>
  <c r="H370" i="8" s="1"/>
  <c r="F369" i="8"/>
  <c r="G369" i="8" s="1"/>
  <c r="H369" i="8" s="1"/>
  <c r="E102" i="8"/>
  <c r="E103" i="59"/>
  <c r="E97" i="59"/>
  <c r="E157" i="57"/>
  <c r="F157" i="57" s="1"/>
  <c r="E156" i="57"/>
  <c r="F156" i="57" s="1"/>
  <c r="E155" i="57"/>
  <c r="F155" i="57" s="1"/>
  <c r="E154" i="57"/>
  <c r="F154" i="57" s="1"/>
  <c r="E65" i="57"/>
  <c r="E64" i="57"/>
  <c r="G233" i="32"/>
  <c r="H233" i="32" s="1"/>
  <c r="G232" i="32"/>
  <c r="H232" i="32" s="1"/>
  <c r="G231" i="32"/>
  <c r="H231" i="32" s="1"/>
  <c r="G230" i="32"/>
  <c r="H230" i="32" s="1"/>
  <c r="E119" i="32"/>
  <c r="F119" i="32"/>
  <c r="E127" i="32"/>
  <c r="F127" i="32" s="1"/>
  <c r="E258" i="44"/>
  <c r="F258" i="44" s="1"/>
  <c r="E257" i="44"/>
  <c r="F257" i="44" s="1"/>
  <c r="G257" i="44" s="1"/>
  <c r="H257" i="44" s="1"/>
  <c r="I257" i="44" s="1"/>
  <c r="J257" i="44" s="1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F254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65" i="48"/>
  <c r="F265" i="48" s="1"/>
  <c r="G265" i="48" s="1"/>
  <c r="E264" i="48"/>
  <c r="F264" i="48" s="1"/>
  <c r="G264" i="48" s="1"/>
  <c r="E263" i="48"/>
  <c r="F263" i="48" s="1"/>
  <c r="G263" i="48" s="1"/>
  <c r="E262" i="48"/>
  <c r="F262" i="48" s="1"/>
  <c r="E261" i="48"/>
  <c r="F261" i="48" s="1"/>
  <c r="G261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5" i="5"/>
  <c r="F175" i="5" s="1"/>
  <c r="G175" i="5" s="1"/>
  <c r="H175" i="5" s="1"/>
  <c r="I175" i="5" s="1"/>
  <c r="J175" i="5" s="1"/>
  <c r="K175" i="5" s="1"/>
  <c r="E174" i="5"/>
  <c r="F174" i="5" s="1"/>
  <c r="G174" i="5" s="1"/>
  <c r="H174" i="5" s="1"/>
  <c r="I174" i="5" s="1"/>
  <c r="J174" i="5" s="1"/>
  <c r="K174" i="5" s="1"/>
  <c r="E173" i="5"/>
  <c r="F173" i="5" s="1"/>
  <c r="G173" i="5" s="1"/>
  <c r="H173" i="5" s="1"/>
  <c r="I173" i="5" s="1"/>
  <c r="J173" i="5" s="1"/>
  <c r="K173" i="5" s="1"/>
  <c r="E172" i="5"/>
  <c r="F172" i="5" s="1"/>
  <c r="G172" i="5" s="1"/>
  <c r="H172" i="5" s="1"/>
  <c r="I172" i="5" s="1"/>
  <c r="J172" i="5" s="1"/>
  <c r="K172" i="5" s="1"/>
  <c r="H171" i="5"/>
  <c r="I171" i="5" s="1"/>
  <c r="J171" i="5" s="1"/>
  <c r="K171" i="5" s="1"/>
  <c r="F149" i="5"/>
  <c r="E149" i="5"/>
  <c r="E148" i="5"/>
  <c r="F147" i="5"/>
  <c r="E147" i="5"/>
  <c r="F146" i="5"/>
  <c r="E146" i="5"/>
  <c r="F145" i="5"/>
  <c r="E145" i="5"/>
  <c r="E343" i="47"/>
  <c r="E342" i="47"/>
  <c r="E34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M250" i="44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104" i="7"/>
  <c r="F104" i="7"/>
  <c r="G104" i="7"/>
  <c r="H104" i="7"/>
  <c r="I104" i="7"/>
  <c r="J104" i="7"/>
  <c r="E244" i="44"/>
  <c r="F244" i="44" s="1"/>
  <c r="G244" i="44" s="1"/>
  <c r="H244" i="44" s="1"/>
  <c r="I244" i="44" s="1"/>
  <c r="J244" i="44" s="1"/>
  <c r="E270" i="47"/>
  <c r="I112" i="45"/>
  <c r="F368" i="8"/>
  <c r="E367" i="8"/>
  <c r="F367" i="8" s="1"/>
  <c r="G367" i="8" s="1"/>
  <c r="H367" i="8" s="1"/>
  <c r="E101" i="59"/>
  <c r="E63" i="57"/>
  <c r="E269" i="47"/>
  <c r="G94" i="7"/>
  <c r="I110" i="45"/>
  <c r="E110" i="45"/>
  <c r="E62" i="57"/>
  <c r="E94" i="59"/>
  <c r="K196" i="32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K222" i="32" s="1"/>
  <c r="K223" i="32" s="1"/>
  <c r="K224" i="32" s="1"/>
  <c r="K225" i="32" s="1"/>
  <c r="K226" i="32" s="1"/>
  <c r="K227" i="32" s="1"/>
  <c r="K228" i="32" s="1"/>
  <c r="L227" i="32"/>
  <c r="L226" i="32"/>
  <c r="L225" i="32"/>
  <c r="L224" i="32"/>
  <c r="L223" i="32"/>
  <c r="L222" i="32"/>
  <c r="L221" i="32"/>
  <c r="L220" i="32"/>
  <c r="L219" i="32"/>
  <c r="L218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50" i="44"/>
  <c r="L251" i="44" s="1"/>
  <c r="L252" i="44" s="1"/>
  <c r="L253" i="44" s="1"/>
  <c r="L255" i="44" s="1"/>
  <c r="L256" i="44" s="1"/>
  <c r="L257" i="44" s="1"/>
  <c r="L258" i="44" s="1"/>
  <c r="L259" i="44" s="1"/>
  <c r="L260" i="44" s="1"/>
  <c r="L261" i="44" s="1"/>
  <c r="L262" i="44" s="1"/>
  <c r="L263" i="44" s="1"/>
  <c r="L264" i="44" s="1"/>
  <c r="L265" i="44" s="1"/>
  <c r="L266" i="44" s="1"/>
  <c r="L267" i="44" s="1"/>
  <c r="L238" i="44"/>
  <c r="L239" i="44" s="1"/>
  <c r="L240" i="44" s="1"/>
  <c r="L241" i="44" s="1"/>
  <c r="L242" i="44" s="1"/>
  <c r="L243" i="44" s="1"/>
  <c r="L244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7" i="8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K363" i="8" s="1"/>
  <c r="K364" i="8" s="1"/>
  <c r="K365" i="8" s="1"/>
  <c r="K366" i="8" s="1"/>
  <c r="K367" i="8" s="1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1" i="57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15" i="57"/>
  <c r="I116" i="57" s="1"/>
  <c r="I117" i="57" s="1"/>
  <c r="I118" i="57" s="1"/>
  <c r="I119" i="57" s="1"/>
  <c r="I113" i="57"/>
  <c r="I98" i="57"/>
  <c r="I99" i="57" s="1"/>
  <c r="I100" i="57" s="1"/>
  <c r="I101" i="57" s="1"/>
  <c r="I102" i="57" s="1"/>
  <c r="I103" i="57" s="1"/>
  <c r="I104" i="57" s="1"/>
  <c r="I105" i="57" s="1"/>
  <c r="I106" i="57" s="1"/>
  <c r="I107" i="57" s="1"/>
  <c r="I108" i="57" s="1"/>
  <c r="I109" i="57" s="1"/>
  <c r="I110" i="57" s="1"/>
  <c r="I111" i="57" s="1"/>
  <c r="I83" i="57"/>
  <c r="I84" i="57" s="1"/>
  <c r="I85" i="57" s="1"/>
  <c r="I86" i="57" s="1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19" i="48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177" i="48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175" i="48"/>
  <c r="K259" i="48"/>
  <c r="K258" i="48"/>
  <c r="K257" i="48"/>
  <c r="K256" i="48"/>
  <c r="K255" i="48"/>
  <c r="K254" i="48"/>
  <c r="K253" i="48"/>
  <c r="K252" i="48"/>
  <c r="K251" i="48"/>
  <c r="K250" i="48"/>
  <c r="K249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29" i="47"/>
  <c r="H330" i="47" s="1"/>
  <c r="H331" i="47" s="1"/>
  <c r="H332" i="47" s="1"/>
  <c r="H333" i="47" s="1"/>
  <c r="H334" i="47" s="1"/>
  <c r="H335" i="47" s="1"/>
  <c r="H336" i="47" s="1"/>
  <c r="H337" i="47" s="1"/>
  <c r="H338" i="47" s="1"/>
  <c r="H339" i="47" s="1"/>
  <c r="H340" i="47" s="1"/>
  <c r="H303" i="47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290" i="47"/>
  <c r="H291" i="47" s="1"/>
  <c r="H292" i="47" s="1"/>
  <c r="H293" i="47" s="1"/>
  <c r="H294" i="47" s="1"/>
  <c r="H295" i="47" s="1"/>
  <c r="H296" i="47" s="1"/>
  <c r="H297" i="47" s="1"/>
  <c r="H298" i="47" s="1"/>
  <c r="H299" i="47" s="1"/>
  <c r="H300" i="47" s="1"/>
  <c r="H301" i="47" s="1"/>
  <c r="I339" i="47"/>
  <c r="I338" i="47"/>
  <c r="I337" i="47"/>
  <c r="I336" i="47"/>
  <c r="I335" i="47"/>
  <c r="I334" i="47"/>
  <c r="I333" i="47"/>
  <c r="I332" i="47"/>
  <c r="I331" i="47"/>
  <c r="I330" i="47"/>
  <c r="I329" i="47"/>
  <c r="I328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N249" i="44"/>
  <c r="E99" i="7"/>
  <c r="F99" i="7" s="1"/>
  <c r="G99" i="7" s="1"/>
  <c r="H99" i="7" s="1"/>
  <c r="I99" i="7" s="1"/>
  <c r="J99" i="7" s="1"/>
  <c r="O166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67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3" i="44"/>
  <c r="F253" i="44" s="1"/>
  <c r="G253" i="44" s="1"/>
  <c r="H253" i="44" s="1"/>
  <c r="I253" i="44" s="1"/>
  <c r="J253" i="44" s="1"/>
  <c r="E252" i="44"/>
  <c r="F252" i="44" s="1"/>
  <c r="G252" i="44" s="1"/>
  <c r="H252" i="44" s="1"/>
  <c r="I252" i="44" s="1"/>
  <c r="J252" i="44" s="1"/>
  <c r="E251" i="44"/>
  <c r="F251" i="44" s="1"/>
  <c r="G251" i="44" s="1"/>
  <c r="H251" i="44" s="1"/>
  <c r="I251" i="44" s="1"/>
  <c r="J251" i="44" s="1"/>
  <c r="E250" i="44"/>
  <c r="J250" i="44" s="1"/>
  <c r="E249" i="44"/>
  <c r="F249" i="44" s="1"/>
  <c r="G249" i="44" s="1"/>
  <c r="H249" i="44"/>
  <c r="I249" i="44" s="1"/>
  <c r="J249" i="44" s="1"/>
  <c r="E170" i="5"/>
  <c r="F170" i="5"/>
  <c r="G170" i="5" s="1"/>
  <c r="H170" i="5" s="1"/>
  <c r="I170" i="5" s="1"/>
  <c r="J170" i="5" s="1"/>
  <c r="K170" i="5" s="1"/>
  <c r="G169" i="5"/>
  <c r="J169" i="5" s="1"/>
  <c r="K169" i="5" s="1"/>
  <c r="E168" i="5"/>
  <c r="F168" i="5" s="1"/>
  <c r="G168" i="5" s="1"/>
  <c r="H168" i="5" s="1"/>
  <c r="I168" i="5" s="1"/>
  <c r="J168" i="5" s="1"/>
  <c r="K168" i="5" s="1"/>
  <c r="H167" i="5"/>
  <c r="I167" i="5" s="1"/>
  <c r="J167" i="5" s="1"/>
  <c r="K167" i="5" s="1"/>
  <c r="F144" i="5"/>
  <c r="E144" i="5"/>
  <c r="F143" i="5"/>
  <c r="E142" i="5"/>
  <c r="F141" i="5"/>
  <c r="E141" i="5"/>
  <c r="E139" i="5"/>
  <c r="E166" i="5"/>
  <c r="F166" i="5" s="1"/>
  <c r="G166" i="5" s="1"/>
  <c r="H166" i="5" s="1"/>
  <c r="M167" i="5"/>
  <c r="M168" i="5" s="1"/>
  <c r="M169" i="5" s="1"/>
  <c r="M170" i="5" s="1"/>
  <c r="M172" i="5" s="1"/>
  <c r="M173" i="5" s="1"/>
  <c r="M174" i="5" s="1"/>
  <c r="M175" i="5" s="1"/>
  <c r="M176" i="5" s="1"/>
  <c r="M177" i="5" s="1"/>
  <c r="M178" i="5" s="1"/>
  <c r="M179" i="5" s="1"/>
  <c r="M180" i="5" s="1"/>
  <c r="M181" i="5" s="1"/>
  <c r="M182" i="5" s="1"/>
  <c r="M183" i="5" s="1"/>
  <c r="M184" i="5" s="1"/>
  <c r="I166" i="5"/>
  <c r="J166" i="5" s="1"/>
  <c r="K166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5" i="8"/>
  <c r="F365" i="8" s="1"/>
  <c r="G365" i="8" s="1"/>
  <c r="H365" i="8" s="1"/>
  <c r="F364" i="8"/>
  <c r="G364" i="8" s="1"/>
  <c r="H364" i="8" s="1"/>
  <c r="E98" i="8"/>
  <c r="F153" i="57"/>
  <c r="E152" i="57"/>
  <c r="F152" i="57" s="1"/>
  <c r="E150" i="57"/>
  <c r="F150" i="57" s="1"/>
  <c r="E61" i="57"/>
  <c r="E60" i="57"/>
  <c r="E100" i="59"/>
  <c r="E99" i="59"/>
  <c r="G229" i="32"/>
  <c r="H229" i="32" s="1"/>
  <c r="G228" i="32"/>
  <c r="H228" i="32" s="1"/>
  <c r="E227" i="32"/>
  <c r="F227" i="32" s="1"/>
  <c r="G227" i="32" s="1"/>
  <c r="H227" i="32" s="1"/>
  <c r="E226" i="32"/>
  <c r="F226" i="32" s="1"/>
  <c r="G226" i="32" s="1"/>
  <c r="H226" i="32" s="1"/>
  <c r="E125" i="32"/>
  <c r="E124" i="32"/>
  <c r="F124" i="32" s="1"/>
  <c r="E123" i="32"/>
  <c r="F123" i="32" s="1"/>
  <c r="E122" i="32"/>
  <c r="F132" i="5"/>
  <c r="H101" i="7"/>
  <c r="I101" i="7" s="1"/>
  <c r="J101" i="7" s="1"/>
  <c r="E260" i="48"/>
  <c r="F260" i="48" s="1"/>
  <c r="G260" i="48" s="1"/>
  <c r="E259" i="48"/>
  <c r="F259" i="48" s="1"/>
  <c r="G259" i="48" s="1"/>
  <c r="E258" i="48"/>
  <c r="F258" i="48" s="1"/>
  <c r="G258" i="48" s="1"/>
  <c r="E257" i="48"/>
  <c r="F257" i="48" s="1"/>
  <c r="G257" i="48" s="1"/>
  <c r="E339" i="47"/>
  <c r="E338" i="47"/>
  <c r="E337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17" i="32"/>
  <c r="H217" i="32" s="1"/>
  <c r="I102" i="45"/>
  <c r="E148" i="57"/>
  <c r="F148" i="57" s="1"/>
  <c r="E147" i="57"/>
  <c r="F147" i="57" s="1"/>
  <c r="E146" i="57"/>
  <c r="F146" i="57" s="1"/>
  <c r="E59" i="57"/>
  <c r="E58" i="57"/>
  <c r="E57" i="57"/>
  <c r="E56" i="57"/>
  <c r="E225" i="32"/>
  <c r="F225" i="32" s="1"/>
  <c r="G225" i="32" s="1"/>
  <c r="H225" i="32" s="1"/>
  <c r="G223" i="32"/>
  <c r="H223" i="32" s="1"/>
  <c r="G222" i="32"/>
  <c r="H222" i="32" s="1"/>
  <c r="E100" i="7"/>
  <c r="F100" i="7" s="1"/>
  <c r="G100" i="7" s="1"/>
  <c r="H100" i="7" s="1"/>
  <c r="I100" i="7" s="1"/>
  <c r="J100" i="7" s="1"/>
  <c r="F138" i="5"/>
  <c r="E138" i="5"/>
  <c r="E265" i="47"/>
  <c r="E336" i="47"/>
  <c r="E110" i="11"/>
  <c r="F110" i="11" s="1"/>
  <c r="G110" i="11" s="1"/>
  <c r="H110" i="11" s="1"/>
  <c r="I110" i="11" s="1"/>
  <c r="J110" i="11" s="1"/>
  <c r="K110" i="11" s="1"/>
  <c r="I258" i="44" l="1"/>
  <c r="J258" i="44" s="1"/>
  <c r="G258" i="44"/>
  <c r="I259" i="44"/>
  <c r="J259" i="44" s="1"/>
  <c r="G259" i="44"/>
  <c r="I260" i="44"/>
  <c r="J260" i="44" s="1"/>
  <c r="G260" i="44"/>
  <c r="I261" i="44"/>
  <c r="J261" i="44" s="1"/>
  <c r="G261" i="44"/>
  <c r="I262" i="44"/>
  <c r="J262" i="44" s="1"/>
  <c r="G262" i="44"/>
  <c r="I263" i="44"/>
  <c r="J263" i="44" s="1"/>
  <c r="G263" i="44"/>
  <c r="J189" i="61"/>
  <c r="I190" i="61"/>
  <c r="K229" i="32"/>
  <c r="L228" i="32"/>
  <c r="I155" i="57"/>
  <c r="J154" i="57"/>
  <c r="J262" i="48"/>
  <c r="K261" i="48"/>
  <c r="I341" i="47"/>
  <c r="H342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L367" i="8"/>
  <c r="K368" i="8"/>
  <c r="I101" i="59"/>
  <c r="H102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68" i="5"/>
  <c r="O167" i="5"/>
  <c r="K219" i="43"/>
  <c r="L218" i="43"/>
  <c r="N102" i="7"/>
  <c r="M103" i="7"/>
  <c r="M251" i="44"/>
  <c r="N250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J190" i="61" l="1"/>
  <c r="I191" i="61"/>
  <c r="J202" i="10"/>
  <c r="I203" i="10"/>
  <c r="I156" i="57"/>
  <c r="J155" i="57"/>
  <c r="J263" i="48"/>
  <c r="K262" i="48"/>
  <c r="L368" i="8"/>
  <c r="I102" i="59"/>
  <c r="I342" i="47"/>
  <c r="H343" i="47"/>
  <c r="O116" i="11"/>
  <c r="N117" i="11"/>
  <c r="I101" i="8"/>
  <c r="I63" i="57"/>
  <c r="J127" i="32"/>
  <c r="I128" i="32"/>
  <c r="J142" i="44"/>
  <c r="I143" i="44"/>
  <c r="N352" i="62"/>
  <c r="M353" i="62"/>
  <c r="J105" i="48"/>
  <c r="I106" i="48"/>
  <c r="N169" i="5"/>
  <c r="O168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52" i="44"/>
  <c r="N251" i="44"/>
  <c r="H137" i="44"/>
  <c r="D27" i="62"/>
  <c r="F26" i="62"/>
  <c r="E26" i="62"/>
  <c r="D19" i="62"/>
  <c r="F18" i="62"/>
  <c r="E18" i="62"/>
  <c r="D13" i="62"/>
  <c r="F12" i="62"/>
  <c r="E12" i="62"/>
  <c r="E53" i="57"/>
  <c r="E145" i="57"/>
  <c r="F145" i="57" s="1"/>
  <c r="E109" i="45"/>
  <c r="E108" i="45"/>
  <c r="E107" i="45"/>
  <c r="D17" i="45"/>
  <c r="J191" i="61" l="1"/>
  <c r="I192" i="61"/>
  <c r="L230" i="32"/>
  <c r="K231" i="32"/>
  <c r="J203" i="10"/>
  <c r="I204" i="10"/>
  <c r="N104" i="7"/>
  <c r="M105" i="7"/>
  <c r="J143" i="44"/>
  <c r="I144" i="44"/>
  <c r="I103" i="59"/>
  <c r="H104" i="59"/>
  <c r="I343" i="47"/>
  <c r="H344" i="47"/>
  <c r="I157" i="57"/>
  <c r="J156" i="57"/>
  <c r="J264" i="48"/>
  <c r="K263" i="48"/>
  <c r="L369" i="8"/>
  <c r="K370" i="8"/>
  <c r="J128" i="32"/>
  <c r="I129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0" i="5"/>
  <c r="O169" i="5"/>
  <c r="K221" i="43"/>
  <c r="L220" i="43"/>
  <c r="M253" i="44"/>
  <c r="N252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J192" i="61" l="1"/>
  <c r="I193" i="61"/>
  <c r="L231" i="32"/>
  <c r="K232" i="32"/>
  <c r="I104" i="59"/>
  <c r="H105" i="59"/>
  <c r="J157" i="57"/>
  <c r="I158" i="57"/>
  <c r="O118" i="11"/>
  <c r="N119" i="11"/>
  <c r="J204" i="10"/>
  <c r="I205" i="10"/>
  <c r="N105" i="7"/>
  <c r="M106" i="7"/>
  <c r="J107" i="48"/>
  <c r="I108" i="48"/>
  <c r="J144" i="44"/>
  <c r="I145" i="44"/>
  <c r="J129" i="32"/>
  <c r="I130" i="32"/>
  <c r="I344" i="47"/>
  <c r="H345" i="47"/>
  <c r="L370" i="8"/>
  <c r="K371" i="8"/>
  <c r="I65" i="57"/>
  <c r="H66" i="57"/>
  <c r="I272" i="47"/>
  <c r="H273" i="47"/>
  <c r="J265" i="48"/>
  <c r="K264" i="48"/>
  <c r="I103" i="8"/>
  <c r="H104" i="8"/>
  <c r="N253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193" i="61" l="1"/>
  <c r="I194" i="61"/>
  <c r="O119" i="11"/>
  <c r="N120" i="11"/>
  <c r="J205" i="10"/>
  <c r="I206" i="10"/>
  <c r="L232" i="32"/>
  <c r="K233" i="32"/>
  <c r="N355" i="62"/>
  <c r="M356" i="62"/>
  <c r="I345" i="47"/>
  <c r="H346" i="47"/>
  <c r="I105" i="59"/>
  <c r="H106" i="59"/>
  <c r="J158" i="57"/>
  <c r="I159" i="57"/>
  <c r="N106" i="7"/>
  <c r="M107" i="7"/>
  <c r="K265" i="48"/>
  <c r="J266" i="48"/>
  <c r="J108" i="48"/>
  <c r="I109" i="48"/>
  <c r="I273" i="47"/>
  <c r="H274" i="47"/>
  <c r="J145" i="44"/>
  <c r="I146" i="44"/>
  <c r="J130" i="32"/>
  <c r="I131" i="32"/>
  <c r="I66" i="57"/>
  <c r="H67" i="57"/>
  <c r="L371" i="8"/>
  <c r="K372" i="8"/>
  <c r="H105" i="8"/>
  <c r="I104" i="8"/>
  <c r="N254" i="44"/>
  <c r="M255" i="44"/>
  <c r="O171" i="5"/>
  <c r="N172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E211" i="43"/>
  <c r="F211" i="43"/>
  <c r="G211" i="43"/>
  <c r="H211" i="43"/>
  <c r="J194" i="61" l="1"/>
  <c r="I195" i="61"/>
  <c r="O120" i="11"/>
  <c r="N121" i="11"/>
  <c r="J206" i="10"/>
  <c r="I207" i="10"/>
  <c r="L233" i="32"/>
  <c r="K234" i="32"/>
  <c r="N356" i="62"/>
  <c r="M357" i="62"/>
  <c r="I346" i="47"/>
  <c r="H347" i="47"/>
  <c r="L372" i="8"/>
  <c r="K373" i="8"/>
  <c r="I106" i="59"/>
  <c r="H107" i="59"/>
  <c r="J159" i="57"/>
  <c r="I160" i="57"/>
  <c r="N107" i="7"/>
  <c r="M108" i="7"/>
  <c r="K266" i="48"/>
  <c r="J267" i="48"/>
  <c r="J109" i="48"/>
  <c r="I110" i="48"/>
  <c r="I67" i="57"/>
  <c r="H68" i="57"/>
  <c r="I274" i="47"/>
  <c r="H275" i="47"/>
  <c r="J146" i="44"/>
  <c r="I147" i="44"/>
  <c r="J131" i="32"/>
  <c r="I132" i="32"/>
  <c r="I105" i="8"/>
  <c r="H106" i="8"/>
  <c r="N255" i="44"/>
  <c r="M256" i="44"/>
  <c r="O172" i="5"/>
  <c r="N173" i="5"/>
  <c r="J145" i="5"/>
  <c r="I146" i="5"/>
  <c r="I59" i="5"/>
  <c r="J58" i="5"/>
  <c r="I43" i="5"/>
  <c r="J43" i="5" s="1"/>
  <c r="J42" i="5"/>
  <c r="K224" i="43"/>
  <c r="L223" i="43"/>
  <c r="F363" i="8"/>
  <c r="G363" i="8" s="1"/>
  <c r="H363" i="8" s="1"/>
  <c r="F362" i="8"/>
  <c r="G362" i="8" s="1"/>
  <c r="H362" i="8" s="1"/>
  <c r="F361" i="8"/>
  <c r="G361" i="8" s="1"/>
  <c r="H361" i="8" s="1"/>
  <c r="E360" i="8"/>
  <c r="F360" i="8" s="1"/>
  <c r="G360" i="8" s="1"/>
  <c r="H360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5" i="47"/>
  <c r="E334" i="47"/>
  <c r="E333" i="47"/>
  <c r="E332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195" i="61" l="1"/>
  <c r="I196" i="61"/>
  <c r="J196" i="61" s="1"/>
  <c r="O121" i="11"/>
  <c r="N122" i="11"/>
  <c r="I347" i="47"/>
  <c r="H348" i="47"/>
  <c r="N357" i="62"/>
  <c r="M358" i="62"/>
  <c r="J207" i="10"/>
  <c r="I208" i="10"/>
  <c r="J147" i="44"/>
  <c r="I148" i="44"/>
  <c r="I107" i="59"/>
  <c r="H108" i="59"/>
  <c r="J132" i="32"/>
  <c r="I133" i="32"/>
  <c r="L234" i="32"/>
  <c r="K235" i="32"/>
  <c r="J160" i="57"/>
  <c r="I161" i="57"/>
  <c r="I275" i="47"/>
  <c r="H276" i="47"/>
  <c r="L373" i="8"/>
  <c r="K374" i="8"/>
  <c r="I68" i="57"/>
  <c r="H69" i="57"/>
  <c r="J110" i="48"/>
  <c r="I111" i="48"/>
  <c r="K267" i="48"/>
  <c r="J268" i="48"/>
  <c r="N108" i="7"/>
  <c r="M109" i="7"/>
  <c r="I106" i="8"/>
  <c r="H107" i="8"/>
  <c r="N256" i="44"/>
  <c r="M257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3" i="5"/>
  <c r="N174" i="5"/>
  <c r="J146" i="5"/>
  <c r="I147" i="5"/>
  <c r="I60" i="5"/>
  <c r="J59" i="5"/>
  <c r="K225" i="43"/>
  <c r="K226" i="43" s="1"/>
  <c r="L224" i="43"/>
  <c r="I243" i="44"/>
  <c r="J243" i="44" s="1"/>
  <c r="E242" i="44"/>
  <c r="F242" i="44" s="1"/>
  <c r="E241" i="44"/>
  <c r="F241" i="44" s="1"/>
  <c r="G241" i="44" s="1"/>
  <c r="H241" i="44" s="1"/>
  <c r="I241" i="44" s="1"/>
  <c r="J241" i="44" s="1"/>
  <c r="E252" i="48"/>
  <c r="F252" i="48"/>
  <c r="G252" i="48" s="1"/>
  <c r="E256" i="48"/>
  <c r="F256" i="48" s="1"/>
  <c r="G256" i="48" s="1"/>
  <c r="E255" i="48"/>
  <c r="F255" i="48" s="1"/>
  <c r="G255" i="48" s="1"/>
  <c r="E254" i="48"/>
  <c r="F254" i="48" s="1"/>
  <c r="G254" i="48" s="1"/>
  <c r="N109" i="7" l="1"/>
  <c r="M110" i="7"/>
  <c r="I108" i="59"/>
  <c r="H109" i="59"/>
  <c r="N358" i="62"/>
  <c r="M359" i="62"/>
  <c r="I348" i="47"/>
  <c r="H349" i="47"/>
  <c r="O122" i="11"/>
  <c r="N123" i="11"/>
  <c r="J161" i="57"/>
  <c r="I162" i="57"/>
  <c r="J148" i="44"/>
  <c r="I149" i="44"/>
  <c r="J133" i="32"/>
  <c r="I134" i="32"/>
  <c r="J111" i="48"/>
  <c r="I112" i="48"/>
  <c r="I276" i="47"/>
  <c r="H277" i="47"/>
  <c r="J208" i="10"/>
  <c r="I209" i="10"/>
  <c r="L235" i="32"/>
  <c r="K236" i="32"/>
  <c r="K268" i="48"/>
  <c r="J269" i="48"/>
  <c r="I69" i="57"/>
  <c r="H70" i="57"/>
  <c r="L374" i="8"/>
  <c r="K375" i="8"/>
  <c r="I107" i="8"/>
  <c r="H108" i="8"/>
  <c r="O174" i="5"/>
  <c r="N175" i="5"/>
  <c r="N257" i="44"/>
  <c r="M258" i="44"/>
  <c r="J147" i="5"/>
  <c r="I148" i="5"/>
  <c r="I61" i="5"/>
  <c r="J60" i="5"/>
  <c r="L225" i="43"/>
  <c r="G242" i="44"/>
  <c r="H242" i="44" s="1"/>
  <c r="I242" i="44" s="1"/>
  <c r="J242" i="44" s="1"/>
  <c r="E92" i="59"/>
  <c r="N359" i="62" l="1"/>
  <c r="M360" i="62"/>
  <c r="J209" i="10"/>
  <c r="I210" i="10"/>
  <c r="I109" i="59"/>
  <c r="H110" i="59"/>
  <c r="N110" i="7"/>
  <c r="M111" i="7"/>
  <c r="I349" i="47"/>
  <c r="H350" i="47"/>
  <c r="K269" i="48"/>
  <c r="J270" i="48"/>
  <c r="J134" i="32"/>
  <c r="I135" i="32"/>
  <c r="J149" i="44"/>
  <c r="I150" i="44"/>
  <c r="I277" i="47"/>
  <c r="H278" i="47"/>
  <c r="J162" i="57"/>
  <c r="I163" i="57"/>
  <c r="O123" i="11"/>
  <c r="N124" i="11"/>
  <c r="I70" i="57"/>
  <c r="H71" i="57"/>
  <c r="J112" i="48"/>
  <c r="I113" i="48"/>
  <c r="O175" i="5"/>
  <c r="N176" i="5"/>
  <c r="L375" i="8"/>
  <c r="K376" i="8"/>
  <c r="L236" i="32"/>
  <c r="K237" i="32"/>
  <c r="N258" i="44"/>
  <c r="M259" i="44"/>
  <c r="I108" i="8"/>
  <c r="H109" i="8"/>
  <c r="J148" i="5"/>
  <c r="I149" i="5"/>
  <c r="I62" i="5"/>
  <c r="J61" i="5"/>
  <c r="G216" i="32"/>
  <c r="I350" i="47" l="1"/>
  <c r="H351" i="47"/>
  <c r="I110" i="59"/>
  <c r="H111" i="59"/>
  <c r="I278" i="47"/>
  <c r="H279" i="47"/>
  <c r="J150" i="44"/>
  <c r="I151" i="44"/>
  <c r="J135" i="32"/>
  <c r="I136" i="32"/>
  <c r="N360" i="62"/>
  <c r="M361" i="62"/>
  <c r="J163" i="57"/>
  <c r="I164" i="57"/>
  <c r="J210" i="10"/>
  <c r="I211" i="10"/>
  <c r="N111" i="7"/>
  <c r="M112" i="7"/>
  <c r="J113" i="48"/>
  <c r="I114" i="48"/>
  <c r="K270" i="48"/>
  <c r="J271" i="48"/>
  <c r="I71" i="57"/>
  <c r="H72" i="57"/>
  <c r="L376" i="8"/>
  <c r="K377" i="8"/>
  <c r="O124" i="11"/>
  <c r="N125" i="11"/>
  <c r="I109" i="8"/>
  <c r="H110" i="8"/>
  <c r="L237" i="32"/>
  <c r="K238" i="32"/>
  <c r="O176" i="5"/>
  <c r="N177" i="5"/>
  <c r="N259" i="44"/>
  <c r="M260" i="44"/>
  <c r="J149" i="5"/>
  <c r="I150" i="5"/>
  <c r="L227" i="43"/>
  <c r="K228" i="43"/>
  <c r="I63" i="5"/>
  <c r="J62" i="5"/>
  <c r="E134" i="5"/>
  <c r="F134" i="5"/>
  <c r="I351" i="47" l="1"/>
  <c r="H352" i="47"/>
  <c r="I352" i="47" s="1"/>
  <c r="J164" i="57"/>
  <c r="I165" i="57"/>
  <c r="I111" i="59"/>
  <c r="H112" i="59"/>
  <c r="I112" i="59" s="1"/>
  <c r="I72" i="57"/>
  <c r="H73" i="57"/>
  <c r="I279" i="47"/>
  <c r="H280" i="47"/>
  <c r="J151" i="44"/>
  <c r="I152" i="44"/>
  <c r="J152" i="44" s="1"/>
  <c r="J136" i="32"/>
  <c r="I137" i="32"/>
  <c r="J114" i="48"/>
  <c r="I115" i="48"/>
  <c r="N361" i="62"/>
  <c r="M362" i="62"/>
  <c r="L377" i="8"/>
  <c r="K378" i="8"/>
  <c r="J211" i="10"/>
  <c r="I212" i="10"/>
  <c r="N112" i="7"/>
  <c r="M113" i="7"/>
  <c r="N113" i="7" s="1"/>
  <c r="K271" i="48"/>
  <c r="J272" i="48"/>
  <c r="L238" i="32"/>
  <c r="K239" i="32"/>
  <c r="I110" i="8"/>
  <c r="H111" i="8"/>
  <c r="O125" i="11"/>
  <c r="N126" i="11"/>
  <c r="O177" i="5"/>
  <c r="N178" i="5"/>
  <c r="N260" i="44"/>
  <c r="M261" i="44"/>
  <c r="J150" i="5"/>
  <c r="I151" i="5"/>
  <c r="L228" i="43"/>
  <c r="K229" i="43"/>
  <c r="I64" i="5"/>
  <c r="J63" i="5"/>
  <c r="E331" i="47"/>
  <c r="E330" i="47"/>
  <c r="E329" i="47"/>
  <c r="E328" i="47"/>
  <c r="E327" i="47"/>
  <c r="E261" i="47"/>
  <c r="E260" i="47"/>
  <c r="I231" i="44"/>
  <c r="J231" i="44" s="1"/>
  <c r="K231" i="44" s="1"/>
  <c r="L231" i="44" s="1"/>
  <c r="I280" i="47" l="1"/>
  <c r="H281" i="47"/>
  <c r="I281" i="47" s="1"/>
  <c r="J165" i="57"/>
  <c r="I166" i="57"/>
  <c r="J166" i="57" s="1"/>
  <c r="J137" i="32"/>
  <c r="I138" i="32"/>
  <c r="J138" i="32" s="1"/>
  <c r="J115" i="48"/>
  <c r="I116" i="48"/>
  <c r="K272" i="48"/>
  <c r="J273" i="48"/>
  <c r="I73" i="57"/>
  <c r="H74" i="57"/>
  <c r="L378" i="8"/>
  <c r="K379" i="8"/>
  <c r="N362" i="62"/>
  <c r="M363" i="62"/>
  <c r="N363" i="62" s="1"/>
  <c r="L239" i="32"/>
  <c r="K240" i="32"/>
  <c r="I111" i="8"/>
  <c r="H112" i="8"/>
  <c r="J212" i="10"/>
  <c r="I213" i="10"/>
  <c r="J213" i="10" s="1"/>
  <c r="O126" i="11"/>
  <c r="N127" i="11"/>
  <c r="O178" i="5"/>
  <c r="N179" i="5"/>
  <c r="N261" i="44"/>
  <c r="M262" i="44"/>
  <c r="J151" i="5"/>
  <c r="I152" i="5"/>
  <c r="L229" i="43"/>
  <c r="K230" i="43"/>
  <c r="I65" i="5"/>
  <c r="J64" i="5"/>
  <c r="E55" i="57"/>
  <c r="I74" i="57" l="1"/>
  <c r="H75" i="57"/>
  <c r="I75" i="57" s="1"/>
  <c r="J116" i="48"/>
  <c r="I117" i="48"/>
  <c r="J117" i="48" s="1"/>
  <c r="K273" i="48"/>
  <c r="J274" i="48"/>
  <c r="K274" i="48" s="1"/>
  <c r="L240" i="32"/>
  <c r="K241" i="32"/>
  <c r="L379" i="8"/>
  <c r="K380" i="8"/>
  <c r="I112" i="8"/>
  <c r="H113" i="8"/>
  <c r="O127" i="11"/>
  <c r="N128" i="11"/>
  <c r="O128" i="11" s="1"/>
  <c r="N262" i="44"/>
  <c r="M263" i="44"/>
  <c r="O179" i="5"/>
  <c r="N180" i="5"/>
  <c r="L230" i="43"/>
  <c r="K231" i="43"/>
  <c r="J152" i="5"/>
  <c r="I153" i="5"/>
  <c r="I66" i="5"/>
  <c r="J65" i="5"/>
  <c r="E54" i="57"/>
  <c r="L380" i="8" l="1"/>
  <c r="K381" i="8"/>
  <c r="L381" i="8" s="1"/>
  <c r="L241" i="32"/>
  <c r="K242" i="32"/>
  <c r="L242" i="32" s="1"/>
  <c r="I113" i="8"/>
  <c r="H114" i="8"/>
  <c r="I114" i="8" s="1"/>
  <c r="N263" i="44"/>
  <c r="M264" i="44"/>
  <c r="O180" i="5"/>
  <c r="N181" i="5"/>
  <c r="J153" i="5"/>
  <c r="I154" i="5"/>
  <c r="L231" i="43"/>
  <c r="K232" i="43"/>
  <c r="I67" i="5"/>
  <c r="J66" i="5"/>
  <c r="G219" i="32"/>
  <c r="H219" i="32" s="1"/>
  <c r="E117" i="32"/>
  <c r="E114" i="32"/>
  <c r="F114" i="32" s="1"/>
  <c r="N264" i="44" l="1"/>
  <c r="M265" i="44"/>
  <c r="O181" i="5"/>
  <c r="N182" i="5"/>
  <c r="J154" i="5"/>
  <c r="I155" i="5"/>
  <c r="L232" i="43"/>
  <c r="K233" i="43"/>
  <c r="I68" i="5"/>
  <c r="J67" i="5"/>
  <c r="E348" i="8"/>
  <c r="F348" i="8" s="1"/>
  <c r="I99" i="45"/>
  <c r="I98" i="45"/>
  <c r="I97" i="45"/>
  <c r="I96" i="45"/>
  <c r="E359" i="8"/>
  <c r="F359" i="8" s="1"/>
  <c r="G359" i="8" s="1"/>
  <c r="H359" i="8" s="1"/>
  <c r="E358" i="8"/>
  <c r="F358" i="8" s="1"/>
  <c r="G358" i="8" s="1"/>
  <c r="H358" i="8" s="1"/>
  <c r="E357" i="8"/>
  <c r="F357" i="8" s="1"/>
  <c r="G357" i="8" s="1"/>
  <c r="E356" i="8"/>
  <c r="F356" i="8" s="1"/>
  <c r="G356" i="8" s="1"/>
  <c r="H356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F187" i="61" s="1"/>
  <c r="E186" i="61"/>
  <c r="F186" i="61" s="1"/>
  <c r="E251" i="48"/>
  <c r="E250" i="48"/>
  <c r="F250" i="48" s="1"/>
  <c r="G250" i="48" s="1"/>
  <c r="E249" i="48"/>
  <c r="F249" i="48" s="1"/>
  <c r="G249" i="48" s="1"/>
  <c r="E248" i="48"/>
  <c r="F248" i="48" s="1"/>
  <c r="G248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20" i="32"/>
  <c r="H220" i="32" s="1"/>
  <c r="G218" i="32"/>
  <c r="H218" i="32" s="1"/>
  <c r="E115" i="32"/>
  <c r="F115" i="32" s="1"/>
  <c r="O182" i="5" l="1"/>
  <c r="N183" i="5"/>
  <c r="N265" i="44"/>
  <c r="M266" i="44"/>
  <c r="J155" i="5"/>
  <c r="I156" i="5"/>
  <c r="L233" i="43"/>
  <c r="K234" i="43"/>
  <c r="I69" i="5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O183" i="5" l="1"/>
  <c r="N184" i="5"/>
  <c r="O184" i="5" s="1"/>
  <c r="N266" i="44"/>
  <c r="M267" i="44"/>
  <c r="N267" i="44" s="1"/>
  <c r="J156" i="5"/>
  <c r="I157" i="5"/>
  <c r="L234" i="43"/>
  <c r="K235" i="43"/>
  <c r="I70" i="5"/>
  <c r="J69" i="5"/>
  <c r="E82" i="57"/>
  <c r="F82" i="57" s="1"/>
  <c r="E83" i="57"/>
  <c r="F83" i="57" s="1"/>
  <c r="H83" i="57"/>
  <c r="E84" i="57"/>
  <c r="F84" i="57" s="1"/>
  <c r="H84" i="57"/>
  <c r="H85" i="57" s="1"/>
  <c r="E85" i="57"/>
  <c r="F85" i="57" s="1"/>
  <c r="E86" i="57"/>
  <c r="F86" i="57" s="1"/>
  <c r="E87" i="57"/>
  <c r="F87" i="57" s="1"/>
  <c r="E88" i="57"/>
  <c r="F88" i="57" s="1"/>
  <c r="E89" i="57"/>
  <c r="F89" i="57" s="1"/>
  <c r="E90" i="57"/>
  <c r="F90" i="57" s="1"/>
  <c r="E91" i="57"/>
  <c r="F91" i="57" s="1"/>
  <c r="E92" i="57"/>
  <c r="F92" i="57" s="1"/>
  <c r="E94" i="57"/>
  <c r="F94" i="57" s="1"/>
  <c r="E95" i="57"/>
  <c r="F95" i="57" s="1"/>
  <c r="E96" i="57"/>
  <c r="F96" i="57" s="1"/>
  <c r="E97" i="57"/>
  <c r="F97" i="57" s="1"/>
  <c r="E98" i="57"/>
  <c r="F98" i="57" s="1"/>
  <c r="H98" i="57"/>
  <c r="E99" i="57"/>
  <c r="F99" i="57" s="1"/>
  <c r="E100" i="57"/>
  <c r="F100" i="57" s="1"/>
  <c r="E101" i="57"/>
  <c r="F101" i="57" s="1"/>
  <c r="E103" i="57"/>
  <c r="F103" i="57" s="1"/>
  <c r="E144" i="57"/>
  <c r="F144" i="57" s="1"/>
  <c r="E143" i="57"/>
  <c r="F143" i="57" s="1"/>
  <c r="E142" i="57"/>
  <c r="F142" i="57" s="1"/>
  <c r="E52" i="57"/>
  <c r="E51" i="57"/>
  <c r="E49" i="57"/>
  <c r="G95" i="11"/>
  <c r="E192" i="10"/>
  <c r="E240" i="44"/>
  <c r="E239" i="44"/>
  <c r="F239" i="44" s="1"/>
  <c r="G239" i="44" s="1"/>
  <c r="H239" i="44" s="1"/>
  <c r="I239" i="44" s="1"/>
  <c r="J239" i="44" s="1"/>
  <c r="H238" i="44"/>
  <c r="I238" i="44" s="1"/>
  <c r="J238" i="44" s="1"/>
  <c r="E237" i="44"/>
  <c r="F237" i="44" s="1"/>
  <c r="G237" i="44" s="1"/>
  <c r="H237" i="44" s="1"/>
  <c r="I237" i="44" s="1"/>
  <c r="J237" i="44" s="1"/>
  <c r="E130" i="44"/>
  <c r="F130" i="44" s="1"/>
  <c r="E129" i="44"/>
  <c r="F129" i="44" s="1"/>
  <c r="E128" i="44"/>
  <c r="F128" i="44" s="1"/>
  <c r="E127" i="44"/>
  <c r="F127" i="44" s="1"/>
  <c r="E179" i="61"/>
  <c r="F179" i="61" s="1"/>
  <c r="J157" i="5" l="1"/>
  <c r="I158" i="5"/>
  <c r="J158" i="5" s="1"/>
  <c r="L235" i="43"/>
  <c r="K236" i="43"/>
  <c r="F240" i="44"/>
  <c r="G240" i="44" s="1"/>
  <c r="H240" i="44" s="1"/>
  <c r="I240" i="44" s="1"/>
  <c r="J240" i="44" s="1"/>
  <c r="I71" i="5"/>
  <c r="J70" i="5"/>
  <c r="H99" i="57"/>
  <c r="H100" i="57" s="1"/>
  <c r="H101" i="57"/>
  <c r="H86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I176" i="61"/>
  <c r="E185" i="61"/>
  <c r="F185" i="61" s="1"/>
  <c r="E184" i="61"/>
  <c r="F184" i="61" s="1"/>
  <c r="E183" i="61"/>
  <c r="F183" i="61" s="1"/>
  <c r="E182" i="61"/>
  <c r="F182" i="61" s="1"/>
  <c r="E181" i="61"/>
  <c r="F181" i="61" s="1"/>
  <c r="E180" i="61"/>
  <c r="F180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I172" i="61"/>
  <c r="I173" i="61" s="1"/>
  <c r="I174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3" i="61"/>
  <c r="F153" i="61" s="1"/>
  <c r="E151" i="61"/>
  <c r="F151" i="61" s="1"/>
  <c r="E150" i="61"/>
  <c r="F150" i="61" s="1"/>
  <c r="E149" i="61"/>
  <c r="F149" i="61" s="1"/>
  <c r="E148" i="61"/>
  <c r="F148" i="61" s="1"/>
  <c r="E147" i="61"/>
  <c r="F147" i="61" s="1"/>
  <c r="E142" i="61"/>
  <c r="F142" i="61" s="1"/>
  <c r="E130" i="61"/>
  <c r="F130" i="61" s="1"/>
  <c r="E129" i="61"/>
  <c r="F129" i="61" s="1"/>
  <c r="E127" i="61"/>
  <c r="F127" i="61" s="1"/>
  <c r="E126" i="61"/>
  <c r="F126" i="61" s="1"/>
  <c r="D124" i="61"/>
  <c r="D125" i="61" s="1"/>
  <c r="E123" i="61"/>
  <c r="F123" i="61" s="1"/>
  <c r="E122" i="61"/>
  <c r="F122" i="61" s="1"/>
  <c r="I121" i="61"/>
  <c r="I122" i="61" s="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E121" i="61"/>
  <c r="F121" i="61" s="1"/>
  <c r="E120" i="61"/>
  <c r="F120" i="61" s="1"/>
  <c r="D104" i="61"/>
  <c r="E104" i="61" s="1"/>
  <c r="F104" i="61" s="1"/>
  <c r="I103" i="61"/>
  <c r="I104" i="61" s="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E103" i="61"/>
  <c r="F103" i="61" s="1"/>
  <c r="E102" i="61"/>
  <c r="F102" i="61" s="1"/>
  <c r="E101" i="61"/>
  <c r="F101" i="61" s="1"/>
  <c r="I100" i="61"/>
  <c r="I101" i="61" s="1"/>
  <c r="I102" i="61" s="1"/>
  <c r="E100" i="61"/>
  <c r="F100" i="61" s="1"/>
  <c r="E99" i="61"/>
  <c r="F99" i="61" s="1"/>
  <c r="E256" i="47"/>
  <c r="E255" i="47"/>
  <c r="E50" i="57"/>
  <c r="L236" i="43" l="1"/>
  <c r="K237" i="43"/>
  <c r="I72" i="5"/>
  <c r="J71" i="5"/>
  <c r="H102" i="57"/>
  <c r="H103" i="57"/>
  <c r="H87" i="57"/>
  <c r="I177" i="61"/>
  <c r="I178" i="61" s="1"/>
  <c r="I179" i="61" s="1"/>
  <c r="I180" i="61" s="1"/>
  <c r="I181" i="61" s="1"/>
  <c r="I182" i="61" s="1"/>
  <c r="I183" i="61" s="1"/>
  <c r="D105" i="61"/>
  <c r="D106" i="61" s="1"/>
  <c r="D107" i="61"/>
  <c r="E106" i="61"/>
  <c r="F106" i="61" s="1"/>
  <c r="E105" i="61"/>
  <c r="F105" i="61" s="1"/>
  <c r="E124" i="61"/>
  <c r="F124" i="61" s="1"/>
  <c r="I95" i="45"/>
  <c r="L237" i="43" l="1"/>
  <c r="K238" i="43"/>
  <c r="I184" i="61"/>
  <c r="J183" i="61"/>
  <c r="I73" i="5"/>
  <c r="J72" i="5"/>
  <c r="H88" i="57"/>
  <c r="D108" i="61"/>
  <c r="E107" i="61"/>
  <c r="F107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0" i="57"/>
  <c r="F140" i="57" s="1"/>
  <c r="E48" i="57"/>
  <c r="E47" i="57"/>
  <c r="G213" i="32"/>
  <c r="H213" i="32" s="1"/>
  <c r="E110" i="32"/>
  <c r="F110" i="32" s="1"/>
  <c r="E109" i="32"/>
  <c r="F109" i="32" s="1"/>
  <c r="E230" i="44"/>
  <c r="F230" i="44" s="1"/>
  <c r="G230" i="44" s="1"/>
  <c r="H230" i="44" s="1"/>
  <c r="I230" i="44" s="1"/>
  <c r="J230" i="44" s="1"/>
  <c r="K230" i="44" s="1"/>
  <c r="L230" i="44" s="1"/>
  <c r="I229" i="44"/>
  <c r="J229" i="44" s="1"/>
  <c r="K229" i="44" s="1"/>
  <c r="L229" i="44" s="1"/>
  <c r="E228" i="44"/>
  <c r="F228" i="44" s="1"/>
  <c r="G228" i="44" s="1"/>
  <c r="H228" i="44" s="1"/>
  <c r="I228" i="44" s="1"/>
  <c r="J228" i="44" s="1"/>
  <c r="K228" i="44" s="1"/>
  <c r="L228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7" i="48"/>
  <c r="F247" i="48" s="1"/>
  <c r="G247" i="48" s="1"/>
  <c r="E246" i="48"/>
  <c r="F246" i="48" s="1"/>
  <c r="G246" i="48" s="1"/>
  <c r="F90" i="48"/>
  <c r="E90" i="48"/>
  <c r="E88" i="48"/>
  <c r="E326" i="47"/>
  <c r="E325" i="47"/>
  <c r="E324" i="47"/>
  <c r="E323" i="47"/>
  <c r="E321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5" i="8"/>
  <c r="F355" i="8" s="1"/>
  <c r="G355" i="8" s="1"/>
  <c r="H355" i="8" s="1"/>
  <c r="E354" i="8"/>
  <c r="F354" i="8" s="1"/>
  <c r="G354" i="8" s="1"/>
  <c r="H354" i="8" s="1"/>
  <c r="E353" i="8"/>
  <c r="F353" i="8" s="1"/>
  <c r="G353" i="8" s="1"/>
  <c r="H353" i="8" s="1"/>
  <c r="H352" i="8"/>
  <c r="E351" i="8"/>
  <c r="F351" i="8" s="1"/>
  <c r="G351" i="8" s="1"/>
  <c r="H351" i="8" s="1"/>
  <c r="E87" i="8"/>
  <c r="E85" i="8"/>
  <c r="L238" i="43" l="1"/>
  <c r="K239" i="43"/>
  <c r="L239" i="43" s="1"/>
  <c r="I185" i="61"/>
  <c r="J184" i="61"/>
  <c r="I74" i="5"/>
  <c r="J73" i="5"/>
  <c r="H89" i="57"/>
  <c r="E108" i="61"/>
  <c r="F108" i="61" s="1"/>
  <c r="D109" i="61"/>
  <c r="E187" i="10"/>
  <c r="F187" i="10" s="1"/>
  <c r="E86" i="59"/>
  <c r="E85" i="59"/>
  <c r="E84" i="59"/>
  <c r="E220" i="44"/>
  <c r="F220" i="44" s="1"/>
  <c r="G220" i="44" s="1"/>
  <c r="H220" i="44" s="1"/>
  <c r="I220" i="44" s="1"/>
  <c r="J220" i="44" s="1"/>
  <c r="K220" i="44" s="1"/>
  <c r="L220" i="44" s="1"/>
  <c r="I186" i="61" l="1"/>
  <c r="J185" i="61"/>
  <c r="I75" i="5"/>
  <c r="J74" i="5"/>
  <c r="H90" i="57"/>
  <c r="E109" i="61"/>
  <c r="F109" i="61" s="1"/>
  <c r="D110" i="61"/>
  <c r="I187" i="61" l="1"/>
  <c r="J187" i="61" s="1"/>
  <c r="J186" i="61"/>
  <c r="I76" i="5"/>
  <c r="J75" i="5"/>
  <c r="H91" i="57"/>
  <c r="D111" i="61"/>
  <c r="E110" i="61"/>
  <c r="F110" i="61" s="1"/>
  <c r="G218" i="44"/>
  <c r="H218" i="44" s="1"/>
  <c r="I218" i="44" s="1"/>
  <c r="J218" i="44" s="1"/>
  <c r="K218" i="44" s="1"/>
  <c r="L218" i="44" s="1"/>
  <c r="I77" i="5" l="1"/>
  <c r="J76" i="5"/>
  <c r="H92" i="57"/>
  <c r="D112" i="61"/>
  <c r="E111" i="61"/>
  <c r="F111" i="61" s="1"/>
  <c r="E99" i="11"/>
  <c r="F99" i="11" s="1"/>
  <c r="G99" i="11" s="1"/>
  <c r="H99" i="11" s="1"/>
  <c r="I99" i="11" s="1"/>
  <c r="J99" i="11" s="1"/>
  <c r="K99" i="11" s="1"/>
  <c r="E96" i="11"/>
  <c r="I78" i="5" l="1"/>
  <c r="J77" i="5"/>
  <c r="H93" i="57"/>
  <c r="D113" i="61"/>
  <c r="E112" i="61"/>
  <c r="F112" i="61" s="1"/>
  <c r="F125" i="5"/>
  <c r="E125" i="5"/>
  <c r="F124" i="5"/>
  <c r="E124" i="5"/>
  <c r="F123" i="5"/>
  <c r="E123" i="5"/>
  <c r="F122" i="5"/>
  <c r="E122" i="5"/>
  <c r="E227" i="44"/>
  <c r="F227" i="44" s="1"/>
  <c r="G227" i="44" s="1"/>
  <c r="H227" i="44" s="1"/>
  <c r="I227" i="44" s="1"/>
  <c r="J227" i="44" s="1"/>
  <c r="K227" i="44" s="1"/>
  <c r="L227" i="44" s="1"/>
  <c r="E226" i="44"/>
  <c r="F226" i="44" s="1"/>
  <c r="G226" i="44" s="1"/>
  <c r="H226" i="44" s="1"/>
  <c r="I226" i="44" s="1"/>
  <c r="J226" i="44" s="1"/>
  <c r="K226" i="44" s="1"/>
  <c r="L226" i="44" s="1"/>
  <c r="H225" i="44"/>
  <c r="I225" i="44" s="1"/>
  <c r="J225" i="44" s="1"/>
  <c r="K225" i="44" s="1"/>
  <c r="L225" i="44" s="1"/>
  <c r="I224" i="44"/>
  <c r="J224" i="44" s="1"/>
  <c r="K224" i="44" s="1"/>
  <c r="L224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3" i="48"/>
  <c r="F243" i="48" s="1"/>
  <c r="G243" i="48" s="1"/>
  <c r="E242" i="48"/>
  <c r="F242" i="48" s="1"/>
  <c r="G242" i="48" s="1"/>
  <c r="E241" i="48"/>
  <c r="F241" i="48" s="1"/>
  <c r="G241" i="48" s="1"/>
  <c r="E240" i="48"/>
  <c r="F240" i="48" s="1"/>
  <c r="G240" i="48" s="1"/>
  <c r="E239" i="48"/>
  <c r="F239" i="48" s="1"/>
  <c r="G239" i="48" s="1"/>
  <c r="F86" i="48"/>
  <c r="E86" i="48"/>
  <c r="F85" i="48"/>
  <c r="E85" i="48"/>
  <c r="F84" i="48"/>
  <c r="E84" i="48"/>
  <c r="F83" i="48"/>
  <c r="E83" i="48"/>
  <c r="E83" i="59"/>
  <c r="E82" i="59"/>
  <c r="E81" i="59"/>
  <c r="E350" i="8"/>
  <c r="F350" i="8" s="1"/>
  <c r="G350" i="8" s="1"/>
  <c r="H350" i="8" s="1"/>
  <c r="H348" i="8"/>
  <c r="H347" i="8"/>
  <c r="E84" i="8"/>
  <c r="E82" i="8"/>
  <c r="E81" i="8"/>
  <c r="G212" i="32"/>
  <c r="H212" i="32" s="1"/>
  <c r="G211" i="32"/>
  <c r="H211" i="32" s="1"/>
  <c r="G210" i="32"/>
  <c r="H210" i="32" s="1"/>
  <c r="E208" i="32"/>
  <c r="F208" i="32" s="1"/>
  <c r="G208" i="32" s="1"/>
  <c r="H208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22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4" i="57"/>
  <c r="D114" i="61"/>
  <c r="E113" i="61"/>
  <c r="F113" i="61" s="1"/>
  <c r="G207" i="32"/>
  <c r="H207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5" i="57"/>
  <c r="D115" i="61"/>
  <c r="E114" i="61"/>
  <c r="F114" i="61" s="1"/>
  <c r="E339" i="8"/>
  <c r="F339" i="8" s="1"/>
  <c r="G339" i="8" s="1"/>
  <c r="H339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6" i="57"/>
  <c r="D116" i="61"/>
  <c r="E115" i="61"/>
  <c r="F115" i="61" s="1"/>
  <c r="E126" i="57"/>
  <c r="F126" i="57" s="1"/>
  <c r="I88" i="45"/>
  <c r="I85" i="45"/>
  <c r="I84" i="45"/>
  <c r="I83" i="45"/>
  <c r="D117" i="61" l="1"/>
  <c r="E116" i="61"/>
  <c r="F116" i="61" s="1"/>
  <c r="E177" i="10"/>
  <c r="F177" i="10" s="1"/>
  <c r="E90" i="45"/>
  <c r="E89" i="45"/>
  <c r="E88" i="45"/>
  <c r="E80" i="59"/>
  <c r="E79" i="59"/>
  <c r="E78" i="59"/>
  <c r="E77" i="59"/>
  <c r="E221" i="44"/>
  <c r="F221" i="44" s="1"/>
  <c r="G221" i="44" s="1"/>
  <c r="H221" i="44" s="1"/>
  <c r="I221" i="44" s="1"/>
  <c r="J221" i="44" s="1"/>
  <c r="K221" i="44" s="1"/>
  <c r="L221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38" i="48"/>
  <c r="F238" i="48" s="1"/>
  <c r="G238" i="48" s="1"/>
  <c r="E237" i="48"/>
  <c r="E236" i="48"/>
  <c r="F236" i="48" s="1"/>
  <c r="G236" i="48" s="1"/>
  <c r="E235" i="48"/>
  <c r="F235" i="48" s="1"/>
  <c r="G235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28" i="57"/>
  <c r="F128" i="57" s="1"/>
  <c r="E41" i="57"/>
  <c r="E40" i="57"/>
  <c r="E38" i="57"/>
  <c r="E117" i="61" l="1"/>
  <c r="F117" i="61" s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2" i="8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167" i="8"/>
  <c r="H168" i="8" s="1"/>
  <c r="H169" i="8" s="1"/>
  <c r="H170" i="8" s="1"/>
  <c r="H126" i="8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E346" i="8"/>
  <c r="F346" i="8" s="1"/>
  <c r="G346" i="8" s="1"/>
  <c r="H346" i="8" s="1"/>
  <c r="H345" i="8"/>
  <c r="E344" i="8"/>
  <c r="F344" i="8" s="1"/>
  <c r="G344" i="8" s="1"/>
  <c r="H344" i="8" s="1"/>
  <c r="E343" i="8"/>
  <c r="F343" i="8" s="1"/>
  <c r="G343" i="8" s="1"/>
  <c r="H343" i="8" s="1"/>
  <c r="E80" i="8"/>
  <c r="E79" i="8"/>
  <c r="E78" i="8"/>
  <c r="E77" i="8"/>
  <c r="E76" i="8"/>
  <c r="G205" i="32"/>
  <c r="H205" i="32" s="1"/>
  <c r="E103" i="32"/>
  <c r="F103" i="32" s="1"/>
  <c r="E100" i="32"/>
  <c r="F100" i="32" s="1"/>
  <c r="E118" i="61" l="1"/>
  <c r="F118" i="61" s="1"/>
  <c r="D119" i="61"/>
  <c r="E119" i="61" s="1"/>
  <c r="F119" i="61" s="1"/>
  <c r="G204" i="32"/>
  <c r="H204" i="32" s="1"/>
  <c r="E121" i="57"/>
  <c r="F121" i="57" s="1"/>
  <c r="E336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25" i="48" l="1"/>
  <c r="F225" i="48" s="1"/>
  <c r="G225" i="48" s="1"/>
  <c r="E75" i="59"/>
  <c r="E37" i="57"/>
  <c r="F116" i="5"/>
  <c r="E116" i="5"/>
  <c r="E242" i="47"/>
  <c r="E334" i="8"/>
  <c r="F334" i="8" s="1"/>
  <c r="G334" i="8" s="1"/>
  <c r="H334" i="8" s="1"/>
  <c r="E335" i="8"/>
  <c r="F335" i="8" s="1"/>
  <c r="G335" i="8" s="1"/>
  <c r="H335" i="8" s="1"/>
  <c r="F336" i="8"/>
  <c r="G336" i="8" s="1"/>
  <c r="H336" i="8" s="1"/>
  <c r="E337" i="8"/>
  <c r="F337" i="8" s="1"/>
  <c r="G337" i="8" s="1"/>
  <c r="H337" i="8" s="1"/>
  <c r="E340" i="8"/>
  <c r="F340" i="8" s="1"/>
  <c r="G340" i="8" s="1"/>
  <c r="H340" i="8" s="1"/>
  <c r="E333" i="8"/>
  <c r="F333" i="8" s="1"/>
  <c r="G333" i="8" s="1"/>
  <c r="H333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23" i="57"/>
  <c r="F123" i="57" s="1"/>
  <c r="E122" i="57"/>
  <c r="F122" i="57" s="1"/>
  <c r="E36" i="57"/>
  <c r="E35" i="57"/>
  <c r="E202" i="32"/>
  <c r="E200" i="32"/>
  <c r="F200" i="32" s="1"/>
  <c r="E98" i="32"/>
  <c r="F98" i="32" s="1"/>
  <c r="E97" i="32"/>
  <c r="F97" i="32" s="1"/>
  <c r="H84" i="11" l="1"/>
  <c r="I84" i="11" s="1"/>
  <c r="J84" i="11" s="1"/>
  <c r="K84" i="11" s="1"/>
  <c r="G200" i="32"/>
  <c r="H200" i="32" s="1"/>
  <c r="G203" i="32"/>
  <c r="H203" i="32" s="1"/>
  <c r="F202" i="32"/>
  <c r="G202" i="32" s="1"/>
  <c r="H202" i="32" s="1"/>
  <c r="D98" i="10"/>
  <c r="E97" i="10"/>
  <c r="F97" i="10"/>
  <c r="E74" i="8"/>
  <c r="E73" i="8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4" i="48"/>
  <c r="F234" i="48" s="1"/>
  <c r="G234" i="48" s="1"/>
  <c r="E233" i="48"/>
  <c r="F233" i="48" s="1"/>
  <c r="G233" i="48" s="1"/>
  <c r="E232" i="48"/>
  <c r="F232" i="48" s="1"/>
  <c r="G232" i="48" s="1"/>
  <c r="E231" i="48"/>
  <c r="F231" i="48" s="1"/>
  <c r="G231" i="48" s="1"/>
  <c r="F77" i="48"/>
  <c r="E77" i="48"/>
  <c r="F76" i="48"/>
  <c r="E76" i="48"/>
  <c r="F75" i="48"/>
  <c r="E75" i="48"/>
  <c r="E311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406" i="8"/>
  <c r="H406" i="8" s="1"/>
  <c r="F406" i="8"/>
  <c r="G406" i="8"/>
  <c r="I406" i="8" s="1"/>
  <c r="J406" i="8"/>
  <c r="K406" i="8"/>
  <c r="L406" i="8"/>
  <c r="M406" i="8"/>
  <c r="N406" i="8"/>
  <c r="O406" i="8"/>
  <c r="P406" i="8"/>
  <c r="Q406" i="8"/>
  <c r="R406" i="8"/>
  <c r="S406" i="8"/>
  <c r="T406" i="8"/>
  <c r="U406" i="8"/>
  <c r="V406" i="8"/>
  <c r="D407" i="8"/>
  <c r="O407" i="8" s="1"/>
  <c r="T407" i="8"/>
  <c r="U407" i="8"/>
  <c r="G407" i="8" l="1"/>
  <c r="I407" i="8" s="1"/>
  <c r="D100" i="10"/>
  <c r="F99" i="10"/>
  <c r="E99" i="10"/>
  <c r="D408" i="8"/>
  <c r="U408" i="8" s="1"/>
  <c r="V407" i="8"/>
  <c r="J407" i="8"/>
  <c r="F407" i="8"/>
  <c r="E407" i="8"/>
  <c r="H407" i="8" s="1"/>
  <c r="R407" i="8"/>
  <c r="Q407" i="8"/>
  <c r="P407" i="8"/>
  <c r="N407" i="8"/>
  <c r="M407" i="8"/>
  <c r="L407" i="8"/>
  <c r="S407" i="8"/>
  <c r="K407" i="8"/>
  <c r="E196" i="32"/>
  <c r="F196" i="32" s="1"/>
  <c r="G196" i="32" s="1"/>
  <c r="H196" i="32" s="1"/>
  <c r="G197" i="32"/>
  <c r="H197" i="32" s="1"/>
  <c r="G199" i="32"/>
  <c r="H199" i="32" s="1"/>
  <c r="E195" i="32"/>
  <c r="F195" i="32" s="1"/>
  <c r="G195" i="32" s="1"/>
  <c r="H195" i="32" s="1"/>
  <c r="J196" i="32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09" i="32" s="1"/>
  <c r="J210" i="32" s="1"/>
  <c r="J211" i="32" s="1"/>
  <c r="J212" i="32" s="1"/>
  <c r="J213" i="32" s="1"/>
  <c r="J214" i="32" s="1"/>
  <c r="J215" i="32" s="1"/>
  <c r="J216" i="32" s="1"/>
  <c r="J217" i="32" s="1"/>
  <c r="J219" i="32" s="1"/>
  <c r="J220" i="32" s="1"/>
  <c r="J221" i="32" s="1"/>
  <c r="J222" i="32" s="1"/>
  <c r="J223" i="32" s="1"/>
  <c r="J224" i="32" s="1"/>
  <c r="J225" i="32" s="1"/>
  <c r="J226" i="32" s="1"/>
  <c r="J227" i="32" s="1"/>
  <c r="J228" i="32" s="1"/>
  <c r="J229" i="32" s="1"/>
  <c r="J231" i="32" s="1"/>
  <c r="J232" i="32" s="1"/>
  <c r="J233" i="32" s="1"/>
  <c r="J234" i="32" s="1"/>
  <c r="J235" i="32" s="1"/>
  <c r="J236" i="32" s="1"/>
  <c r="J237" i="32" s="1"/>
  <c r="J238" i="32" s="1"/>
  <c r="J239" i="32" s="1"/>
  <c r="J240" i="32" s="1"/>
  <c r="J241" i="32" s="1"/>
  <c r="J242" i="32" s="1"/>
  <c r="F100" i="10" l="1"/>
  <c r="E100" i="10"/>
  <c r="D409" i="8"/>
  <c r="Q409" i="8" s="1"/>
  <c r="L408" i="8"/>
  <c r="T408" i="8"/>
  <c r="V408" i="8"/>
  <c r="S408" i="8"/>
  <c r="M408" i="8"/>
  <c r="N408" i="8"/>
  <c r="O408" i="8"/>
  <c r="P408" i="8"/>
  <c r="Q408" i="8"/>
  <c r="R408" i="8"/>
  <c r="F408" i="8"/>
  <c r="G408" i="8"/>
  <c r="I408" i="8" s="1"/>
  <c r="J408" i="8"/>
  <c r="K408" i="8"/>
  <c r="E408" i="8"/>
  <c r="H408" i="8" s="1"/>
  <c r="E187" i="32"/>
  <c r="I184" i="32"/>
  <c r="E303" i="47"/>
  <c r="E304" i="47"/>
  <c r="E305" i="47"/>
  <c r="E306" i="47"/>
  <c r="E307" i="47"/>
  <c r="E308" i="47"/>
  <c r="E309" i="47"/>
  <c r="E302" i="47"/>
  <c r="G303" i="47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2" i="47" s="1"/>
  <c r="G343" i="47" s="1"/>
  <c r="E301" i="47"/>
  <c r="E300" i="47"/>
  <c r="E299" i="47"/>
  <c r="E297" i="47"/>
  <c r="E296" i="47"/>
  <c r="E294" i="47"/>
  <c r="E293" i="47"/>
  <c r="E292" i="47"/>
  <c r="E291" i="47"/>
  <c r="E290" i="47"/>
  <c r="G290" i="47"/>
  <c r="G291" i="47" s="1"/>
  <c r="G292" i="47" s="1"/>
  <c r="G293" i="47" s="1"/>
  <c r="G294" i="47" s="1"/>
  <c r="G295" i="47" s="1"/>
  <c r="G296" i="47" s="1"/>
  <c r="G297" i="47" s="1"/>
  <c r="G298" i="47" s="1"/>
  <c r="G299" i="47" s="1"/>
  <c r="G300" i="47" s="1"/>
  <c r="G301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3" i="57"/>
  <c r="E24" i="57"/>
  <c r="E33" i="57"/>
  <c r="E104" i="5"/>
  <c r="F104" i="5"/>
  <c r="E105" i="5"/>
  <c r="F105" i="5"/>
  <c r="G344" i="47" l="1"/>
  <c r="G345" i="47" s="1"/>
  <c r="G346" i="47" s="1"/>
  <c r="G347" i="47" s="1"/>
  <c r="G348" i="47" s="1"/>
  <c r="G349" i="47" s="1"/>
  <c r="G350" i="47" s="1"/>
  <c r="G351" i="47" s="1"/>
  <c r="G352" i="47" s="1"/>
  <c r="F409" i="8"/>
  <c r="O409" i="8"/>
  <c r="E409" i="8"/>
  <c r="H409" i="8" s="1"/>
  <c r="J409" i="8"/>
  <c r="V409" i="8"/>
  <c r="L409" i="8"/>
  <c r="P409" i="8"/>
  <c r="N409" i="8"/>
  <c r="U409" i="8"/>
  <c r="T409" i="8"/>
  <c r="K409" i="8"/>
  <c r="G409" i="8"/>
  <c r="I409" i="8" s="1"/>
  <c r="M409" i="8"/>
  <c r="S409" i="8"/>
  <c r="R409" i="8"/>
  <c r="D410" i="8"/>
  <c r="L410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204" i="44"/>
  <c r="J410" i="8" l="1"/>
  <c r="Q410" i="8"/>
  <c r="V410" i="8"/>
  <c r="N410" i="8"/>
  <c r="U410" i="8"/>
  <c r="O410" i="8"/>
  <c r="M410" i="8"/>
  <c r="P410" i="8"/>
  <c r="S410" i="8"/>
  <c r="K410" i="8"/>
  <c r="E410" i="8"/>
  <c r="H410" i="8" s="1"/>
  <c r="T410" i="8"/>
  <c r="R410" i="8"/>
  <c r="D411" i="8"/>
  <c r="N411" i="8" s="1"/>
  <c r="F410" i="8"/>
  <c r="G410" i="8"/>
  <c r="I410" i="8" s="1"/>
  <c r="E70" i="59"/>
  <c r="E93" i="61"/>
  <c r="F73" i="48"/>
  <c r="E73" i="48"/>
  <c r="S411" i="8" l="1"/>
  <c r="T411" i="8"/>
  <c r="R411" i="8"/>
  <c r="K411" i="8"/>
  <c r="Q411" i="8"/>
  <c r="F411" i="8"/>
  <c r="G411" i="8"/>
  <c r="I411" i="8" s="1"/>
  <c r="V411" i="8"/>
  <c r="P411" i="8"/>
  <c r="E411" i="8"/>
  <c r="H411" i="8" s="1"/>
  <c r="O411" i="8"/>
  <c r="L411" i="8"/>
  <c r="U411" i="8"/>
  <c r="D412" i="8"/>
  <c r="K412" i="8" s="1"/>
  <c r="J411" i="8"/>
  <c r="M411" i="8"/>
  <c r="F86" i="10"/>
  <c r="E86" i="10"/>
  <c r="E69" i="59"/>
  <c r="E68" i="59"/>
  <c r="E91" i="32"/>
  <c r="E95" i="32"/>
  <c r="F95" i="32" s="1"/>
  <c r="E94" i="32"/>
  <c r="F94" i="32" s="1"/>
  <c r="E92" i="32"/>
  <c r="F92" i="32" s="1"/>
  <c r="U412" i="8" l="1"/>
  <c r="Q412" i="8"/>
  <c r="P412" i="8"/>
  <c r="G412" i="8"/>
  <c r="I412" i="8" s="1"/>
  <c r="R412" i="8"/>
  <c r="L412" i="8"/>
  <c r="N412" i="8"/>
  <c r="M412" i="8"/>
  <c r="O412" i="8"/>
  <c r="J412" i="8"/>
  <c r="E412" i="8"/>
  <c r="H412" i="8" s="1"/>
  <c r="F412" i="8"/>
  <c r="T412" i="8"/>
  <c r="S412" i="8"/>
  <c r="V412" i="8"/>
  <c r="D413" i="8"/>
  <c r="S413" i="8" s="1"/>
  <c r="E120" i="57"/>
  <c r="F120" i="57" s="1"/>
  <c r="E29" i="57"/>
  <c r="E31" i="57"/>
  <c r="E30" i="57"/>
  <c r="E68" i="8"/>
  <c r="E69" i="8"/>
  <c r="E70" i="8"/>
  <c r="E67" i="8"/>
  <c r="E214" i="44"/>
  <c r="F214" i="44" s="1"/>
  <c r="G214" i="44" s="1"/>
  <c r="H214" i="44" s="1"/>
  <c r="I214" i="44" s="1"/>
  <c r="J214" i="44" s="1"/>
  <c r="K214" i="44" s="1"/>
  <c r="L214" i="44" s="1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I211" i="44"/>
  <c r="J211" i="44" s="1"/>
  <c r="K211" i="44" s="1"/>
  <c r="L211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30" i="48"/>
  <c r="F230" i="48" s="1"/>
  <c r="G230" i="48" s="1"/>
  <c r="E229" i="48"/>
  <c r="F229" i="48" s="1"/>
  <c r="G229" i="48" s="1"/>
  <c r="E228" i="48"/>
  <c r="F228" i="48" s="1"/>
  <c r="G228" i="48" s="1"/>
  <c r="E227" i="48"/>
  <c r="F227" i="48" s="1"/>
  <c r="G227" i="48" s="1"/>
  <c r="E226" i="48"/>
  <c r="F226" i="48" s="1"/>
  <c r="G226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9" i="32"/>
  <c r="P413" i="8" l="1"/>
  <c r="R413" i="8"/>
  <c r="O413" i="8"/>
  <c r="Q413" i="8"/>
  <c r="U413" i="8"/>
  <c r="G413" i="8"/>
  <c r="I413" i="8" s="1"/>
  <c r="E413" i="8"/>
  <c r="H413" i="8" s="1"/>
  <c r="M413" i="8"/>
  <c r="F413" i="8"/>
  <c r="V413" i="8"/>
  <c r="K413" i="8"/>
  <c r="L413" i="8"/>
  <c r="T413" i="8"/>
  <c r="N413" i="8"/>
  <c r="J413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16" i="57"/>
  <c r="F116" i="57" s="1"/>
  <c r="E115" i="57"/>
  <c r="F115" i="57" s="1"/>
  <c r="E104" i="57"/>
  <c r="F104" i="57" s="1"/>
  <c r="E105" i="57"/>
  <c r="F105" i="57" s="1"/>
  <c r="E107" i="57"/>
  <c r="F107" i="57" s="1"/>
  <c r="E111" i="57"/>
  <c r="F111" i="57" s="1"/>
  <c r="H113" i="57"/>
  <c r="E203" i="44"/>
  <c r="F203" i="44" s="1"/>
  <c r="G203" i="44" s="1"/>
  <c r="H203" i="44" s="1"/>
  <c r="H56" i="7"/>
  <c r="H115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5" i="44"/>
  <c r="H116" i="57" l="1"/>
  <c r="H117" i="57" s="1"/>
  <c r="H118" i="57" s="1"/>
  <c r="H119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21" i="57" l="1"/>
  <c r="L160" i="43"/>
  <c r="J161" i="43"/>
  <c r="D18" i="61"/>
  <c r="E17" i="61"/>
  <c r="H122" i="57" l="1"/>
  <c r="L161" i="43"/>
  <c r="J162" i="43"/>
  <c r="E18" i="61"/>
  <c r="D19" i="61"/>
  <c r="H123" i="57" l="1"/>
  <c r="H104" i="57"/>
  <c r="L162" i="43"/>
  <c r="J163" i="43"/>
  <c r="E19" i="61"/>
  <c r="D20" i="61"/>
  <c r="H124" i="57" l="1"/>
  <c r="H105" i="57"/>
  <c r="L163" i="43"/>
  <c r="J164" i="43"/>
  <c r="D21" i="61"/>
  <c r="E20" i="61"/>
  <c r="H125" i="57" l="1"/>
  <c r="H106" i="57"/>
  <c r="J165" i="43"/>
  <c r="L164" i="43"/>
  <c r="D22" i="61"/>
  <c r="E21" i="61"/>
  <c r="H126" i="57" l="1"/>
  <c r="H107" i="57"/>
  <c r="J166" i="43"/>
  <c r="L165" i="43"/>
  <c r="E22" i="61"/>
  <c r="D23" i="61"/>
  <c r="H127" i="57" l="1"/>
  <c r="H108" i="57"/>
  <c r="L166" i="43"/>
  <c r="J167" i="43"/>
  <c r="D24" i="61"/>
  <c r="E23" i="61"/>
  <c r="H128" i="57" l="1"/>
  <c r="H109" i="57"/>
  <c r="L167" i="43"/>
  <c r="J168" i="43"/>
  <c r="D25" i="61"/>
  <c r="E24" i="61"/>
  <c r="H129" i="57" l="1"/>
  <c r="H110" i="57"/>
  <c r="L168" i="43"/>
  <c r="J169" i="43"/>
  <c r="D26" i="61"/>
  <c r="E25" i="61"/>
  <c r="H130" i="57" l="1"/>
  <c r="H111" i="57"/>
  <c r="J170" i="43"/>
  <c r="L169" i="43"/>
  <c r="D27" i="61"/>
  <c r="E26" i="61"/>
  <c r="F183" i="32"/>
  <c r="G183" i="32" s="1"/>
  <c r="H183" i="32" s="1"/>
  <c r="I183" i="32" s="1"/>
  <c r="I185" i="32"/>
  <c r="E186" i="32"/>
  <c r="F186" i="32" s="1"/>
  <c r="G186" i="32" s="1"/>
  <c r="H186" i="32" s="1"/>
  <c r="I186" i="32" s="1"/>
  <c r="E182" i="32"/>
  <c r="F182" i="32" s="1"/>
  <c r="G182" i="32" s="1"/>
  <c r="H182" i="32" s="1"/>
  <c r="I182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8" i="32" s="1"/>
  <c r="H129" i="32" s="1"/>
  <c r="H130" i="32" s="1"/>
  <c r="H131" i="32" s="1"/>
  <c r="H132" i="32" s="1"/>
  <c r="H133" i="32" s="1"/>
  <c r="H134" i="32" s="1"/>
  <c r="H135" i="32" s="1"/>
  <c r="H136" i="32" s="1"/>
  <c r="H137" i="32" s="1"/>
  <c r="H138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4" i="44"/>
  <c r="E210" i="44"/>
  <c r="F210" i="44" s="1"/>
  <c r="G210" i="44" s="1"/>
  <c r="H210" i="44" s="1"/>
  <c r="I210" i="44" s="1"/>
  <c r="J210" i="44" s="1"/>
  <c r="K210" i="44" s="1"/>
  <c r="L210" i="44" s="1"/>
  <c r="E209" i="44"/>
  <c r="F209" i="44" s="1"/>
  <c r="G209" i="44" s="1"/>
  <c r="H209" i="44" s="1"/>
  <c r="I209" i="44" s="1"/>
  <c r="J209" i="44" s="1"/>
  <c r="K209" i="44" s="1"/>
  <c r="L209" i="44" s="1"/>
  <c r="E208" i="44"/>
  <c r="F208" i="44" s="1"/>
  <c r="G208" i="44" s="1"/>
  <c r="H208" i="44" s="1"/>
  <c r="I208" i="44" s="1"/>
  <c r="J208" i="44" s="1"/>
  <c r="K208" i="44" s="1"/>
  <c r="L208" i="44" s="1"/>
  <c r="G207" i="44"/>
  <c r="H207" i="44" s="1"/>
  <c r="I207" i="44" s="1"/>
  <c r="J207" i="44" s="1"/>
  <c r="K207" i="44" s="1"/>
  <c r="L207" i="44" s="1"/>
  <c r="E205" i="44"/>
  <c r="F205" i="44" s="1"/>
  <c r="G205" i="44" s="1"/>
  <c r="E206" i="44"/>
  <c r="F206" i="44" s="1"/>
  <c r="G206" i="44" s="1"/>
  <c r="H206" i="44" s="1"/>
  <c r="I206" i="44" s="1"/>
  <c r="J206" i="44" s="1"/>
  <c r="K206" i="44" s="1"/>
  <c r="L206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7" i="8"/>
  <c r="J328" i="8" s="1"/>
  <c r="J329" i="8" s="1"/>
  <c r="E332" i="8"/>
  <c r="F332" i="8" s="1"/>
  <c r="G332" i="8" s="1"/>
  <c r="H332" i="8" s="1"/>
  <c r="E330" i="8"/>
  <c r="F330" i="8" s="1"/>
  <c r="G330" i="8" s="1"/>
  <c r="H330" i="8" s="1"/>
  <c r="E329" i="8"/>
  <c r="F329" i="8" s="1"/>
  <c r="G329" i="8" s="1"/>
  <c r="H329" i="8" s="1"/>
  <c r="E327" i="8"/>
  <c r="F327" i="8" s="1"/>
  <c r="G327" i="8" s="1"/>
  <c r="H327" i="8" s="1"/>
  <c r="E328" i="8"/>
  <c r="F328" i="8" s="1"/>
  <c r="G328" i="8" s="1"/>
  <c r="H328" i="8" s="1"/>
  <c r="E326" i="8"/>
  <c r="F326" i="8" s="1"/>
  <c r="G326" i="8" s="1"/>
  <c r="H326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0" i="48"/>
  <c r="F220" i="48"/>
  <c r="G220" i="48"/>
  <c r="G224" i="48"/>
  <c r="F224" i="48"/>
  <c r="E224" i="48"/>
  <c r="G223" i="48"/>
  <c r="F223" i="48"/>
  <c r="E223" i="48"/>
  <c r="G222" i="48"/>
  <c r="F222" i="48"/>
  <c r="E222" i="48"/>
  <c r="G221" i="48"/>
  <c r="F221" i="48"/>
  <c r="E221" i="48"/>
  <c r="G219" i="48"/>
  <c r="F219" i="48"/>
  <c r="E219" i="48"/>
  <c r="G217" i="48"/>
  <c r="F217" i="48"/>
  <c r="E217" i="48"/>
  <c r="G216" i="48"/>
  <c r="F216" i="48"/>
  <c r="E216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1" i="48"/>
  <c r="F201" i="48"/>
  <c r="E201" i="48"/>
  <c r="G199" i="48"/>
  <c r="F199" i="48"/>
  <c r="E199" i="48"/>
  <c r="G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G184" i="48"/>
  <c r="F184" i="48"/>
  <c r="E184" i="48"/>
  <c r="G183" i="48"/>
  <c r="F183" i="48"/>
  <c r="E183" i="48"/>
  <c r="F182" i="48"/>
  <c r="E182" i="48"/>
  <c r="G181" i="48"/>
  <c r="F181" i="48"/>
  <c r="E181" i="48"/>
  <c r="D180" i="48"/>
  <c r="F180" i="48" s="1"/>
  <c r="G179" i="48"/>
  <c r="F179" i="48"/>
  <c r="E179" i="48"/>
  <c r="G178" i="48"/>
  <c r="F178" i="48"/>
  <c r="E178" i="48"/>
  <c r="I177" i="48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2" i="48" s="1"/>
  <c r="I263" i="48" s="1"/>
  <c r="I264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G177" i="48"/>
  <c r="F177" i="48"/>
  <c r="E177" i="48"/>
  <c r="G176" i="48"/>
  <c r="F176" i="48"/>
  <c r="E176" i="48"/>
  <c r="I175" i="48"/>
  <c r="G175" i="48"/>
  <c r="F175" i="48"/>
  <c r="E175" i="48"/>
  <c r="F69" i="48"/>
  <c r="E69" i="48"/>
  <c r="F68" i="48"/>
  <c r="E68" i="48"/>
  <c r="F67" i="48"/>
  <c r="E67" i="48"/>
  <c r="F66" i="48"/>
  <c r="E66" i="48"/>
  <c r="F65" i="48"/>
  <c r="E65" i="48"/>
  <c r="G176" i="32"/>
  <c r="H129" i="44" l="1"/>
  <c r="H131" i="57"/>
  <c r="N205" i="44"/>
  <c r="K73" i="45"/>
  <c r="J171" i="43"/>
  <c r="L170" i="43"/>
  <c r="D28" i="61"/>
  <c r="E27" i="61"/>
  <c r="I203" i="44"/>
  <c r="J203" i="44" s="1"/>
  <c r="K203" i="44" s="1"/>
  <c r="L203" i="44" s="1"/>
  <c r="J330" i="8"/>
  <c r="Q121" i="60"/>
  <c r="P122" i="60"/>
  <c r="N152" i="60"/>
  <c r="O151" i="60"/>
  <c r="O150" i="60"/>
  <c r="G180" i="48"/>
  <c r="E180" i="48"/>
  <c r="H130" i="44" l="1"/>
  <c r="H132" i="57"/>
  <c r="N206" i="44"/>
  <c r="K74" i="45"/>
  <c r="J172" i="43"/>
  <c r="L171" i="43"/>
  <c r="D29" i="61"/>
  <c r="E28" i="61"/>
  <c r="J331" i="8"/>
  <c r="O152" i="60"/>
  <c r="P123" i="60"/>
  <c r="Q122" i="60"/>
  <c r="E23" i="57"/>
  <c r="E20" i="57"/>
  <c r="E21" i="57"/>
  <c r="E194" i="44"/>
  <c r="F194" i="44" s="1"/>
  <c r="F195" i="44"/>
  <c r="G195" i="44" s="1"/>
  <c r="H195" i="44" s="1"/>
  <c r="I195" i="44" s="1"/>
  <c r="J195" i="44" s="1"/>
  <c r="E196" i="44"/>
  <c r="F196" i="44" s="1"/>
  <c r="H131" i="44" l="1"/>
  <c r="H133" i="57"/>
  <c r="K75" i="45"/>
  <c r="L172" i="43"/>
  <c r="J173" i="43"/>
  <c r="D30" i="61"/>
  <c r="E30" i="61" s="1"/>
  <c r="E29" i="61"/>
  <c r="J332" i="8"/>
  <c r="Q123" i="60"/>
  <c r="P124" i="60"/>
  <c r="H132" i="44" l="1"/>
  <c r="H134" i="57"/>
  <c r="N208" i="44"/>
  <c r="K76" i="45"/>
  <c r="J174" i="43"/>
  <c r="L173" i="43"/>
  <c r="J333" i="8"/>
  <c r="P125" i="60"/>
  <c r="Q124" i="60"/>
  <c r="O153" i="60"/>
  <c r="N154" i="60"/>
  <c r="N155" i="60" s="1"/>
  <c r="H133" i="44" l="1"/>
  <c r="H135" i="57"/>
  <c r="N209" i="44"/>
  <c r="K77" i="45"/>
  <c r="J334" i="8"/>
  <c r="J335" i="8" s="1"/>
  <c r="L174" i="43"/>
  <c r="J175" i="43"/>
  <c r="O154" i="60"/>
  <c r="P126" i="60"/>
  <c r="Q125" i="60"/>
  <c r="I74" i="45"/>
  <c r="E61" i="59"/>
  <c r="H136" i="57" l="1"/>
  <c r="J336" i="8"/>
  <c r="N210" i="44"/>
  <c r="K78" i="45"/>
  <c r="L175" i="43"/>
  <c r="J176" i="43"/>
  <c r="O155" i="60"/>
  <c r="P127" i="60"/>
  <c r="Q126" i="60"/>
  <c r="I68" i="45"/>
  <c r="I67" i="45"/>
  <c r="I73" i="45"/>
  <c r="I71" i="45"/>
  <c r="H137" i="57" l="1"/>
  <c r="J337" i="8"/>
  <c r="N211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7" i="8"/>
  <c r="I218" i="8" s="1"/>
  <c r="I219" i="8" s="1"/>
  <c r="I220" i="8" s="1"/>
  <c r="I221" i="8" s="1"/>
  <c r="I222" i="8" s="1"/>
  <c r="I223" i="8" s="1"/>
  <c r="E223" i="8"/>
  <c r="F223" i="8" s="1"/>
  <c r="F102" i="5"/>
  <c r="E102" i="5"/>
  <c r="F101" i="5"/>
  <c r="E101" i="5"/>
  <c r="F100" i="5"/>
  <c r="E100" i="5"/>
  <c r="E168" i="47"/>
  <c r="E167" i="47"/>
  <c r="E166" i="47"/>
  <c r="E165" i="47"/>
  <c r="H138" i="57" l="1"/>
  <c r="J338" i="8"/>
  <c r="N212" i="44"/>
  <c r="K80" i="45"/>
  <c r="J178" i="43"/>
  <c r="L177" i="43"/>
  <c r="O157" i="60"/>
  <c r="N158" i="60"/>
  <c r="P129" i="60"/>
  <c r="Q128" i="60"/>
  <c r="J223" i="8"/>
  <c r="H139" i="57" l="1"/>
  <c r="J339" i="8"/>
  <c r="N213" i="44"/>
  <c r="K81" i="45"/>
  <c r="L178" i="43"/>
  <c r="J179" i="43"/>
  <c r="N159" i="60"/>
  <c r="O158" i="60"/>
  <c r="Q129" i="60"/>
  <c r="P130" i="60"/>
  <c r="H140" i="57" l="1"/>
  <c r="J340" i="8"/>
  <c r="N214" i="44"/>
  <c r="K82" i="45"/>
  <c r="L179" i="43"/>
  <c r="J180" i="43"/>
  <c r="P131" i="60"/>
  <c r="Q130" i="60"/>
  <c r="N160" i="60"/>
  <c r="O159" i="60"/>
  <c r="G170" i="48"/>
  <c r="H170" i="48"/>
  <c r="I170" i="48"/>
  <c r="E62" i="48"/>
  <c r="F62" i="48"/>
  <c r="E63" i="48"/>
  <c r="F63" i="48"/>
  <c r="E64" i="48"/>
  <c r="F81" i="10"/>
  <c r="E81" i="10"/>
  <c r="F79" i="10"/>
  <c r="E79" i="10"/>
  <c r="H141" i="57" l="1"/>
  <c r="J341" i="8"/>
  <c r="K83" i="45"/>
  <c r="N215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42" i="8" l="1"/>
  <c r="N216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3" i="57" l="1"/>
  <c r="J343" i="8"/>
  <c r="N217" i="44"/>
  <c r="K85" i="45"/>
  <c r="N164" i="60"/>
  <c r="O163" i="60"/>
  <c r="L182" i="43"/>
  <c r="J183" i="43"/>
  <c r="Q133" i="60"/>
  <c r="P134" i="60"/>
  <c r="H178" i="32"/>
  <c r="G178" i="32"/>
  <c r="F178" i="32"/>
  <c r="E175" i="32"/>
  <c r="F82" i="32"/>
  <c r="E82" i="32"/>
  <c r="F172" i="32"/>
  <c r="G172" i="32" s="1"/>
  <c r="H144" i="57" l="1"/>
  <c r="J344" i="8"/>
  <c r="N218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5" i="57" l="1"/>
  <c r="K87" i="45"/>
  <c r="N219" i="44"/>
  <c r="J345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9" i="59"/>
  <c r="Q139" i="59" s="1"/>
  <c r="U138" i="59"/>
  <c r="T138" i="59"/>
  <c r="S138" i="59"/>
  <c r="R138" i="59"/>
  <c r="Q138" i="59"/>
  <c r="P138" i="59"/>
  <c r="O138" i="59"/>
  <c r="N138" i="59"/>
  <c r="M138" i="59"/>
  <c r="L138" i="59"/>
  <c r="K138" i="59"/>
  <c r="J138" i="59"/>
  <c r="I138" i="59"/>
  <c r="G138" i="59"/>
  <c r="H138" i="59" s="1"/>
  <c r="F138" i="59"/>
  <c r="E138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93" i="44"/>
  <c r="F193" i="44" s="1"/>
  <c r="G193" i="44" s="1"/>
  <c r="H193" i="44" s="1"/>
  <c r="I193" i="44" s="1"/>
  <c r="J193" i="44" s="1"/>
  <c r="J191" i="44"/>
  <c r="I191" i="44"/>
  <c r="H191" i="44"/>
  <c r="G191" i="44"/>
  <c r="F191" i="44"/>
  <c r="E191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2" i="8"/>
  <c r="E217" i="8"/>
  <c r="F217" i="8" s="1"/>
  <c r="E218" i="8"/>
  <c r="F218" i="8" s="1"/>
  <c r="E219" i="8"/>
  <c r="F219" i="8" s="1"/>
  <c r="E220" i="8"/>
  <c r="F220" i="8" s="1"/>
  <c r="E221" i="8"/>
  <c r="F221" i="8" s="1"/>
  <c r="E216" i="8"/>
  <c r="F216" i="8" s="1"/>
  <c r="F215" i="8"/>
  <c r="E215" i="8"/>
  <c r="E214" i="8"/>
  <c r="F213" i="8"/>
  <c r="E213" i="8"/>
  <c r="F212" i="8"/>
  <c r="E212" i="8"/>
  <c r="F211" i="8"/>
  <c r="E211" i="8"/>
  <c r="F210" i="8"/>
  <c r="E210" i="8"/>
  <c r="F209" i="8"/>
  <c r="E209" i="8"/>
  <c r="I208" i="8"/>
  <c r="I209" i="8" s="1"/>
  <c r="I210" i="8" s="1"/>
  <c r="I211" i="8" s="1"/>
  <c r="I212" i="8" s="1"/>
  <c r="I213" i="8" s="1"/>
  <c r="I214" i="8" s="1"/>
  <c r="I215" i="8" s="1"/>
  <c r="J222" i="8" s="1"/>
  <c r="F208" i="8"/>
  <c r="F207" i="8"/>
  <c r="F206" i="8"/>
  <c r="E206" i="8"/>
  <c r="F204" i="8"/>
  <c r="E203" i="8"/>
  <c r="E202" i="8"/>
  <c r="E201" i="8"/>
  <c r="E199" i="8"/>
  <c r="E196" i="8"/>
  <c r="F195" i="8"/>
  <c r="E195" i="8"/>
  <c r="F194" i="8"/>
  <c r="E194" i="8"/>
  <c r="F193" i="8"/>
  <c r="E193" i="8"/>
  <c r="E192" i="8"/>
  <c r="E191" i="8"/>
  <c r="E190" i="8"/>
  <c r="F189" i="8"/>
  <c r="E189" i="8"/>
  <c r="E188" i="8"/>
  <c r="F187" i="8"/>
  <c r="E187" i="8"/>
  <c r="F186" i="8"/>
  <c r="E186" i="8"/>
  <c r="F185" i="8"/>
  <c r="F184" i="8"/>
  <c r="E184" i="8"/>
  <c r="F183" i="8"/>
  <c r="G182" i="8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I201" i="8" s="1"/>
  <c r="I202" i="8" s="1"/>
  <c r="I203" i="8" s="1"/>
  <c r="I204" i="8" s="1"/>
  <c r="I205" i="8" s="1"/>
  <c r="I206" i="8" s="1"/>
  <c r="F181" i="8"/>
  <c r="E181" i="8"/>
  <c r="F180" i="8"/>
  <c r="E180" i="8"/>
  <c r="F179" i="8"/>
  <c r="E179" i="8"/>
  <c r="F178" i="8"/>
  <c r="E178" i="8"/>
  <c r="F177" i="8"/>
  <c r="F175" i="8"/>
  <c r="E175" i="8"/>
  <c r="F174" i="8"/>
  <c r="E174" i="8"/>
  <c r="F173" i="8"/>
  <c r="E173" i="8"/>
  <c r="F172" i="8"/>
  <c r="E172" i="8"/>
  <c r="F171" i="8"/>
  <c r="E171" i="8"/>
  <c r="F170" i="8"/>
  <c r="E170" i="8"/>
  <c r="F169" i="8"/>
  <c r="E169" i="8"/>
  <c r="F168" i="8"/>
  <c r="E168" i="8"/>
  <c r="G167" i="8"/>
  <c r="G168" i="8" s="1"/>
  <c r="G169" i="8" s="1"/>
  <c r="G170" i="8" s="1"/>
  <c r="F167" i="8"/>
  <c r="E167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6" i="57" l="1"/>
  <c r="N220" i="44"/>
  <c r="K88" i="45"/>
  <c r="J346" i="8"/>
  <c r="O166" i="60"/>
  <c r="N167" i="60"/>
  <c r="P137" i="60"/>
  <c r="Q136" i="60"/>
  <c r="G59" i="59"/>
  <c r="J217" i="8"/>
  <c r="J216" i="8"/>
  <c r="J218" i="8"/>
  <c r="J219" i="8"/>
  <c r="J220" i="8"/>
  <c r="J221" i="8"/>
  <c r="G35" i="60"/>
  <c r="H34" i="60"/>
  <c r="G52" i="60"/>
  <c r="H51" i="60"/>
  <c r="Q81" i="60"/>
  <c r="P82" i="60"/>
  <c r="N139" i="59"/>
  <c r="J139" i="59"/>
  <c r="R139" i="59"/>
  <c r="K139" i="59"/>
  <c r="S139" i="59"/>
  <c r="L139" i="59"/>
  <c r="T139" i="59"/>
  <c r="E139" i="59"/>
  <c r="M139" i="59"/>
  <c r="U139" i="59"/>
  <c r="F139" i="59"/>
  <c r="D140" i="59"/>
  <c r="G139" i="59"/>
  <c r="H139" i="59" s="1"/>
  <c r="O139" i="59"/>
  <c r="P139" i="59"/>
  <c r="I139" i="59"/>
  <c r="G53" i="8"/>
  <c r="H147" i="57" l="1"/>
  <c r="J347" i="8"/>
  <c r="N221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40" i="59"/>
  <c r="G140" i="59"/>
  <c r="H140" i="59" s="1"/>
  <c r="D141" i="59"/>
  <c r="N140" i="59"/>
  <c r="F140" i="59"/>
  <c r="U140" i="59"/>
  <c r="M140" i="59"/>
  <c r="E140" i="59"/>
  <c r="T140" i="59"/>
  <c r="S140" i="59"/>
  <c r="K140" i="59"/>
  <c r="R140" i="59"/>
  <c r="J140" i="59"/>
  <c r="Q140" i="59"/>
  <c r="I140" i="59"/>
  <c r="P140" i="59"/>
  <c r="L140" i="59"/>
  <c r="H148" i="57" l="1"/>
  <c r="J348" i="8"/>
  <c r="N222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41" i="59"/>
  <c r="M141" i="59"/>
  <c r="E141" i="59"/>
  <c r="T141" i="59"/>
  <c r="L141" i="59"/>
  <c r="S141" i="59"/>
  <c r="K141" i="59"/>
  <c r="R141" i="59"/>
  <c r="Q141" i="59"/>
  <c r="I141" i="59"/>
  <c r="P141" i="59"/>
  <c r="O141" i="59"/>
  <c r="G141" i="59"/>
  <c r="H141" i="59" s="1"/>
  <c r="D142" i="59"/>
  <c r="N141" i="59"/>
  <c r="F141" i="59"/>
  <c r="J141" i="59"/>
  <c r="I168" i="48"/>
  <c r="H168" i="48"/>
  <c r="G168" i="48"/>
  <c r="I167" i="48"/>
  <c r="H167" i="48"/>
  <c r="G167" i="48"/>
  <c r="I166" i="48"/>
  <c r="H166" i="48"/>
  <c r="G166" i="48"/>
  <c r="E166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8" i="32"/>
  <c r="J168" i="32" s="1"/>
  <c r="H149" i="57" l="1"/>
  <c r="H150" i="57" s="1"/>
  <c r="H151" i="57" s="1"/>
  <c r="H152" i="57" s="1"/>
  <c r="H153" i="57" s="1"/>
  <c r="H155" i="57" s="1"/>
  <c r="H156" i="57" s="1"/>
  <c r="H157" i="57" s="1"/>
  <c r="H158" i="57" s="1"/>
  <c r="H159" i="57" s="1"/>
  <c r="H160" i="57" s="1"/>
  <c r="H161" i="57" s="1"/>
  <c r="H162" i="57" s="1"/>
  <c r="H163" i="57" s="1"/>
  <c r="H164" i="57" s="1"/>
  <c r="H165" i="57" s="1"/>
  <c r="H166" i="57" s="1"/>
  <c r="J349" i="8"/>
  <c r="N223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42" i="59"/>
  <c r="K142" i="59"/>
  <c r="R142" i="59"/>
  <c r="J142" i="59"/>
  <c r="Q142" i="59"/>
  <c r="I142" i="59"/>
  <c r="O142" i="59"/>
  <c r="G142" i="59"/>
  <c r="H142" i="59" s="1"/>
  <c r="D143" i="59"/>
  <c r="N142" i="59"/>
  <c r="F142" i="59"/>
  <c r="U142" i="59"/>
  <c r="M142" i="59"/>
  <c r="E142" i="59"/>
  <c r="T142" i="59"/>
  <c r="L142" i="59"/>
  <c r="P142" i="59"/>
  <c r="G189" i="44"/>
  <c r="K92" i="45" l="1"/>
  <c r="N224" i="44"/>
  <c r="J350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43" i="59"/>
  <c r="I143" i="59"/>
  <c r="P143" i="59"/>
  <c r="D144" i="59"/>
  <c r="O143" i="59"/>
  <c r="G143" i="59"/>
  <c r="H143" i="59" s="1"/>
  <c r="F143" i="59"/>
  <c r="U143" i="59"/>
  <c r="M143" i="59"/>
  <c r="E143" i="59"/>
  <c r="T143" i="59"/>
  <c r="L143" i="59"/>
  <c r="S143" i="59"/>
  <c r="K143" i="59"/>
  <c r="R143" i="59"/>
  <c r="J143" i="59"/>
  <c r="N143" i="59"/>
  <c r="N225" i="44" l="1"/>
  <c r="K93" i="45"/>
  <c r="J351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44" i="59"/>
  <c r="G144" i="59"/>
  <c r="H144" i="59" s="1"/>
  <c r="L144" i="59"/>
  <c r="D145" i="59"/>
  <c r="N144" i="59"/>
  <c r="F144" i="59"/>
  <c r="U144" i="59"/>
  <c r="M144" i="59"/>
  <c r="E144" i="59"/>
  <c r="S144" i="59"/>
  <c r="K144" i="59"/>
  <c r="R144" i="59"/>
  <c r="J144" i="59"/>
  <c r="Q144" i="59"/>
  <c r="I144" i="59"/>
  <c r="P144" i="59"/>
  <c r="T144" i="59"/>
  <c r="E47" i="7"/>
  <c r="F47" i="7"/>
  <c r="G47" i="7"/>
  <c r="H47" i="7"/>
  <c r="I47" i="7"/>
  <c r="J47" i="7"/>
  <c r="K47" i="7"/>
  <c r="L47" i="7"/>
  <c r="G174" i="32"/>
  <c r="F174" i="32"/>
  <c r="E174" i="32"/>
  <c r="H166" i="32"/>
  <c r="G166" i="32"/>
  <c r="F166" i="32"/>
  <c r="E166" i="32"/>
  <c r="H167" i="32"/>
  <c r="G167" i="32"/>
  <c r="F167" i="32"/>
  <c r="N226" i="44" l="1"/>
  <c r="K94" i="45"/>
  <c r="J352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5" i="59"/>
  <c r="M145" i="59"/>
  <c r="E145" i="59"/>
  <c r="T145" i="59"/>
  <c r="L145" i="59"/>
  <c r="S145" i="59"/>
  <c r="K145" i="59"/>
  <c r="J145" i="59"/>
  <c r="R145" i="59"/>
  <c r="Q145" i="59"/>
  <c r="I145" i="59"/>
  <c r="P145" i="59"/>
  <c r="O145" i="59"/>
  <c r="G145" i="59"/>
  <c r="H145" i="59" s="1"/>
  <c r="N145" i="59"/>
  <c r="F145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27" i="44" l="1"/>
  <c r="K95" i="45"/>
  <c r="J353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28" i="44" l="1"/>
  <c r="K96" i="45"/>
  <c r="J354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82" i="44"/>
  <c r="F77" i="32"/>
  <c r="E77" i="32"/>
  <c r="F76" i="32"/>
  <c r="E76" i="32"/>
  <c r="E75" i="32"/>
  <c r="N229" i="44" l="1"/>
  <c r="K97" i="45"/>
  <c r="J355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0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64" i="32"/>
  <c r="J357" i="8" l="1"/>
  <c r="N231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3" i="8"/>
  <c r="J358" i="8" l="1"/>
  <c r="K100" i="45"/>
  <c r="N232" i="44"/>
  <c r="O178" i="60"/>
  <c r="N179" i="60"/>
  <c r="G72" i="59"/>
  <c r="J195" i="43"/>
  <c r="L194" i="43"/>
  <c r="G65" i="8"/>
  <c r="G63" i="60"/>
  <c r="H62" i="60"/>
  <c r="Q93" i="60"/>
  <c r="P94" i="60"/>
  <c r="F190" i="44"/>
  <c r="E190" i="44"/>
  <c r="J189" i="44"/>
  <c r="I189" i="44"/>
  <c r="H189" i="44"/>
  <c r="F189" i="44"/>
  <c r="E189" i="44"/>
  <c r="F188" i="44"/>
  <c r="E188" i="44"/>
  <c r="J187" i="44"/>
  <c r="I187" i="44"/>
  <c r="H187" i="44"/>
  <c r="G187" i="44"/>
  <c r="F187" i="44"/>
  <c r="E187" i="44"/>
  <c r="E186" i="44"/>
  <c r="M237" i="44" l="1"/>
  <c r="N237" i="44" s="1"/>
  <c r="K101" i="45"/>
  <c r="J359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5" i="48"/>
  <c r="H165" i="48"/>
  <c r="G165" i="48"/>
  <c r="E165" i="48"/>
  <c r="I163" i="48"/>
  <c r="H163" i="48"/>
  <c r="G163" i="48"/>
  <c r="E163" i="48"/>
  <c r="I162" i="48"/>
  <c r="H162" i="48"/>
  <c r="G162" i="48"/>
  <c r="E16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60" i="8" l="1"/>
  <c r="M238" i="44"/>
  <c r="N238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61" i="8" l="1"/>
  <c r="M239" i="44"/>
  <c r="N239" i="44" s="1"/>
  <c r="K103" i="45"/>
  <c r="N182" i="60"/>
  <c r="O181" i="60"/>
  <c r="G75" i="59"/>
  <c r="J198" i="43"/>
  <c r="L197" i="43"/>
  <c r="G68" i="8"/>
  <c r="P97" i="60"/>
  <c r="Q96" i="60"/>
  <c r="E315" i="8"/>
  <c r="E316" i="8"/>
  <c r="E318" i="8"/>
  <c r="E319" i="8"/>
  <c r="E314" i="8"/>
  <c r="E161" i="8"/>
  <c r="E156" i="8"/>
  <c r="E162" i="8"/>
  <c r="E159" i="8"/>
  <c r="E160" i="8"/>
  <c r="E158" i="8"/>
  <c r="J362" i="8" l="1"/>
  <c r="M240" i="44"/>
  <c r="N240" i="44" s="1"/>
  <c r="K104" i="45"/>
  <c r="O182" i="60"/>
  <c r="N183" i="60"/>
  <c r="G76" i="59"/>
  <c r="J199" i="43"/>
  <c r="L198" i="43"/>
  <c r="G69" i="8"/>
  <c r="Q97" i="60"/>
  <c r="P98" i="60"/>
  <c r="F156" i="8"/>
  <c r="J363" i="8" l="1"/>
  <c r="K105" i="45"/>
  <c r="M241" i="44"/>
  <c r="O183" i="60"/>
  <c r="N184" i="60"/>
  <c r="G77" i="59"/>
  <c r="L199" i="43"/>
  <c r="J200" i="43"/>
  <c r="G70" i="8"/>
  <c r="L63" i="7"/>
  <c r="Q98" i="60"/>
  <c r="P99" i="60"/>
  <c r="K106" i="45" l="1"/>
  <c r="N241" i="44"/>
  <c r="J364" i="8"/>
  <c r="M242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2" i="44"/>
  <c r="J365" i="8"/>
  <c r="M243" i="44"/>
  <c r="M244" i="44" s="1"/>
  <c r="N244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3" i="44"/>
  <c r="J366" i="8"/>
  <c r="J367" i="8" s="1"/>
  <c r="J368" i="8" s="1"/>
  <c r="J370" i="8" s="1"/>
  <c r="J371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K109" i="45"/>
  <c r="K108" i="45"/>
  <c r="O186" i="60"/>
  <c r="N187" i="60"/>
  <c r="G80" i="59"/>
  <c r="G77" i="8"/>
  <c r="L202" i="43"/>
  <c r="J203" i="43"/>
  <c r="L71" i="7"/>
  <c r="Q101" i="60"/>
  <c r="P102" i="60"/>
  <c r="G163" i="32"/>
  <c r="F163" i="32"/>
  <c r="H163" i="32"/>
  <c r="I163" i="32"/>
  <c r="J163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9" i="8"/>
  <c r="F318" i="8"/>
  <c r="F316" i="8"/>
  <c r="F159" i="8"/>
  <c r="O190" i="60" l="1"/>
  <c r="N191" i="60"/>
  <c r="G84" i="59"/>
  <c r="G81" i="8"/>
  <c r="L206" i="43"/>
  <c r="J207" i="43"/>
  <c r="L75" i="7"/>
  <c r="N105" i="60"/>
  <c r="M106" i="60"/>
  <c r="J167" i="32"/>
  <c r="I167" i="32"/>
  <c r="E70" i="32"/>
  <c r="F70" i="32"/>
  <c r="O191" i="60" l="1"/>
  <c r="N192" i="60"/>
  <c r="G85" i="59"/>
  <c r="G82" i="8"/>
  <c r="J208" i="43"/>
  <c r="L207" i="43"/>
  <c r="L76" i="7"/>
  <c r="N106" i="60"/>
  <c r="M107" i="60"/>
  <c r="I161" i="48"/>
  <c r="H161" i="48"/>
  <c r="G161" i="48"/>
  <c r="E161" i="48"/>
  <c r="I160" i="48"/>
  <c r="H160" i="48"/>
  <c r="G160" i="48"/>
  <c r="E160" i="48"/>
  <c r="I159" i="48"/>
  <c r="H159" i="48"/>
  <c r="G159" i="48"/>
  <c r="E159" i="48"/>
  <c r="I158" i="48"/>
  <c r="H158" i="48"/>
  <c r="G158" i="48"/>
  <c r="E15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12" i="8"/>
  <c r="E312" i="8"/>
  <c r="F313" i="8"/>
  <c r="E313" i="8"/>
  <c r="F154" i="8"/>
  <c r="O193" i="60" l="1"/>
  <c r="N194" i="60"/>
  <c r="G87" i="59"/>
  <c r="J210" i="43"/>
  <c r="L209" i="43"/>
  <c r="G84" i="8"/>
  <c r="L78" i="7"/>
  <c r="N108" i="60"/>
  <c r="F155" i="8"/>
  <c r="O194" i="60" l="1"/>
  <c r="N195" i="60"/>
  <c r="N196" i="60" s="1"/>
  <c r="G88" i="59"/>
  <c r="J211" i="43"/>
  <c r="L210" i="43"/>
  <c r="G85" i="8"/>
  <c r="L79" i="7"/>
  <c r="N109" i="60"/>
  <c r="I53" i="45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62" i="32"/>
  <c r="F153" i="8"/>
  <c r="F151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60" i="32"/>
  <c r="I160" i="32"/>
  <c r="H160" i="32"/>
  <c r="G160" i="32"/>
  <c r="F160" i="32"/>
  <c r="E160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66" i="32"/>
  <c r="I166" i="32"/>
  <c r="G165" i="32"/>
  <c r="F165" i="32"/>
  <c r="E165" i="32"/>
  <c r="F69" i="32"/>
  <c r="E69" i="32"/>
  <c r="F68" i="32"/>
  <c r="E68" i="32"/>
  <c r="F67" i="32"/>
  <c r="F66" i="32"/>
  <c r="E66" i="32"/>
  <c r="L93" i="37"/>
  <c r="L94" i="37"/>
  <c r="L95" i="37"/>
  <c r="O200" i="60" l="1"/>
  <c r="N201" i="60"/>
  <c r="G92" i="59"/>
  <c r="G89" i="8"/>
  <c r="L214" i="43"/>
  <c r="L83" i="7"/>
  <c r="O201" i="60" l="1"/>
  <c r="N202" i="60"/>
  <c r="G93" i="59"/>
  <c r="J216" i="43"/>
  <c r="L215" i="43"/>
  <c r="L84" i="7"/>
  <c r="E57" i="45"/>
  <c r="E56" i="45"/>
  <c r="E55" i="45"/>
  <c r="E54" i="45"/>
  <c r="E53" i="45"/>
  <c r="F158" i="32"/>
  <c r="G158" i="32"/>
  <c r="H158" i="32"/>
  <c r="I158" i="32"/>
  <c r="J158" i="32"/>
  <c r="F148" i="8"/>
  <c r="O202" i="60" l="1"/>
  <c r="N203" i="60"/>
  <c r="G94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J179" i="44"/>
  <c r="I179" i="44"/>
  <c r="H179" i="44"/>
  <c r="G179" i="44"/>
  <c r="F179" i="44"/>
  <c r="E179" i="44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7" i="8"/>
  <c r="E157" i="8"/>
  <c r="E155" i="8"/>
  <c r="O203" i="60" l="1"/>
  <c r="N204" i="60"/>
  <c r="G95" i="59"/>
  <c r="L217" i="43"/>
  <c r="J218" i="43"/>
  <c r="G92" i="8"/>
  <c r="L86" i="7"/>
  <c r="E307" i="8"/>
  <c r="E308" i="8"/>
  <c r="E309" i="8"/>
  <c r="E311" i="8"/>
  <c r="E306" i="8"/>
  <c r="O204" i="60" l="1"/>
  <c r="N205" i="60"/>
  <c r="G96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7" i="48"/>
  <c r="I156" i="48"/>
  <c r="H156" i="48"/>
  <c r="G156" i="48"/>
  <c r="E156" i="48"/>
  <c r="I155" i="48"/>
  <c r="H155" i="48"/>
  <c r="G155" i="48"/>
  <c r="E155" i="48"/>
  <c r="I154" i="48"/>
  <c r="H154" i="48"/>
  <c r="G154" i="48"/>
  <c r="E154" i="48"/>
  <c r="I153" i="48"/>
  <c r="H153" i="48"/>
  <c r="G153" i="48"/>
  <c r="E153" i="48"/>
  <c r="J157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7" i="59"/>
  <c r="G94" i="8"/>
  <c r="J220" i="43"/>
  <c r="L88" i="7"/>
  <c r="O206" i="60" l="1"/>
  <c r="N207" i="60"/>
  <c r="G98" i="59"/>
  <c r="G99" i="59" s="1"/>
  <c r="G100" i="59" s="1"/>
  <c r="G101" i="59" s="1"/>
  <c r="G102" i="59" s="1"/>
  <c r="G104" i="59" s="1"/>
  <c r="G105" i="59" s="1"/>
  <c r="G106" i="59" s="1"/>
  <c r="G107" i="59" s="1"/>
  <c r="G108" i="59" s="1"/>
  <c r="G109" i="59" s="1"/>
  <c r="G110" i="59" s="1"/>
  <c r="G111" i="59" s="1"/>
  <c r="G112" i="59" s="1"/>
  <c r="G95" i="8"/>
  <c r="J221" i="43"/>
  <c r="L89" i="7"/>
  <c r="E304" i="8"/>
  <c r="F150" i="8"/>
  <c r="F152" i="8"/>
  <c r="F307" i="8"/>
  <c r="F305" i="8"/>
  <c r="E305" i="8"/>
  <c r="F308" i="8"/>
  <c r="F306" i="8"/>
  <c r="F304" i="8"/>
  <c r="F309" i="8"/>
  <c r="F311" i="8"/>
  <c r="F31" i="7"/>
  <c r="J162" i="32"/>
  <c r="H162" i="32"/>
  <c r="G162" i="32"/>
  <c r="F162" i="32"/>
  <c r="E162" i="32"/>
  <c r="E57" i="47"/>
  <c r="O207" i="60" l="1"/>
  <c r="N208" i="60"/>
  <c r="O208" i="60" s="1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61" i="32"/>
  <c r="I161" i="32"/>
  <c r="H161" i="32"/>
  <c r="G161" i="32"/>
  <c r="F161" i="32"/>
  <c r="E161" i="32"/>
  <c r="J159" i="32"/>
  <c r="I159" i="32"/>
  <c r="H159" i="32"/>
  <c r="G159" i="32"/>
  <c r="F159" i="32"/>
  <c r="E159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304" i="8"/>
  <c r="I305" i="8" s="1"/>
  <c r="I306" i="8" s="1"/>
  <c r="F303" i="8"/>
  <c r="F302" i="8"/>
  <c r="F291" i="8"/>
  <c r="F287" i="8"/>
  <c r="F286" i="8"/>
  <c r="F285" i="8"/>
  <c r="F284" i="8"/>
  <c r="F283" i="8"/>
  <c r="F281" i="8"/>
  <c r="F280" i="8"/>
  <c r="I279" i="8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F279" i="8"/>
  <c r="F278" i="8"/>
  <c r="F277" i="8"/>
  <c r="F276" i="8"/>
  <c r="F275" i="8"/>
  <c r="F274" i="8"/>
  <c r="D272" i="8"/>
  <c r="D273" i="8" s="1"/>
  <c r="F273" i="8" s="1"/>
  <c r="F271" i="8"/>
  <c r="F270" i="8"/>
  <c r="F269" i="8"/>
  <c r="F268" i="8"/>
  <c r="F267" i="8"/>
  <c r="F266" i="8"/>
  <c r="D260" i="8"/>
  <c r="F260" i="8" s="1"/>
  <c r="F259" i="8"/>
  <c r="F258" i="8"/>
  <c r="D256" i="8"/>
  <c r="D257" i="8" s="1"/>
  <c r="F257" i="8" s="1"/>
  <c r="F255" i="8"/>
  <c r="D253" i="8"/>
  <c r="F252" i="8"/>
  <c r="F251" i="8"/>
  <c r="F250" i="8"/>
  <c r="F249" i="8"/>
  <c r="F248" i="8"/>
  <c r="F247" i="8"/>
  <c r="F246" i="8"/>
  <c r="F245" i="8"/>
  <c r="F244" i="8"/>
  <c r="F243" i="8"/>
  <c r="F242" i="8"/>
  <c r="D241" i="8"/>
  <c r="F241" i="8" s="1"/>
  <c r="F240" i="8"/>
  <c r="D236" i="8"/>
  <c r="D237" i="8" s="1"/>
  <c r="F235" i="8"/>
  <c r="F234" i="8"/>
  <c r="F233" i="8"/>
  <c r="F232" i="8"/>
  <c r="F231" i="8"/>
  <c r="E154" i="8"/>
  <c r="E153" i="8"/>
  <c r="E150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J225" i="43"/>
  <c r="L93" i="7"/>
  <c r="I307" i="8"/>
  <c r="J306" i="8"/>
  <c r="D261" i="8"/>
  <c r="D262" i="8" s="1"/>
  <c r="D263" i="8" s="1"/>
  <c r="F256" i="8"/>
  <c r="F272" i="8"/>
  <c r="D238" i="8"/>
  <c r="F237" i="8"/>
  <c r="F253" i="8"/>
  <c r="F236" i="8"/>
  <c r="F50" i="20"/>
  <c r="E50" i="20"/>
  <c r="F49" i="20"/>
  <c r="I171" i="44"/>
  <c r="G171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2" i="48"/>
  <c r="H152" i="48"/>
  <c r="G152" i="48"/>
  <c r="E152" i="48"/>
  <c r="I150" i="48"/>
  <c r="H150" i="48"/>
  <c r="G150" i="48"/>
  <c r="E150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J237" i="43" s="1"/>
  <c r="J238" i="43" s="1"/>
  <c r="J239" i="43" s="1"/>
  <c r="L94" i="7"/>
  <c r="I308" i="8"/>
  <c r="J307" i="8"/>
  <c r="F262" i="8"/>
  <c r="F261" i="8"/>
  <c r="E47" i="11"/>
  <c r="H47" i="11"/>
  <c r="D264" i="8"/>
  <c r="F263" i="8"/>
  <c r="F238" i="8"/>
  <c r="D239" i="8"/>
  <c r="F47" i="11"/>
  <c r="G47" i="11"/>
  <c r="L95" i="7" l="1"/>
  <c r="I309" i="8"/>
  <c r="J308" i="8"/>
  <c r="F239" i="8"/>
  <c r="F264" i="8"/>
  <c r="D265" i="8"/>
  <c r="F265" i="8" s="1"/>
  <c r="E147" i="8"/>
  <c r="E146" i="8"/>
  <c r="E145" i="8"/>
  <c r="L96" i="7" l="1"/>
  <c r="I310" i="8"/>
  <c r="J309" i="8"/>
  <c r="E135" i="47"/>
  <c r="L97" i="7" l="1"/>
  <c r="L98" i="7" s="1"/>
  <c r="I311" i="8"/>
  <c r="J310" i="8"/>
  <c r="I255" i="8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F166" i="44"/>
  <c r="F167" i="44"/>
  <c r="F168" i="44"/>
  <c r="F169" i="44"/>
  <c r="F170" i="44"/>
  <c r="F171" i="44"/>
  <c r="F172" i="44"/>
  <c r="F165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J311" i="8"/>
  <c r="I312" i="8"/>
  <c r="E58" i="56"/>
  <c r="F58" i="56" s="1"/>
  <c r="E56" i="56"/>
  <c r="F56" i="56" s="1"/>
  <c r="I42" i="45"/>
  <c r="I40" i="45"/>
  <c r="J312" i="8" l="1"/>
  <c r="I313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3" i="8" l="1"/>
  <c r="I314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5" i="8" l="1"/>
  <c r="J314" i="8"/>
  <c r="I44" i="45"/>
  <c r="E48" i="45"/>
  <c r="E47" i="45"/>
  <c r="E46" i="45"/>
  <c r="E45" i="45"/>
  <c r="E44" i="45"/>
  <c r="I43" i="45"/>
  <c r="E43" i="45"/>
  <c r="E42" i="45"/>
  <c r="I148" i="48"/>
  <c r="H148" i="48"/>
  <c r="G148" i="48"/>
  <c r="E148" i="48"/>
  <c r="I147" i="48"/>
  <c r="G147" i="48"/>
  <c r="I146" i="48"/>
  <c r="H146" i="48"/>
  <c r="G146" i="48"/>
  <c r="E146" i="48"/>
  <c r="I145" i="48"/>
  <c r="H145" i="48"/>
  <c r="G145" i="48"/>
  <c r="E145" i="48"/>
  <c r="E142" i="47"/>
  <c r="E141" i="47"/>
  <c r="E140" i="47"/>
  <c r="E58" i="47"/>
  <c r="E56" i="47"/>
  <c r="E55" i="47"/>
  <c r="E54" i="47"/>
  <c r="J315" i="8" l="1"/>
  <c r="I316" i="8"/>
  <c r="F60" i="44"/>
  <c r="G60" i="44"/>
  <c r="F54" i="44"/>
  <c r="G54" i="44"/>
  <c r="H153" i="32"/>
  <c r="I153" i="32"/>
  <c r="J153" i="32"/>
  <c r="F157" i="32"/>
  <c r="E157" i="32"/>
  <c r="J156" i="32"/>
  <c r="I156" i="32"/>
  <c r="H156" i="32"/>
  <c r="G156" i="32"/>
  <c r="F156" i="32"/>
  <c r="E156" i="32"/>
  <c r="J155" i="32"/>
  <c r="I155" i="32"/>
  <c r="H155" i="32"/>
  <c r="G155" i="32"/>
  <c r="F155" i="32"/>
  <c r="E155" i="32"/>
  <c r="G153" i="32"/>
  <c r="F153" i="32"/>
  <c r="E153" i="32"/>
  <c r="J152" i="32"/>
  <c r="G152" i="32"/>
  <c r="F152" i="32"/>
  <c r="E152" i="32"/>
  <c r="F59" i="32"/>
  <c r="E59" i="32"/>
  <c r="F58" i="32"/>
  <c r="E58" i="32"/>
  <c r="F57" i="32"/>
  <c r="E57" i="32"/>
  <c r="F56" i="32"/>
  <c r="E56" i="32"/>
  <c r="J172" i="44"/>
  <c r="I172" i="44"/>
  <c r="H172" i="44"/>
  <c r="G172" i="44"/>
  <c r="J171" i="44"/>
  <c r="H171" i="44"/>
  <c r="E171" i="44"/>
  <c r="J170" i="44"/>
  <c r="I170" i="44"/>
  <c r="H170" i="44"/>
  <c r="G170" i="44"/>
  <c r="E170" i="44"/>
  <c r="E169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7" i="8" l="1"/>
  <c r="J316" i="8"/>
  <c r="J317" i="8" l="1"/>
  <c r="I318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18" i="8" l="1"/>
  <c r="I319" i="8"/>
  <c r="I231" i="8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J231" i="8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F43" i="37"/>
  <c r="E43" i="37"/>
  <c r="F42" i="37"/>
  <c r="E42" i="37"/>
  <c r="J168" i="44"/>
  <c r="I168" i="44"/>
  <c r="H168" i="44"/>
  <c r="G168" i="44"/>
  <c r="E168" i="44"/>
  <c r="J167" i="44"/>
  <c r="I167" i="44"/>
  <c r="H167" i="44"/>
  <c r="G167" i="44"/>
  <c r="E167" i="44"/>
  <c r="G57" i="44"/>
  <c r="F57" i="44"/>
  <c r="E57" i="44"/>
  <c r="I320" i="8" l="1"/>
  <c r="J319" i="8"/>
  <c r="I144" i="48"/>
  <c r="H144" i="48"/>
  <c r="G144" i="48"/>
  <c r="E144" i="48"/>
  <c r="I143" i="48"/>
  <c r="H143" i="48"/>
  <c r="G143" i="48"/>
  <c r="E143" i="48"/>
  <c r="E49" i="32"/>
  <c r="F49" i="32"/>
  <c r="J320" i="8" l="1"/>
  <c r="I321" i="8"/>
  <c r="M83" i="37"/>
  <c r="E83" i="37"/>
  <c r="N83" i="37" s="1"/>
  <c r="I94" i="43"/>
  <c r="H94" i="43"/>
  <c r="G94" i="43"/>
  <c r="F94" i="43"/>
  <c r="E94" i="43"/>
  <c r="E53" i="43"/>
  <c r="F35" i="37"/>
  <c r="J321" i="8" l="1"/>
  <c r="I322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51" i="32"/>
  <c r="G151" i="32"/>
  <c r="F151" i="32"/>
  <c r="E151" i="32"/>
  <c r="J150" i="32"/>
  <c r="G150" i="32"/>
  <c r="F150" i="32"/>
  <c r="E150" i="32"/>
  <c r="J149" i="32"/>
  <c r="G149" i="32"/>
  <c r="F149" i="32"/>
  <c r="E149" i="32"/>
  <c r="F55" i="32"/>
  <c r="E55" i="32"/>
  <c r="F54" i="32"/>
  <c r="E54" i="32"/>
  <c r="F53" i="32"/>
  <c r="E53" i="32"/>
  <c r="F52" i="32"/>
  <c r="E52" i="32"/>
  <c r="E143" i="8"/>
  <c r="J166" i="44"/>
  <c r="I166" i="44"/>
  <c r="H166" i="44"/>
  <c r="G166" i="44"/>
  <c r="E166" i="44"/>
  <c r="J165" i="44"/>
  <c r="I165" i="44"/>
  <c r="H165" i="44"/>
  <c r="G165" i="44"/>
  <c r="E165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2" i="48"/>
  <c r="G142" i="48"/>
  <c r="E142" i="48"/>
  <c r="I141" i="48"/>
  <c r="H141" i="48"/>
  <c r="G141" i="48"/>
  <c r="E141" i="48"/>
  <c r="I140" i="48"/>
  <c r="H140" i="48"/>
  <c r="G140" i="48"/>
  <c r="E140" i="48"/>
  <c r="E53" i="47"/>
  <c r="E52" i="47"/>
  <c r="E51" i="47"/>
  <c r="J322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0" i="8"/>
  <c r="F139" i="8"/>
  <c r="E139" i="8"/>
  <c r="F138" i="8"/>
  <c r="E138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8" i="32"/>
  <c r="G148" i="32"/>
  <c r="F148" i="32"/>
  <c r="E148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47" i="32"/>
  <c r="J147" i="32"/>
  <c r="F147" i="32"/>
  <c r="J146" i="32"/>
  <c r="G146" i="32"/>
  <c r="F146" i="32"/>
  <c r="E146" i="32"/>
  <c r="J145" i="32"/>
  <c r="G145" i="32"/>
  <c r="F145" i="32"/>
  <c r="E145" i="32"/>
  <c r="J164" i="44"/>
  <c r="I164" i="44"/>
  <c r="H164" i="44"/>
  <c r="G164" i="44"/>
  <c r="F164" i="44"/>
  <c r="E164" i="44"/>
  <c r="J163" i="44"/>
  <c r="I163" i="44"/>
  <c r="H163" i="44"/>
  <c r="G163" i="44"/>
  <c r="F163" i="44"/>
  <c r="E163" i="44"/>
  <c r="J162" i="44"/>
  <c r="I162" i="44"/>
  <c r="H162" i="44"/>
  <c r="G162" i="44"/>
  <c r="F162" i="44"/>
  <c r="E162" i="44"/>
  <c r="J161" i="44"/>
  <c r="I161" i="44"/>
  <c r="H161" i="44"/>
  <c r="G161" i="44"/>
  <c r="F161" i="44"/>
  <c r="E161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39" i="48"/>
  <c r="H139" i="48"/>
  <c r="G139" i="48"/>
  <c r="E139" i="48"/>
  <c r="I138" i="48"/>
  <c r="H138" i="48"/>
  <c r="G138" i="48"/>
  <c r="F138" i="48"/>
  <c r="E138" i="48"/>
  <c r="I137" i="48"/>
  <c r="H137" i="48"/>
  <c r="G137" i="48"/>
  <c r="I136" i="48"/>
  <c r="H136" i="48"/>
  <c r="G136" i="48"/>
  <c r="E47" i="43"/>
  <c r="G14" i="57" l="1"/>
  <c r="L101" i="43"/>
  <c r="M100" i="43"/>
  <c r="F43" i="32"/>
  <c r="E43" i="32"/>
  <c r="G15" i="57" l="1"/>
  <c r="L102" i="43"/>
  <c r="M101" i="43"/>
  <c r="E133" i="48"/>
  <c r="F133" i="48"/>
  <c r="G133" i="48"/>
  <c r="H133" i="48"/>
  <c r="I133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7" i="8"/>
  <c r="E137" i="8"/>
  <c r="E136" i="8"/>
  <c r="E135" i="8"/>
  <c r="E134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33" i="8"/>
  <c r="E133" i="8"/>
  <c r="E132" i="8"/>
  <c r="F160" i="44"/>
  <c r="E160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5" i="48"/>
  <c r="H135" i="48"/>
  <c r="G135" i="48"/>
  <c r="E135" i="48"/>
  <c r="I134" i="48"/>
  <c r="H134" i="48"/>
  <c r="G134" i="48"/>
  <c r="F134" i="48"/>
  <c r="E134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1" i="8"/>
  <c r="E131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29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4" i="48"/>
  <c r="F124" i="48"/>
  <c r="G124" i="48"/>
  <c r="H124" i="48"/>
  <c r="I124" i="48"/>
  <c r="G126" i="8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I145" i="8" s="1"/>
  <c r="I146" i="8" s="1"/>
  <c r="I147" i="8" s="1"/>
  <c r="I148" i="8" s="1"/>
  <c r="I149" i="8" s="1"/>
  <c r="I150" i="8" s="1"/>
  <c r="I152" i="8" s="1"/>
  <c r="I153" i="8" s="1"/>
  <c r="I154" i="8" s="1"/>
  <c r="I155" i="8" s="1"/>
  <c r="I156" i="8" s="1"/>
  <c r="I157" i="8" s="1"/>
  <c r="I158" i="8" s="1"/>
  <c r="I159" i="8" s="1"/>
  <c r="I160" i="8" s="1"/>
  <c r="I161" i="8" s="1"/>
  <c r="I162" i="8" s="1"/>
  <c r="I163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29" i="48"/>
  <c r="H129" i="48"/>
  <c r="I129" i="48"/>
  <c r="F130" i="48"/>
  <c r="F127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5" i="48"/>
  <c r="E125" i="48"/>
  <c r="G125" i="48"/>
  <c r="H125" i="48"/>
  <c r="I125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0" i="48"/>
  <c r="I130" i="48"/>
  <c r="E130" i="48"/>
  <c r="H130" i="48"/>
  <c r="E128" i="8"/>
  <c r="F128" i="8"/>
  <c r="F129" i="8"/>
  <c r="E19" i="51"/>
  <c r="E18" i="51"/>
  <c r="H126" i="48"/>
  <c r="F126" i="48"/>
  <c r="G126" i="48"/>
  <c r="I126" i="48"/>
  <c r="E126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1" i="48"/>
  <c r="G131" i="48"/>
  <c r="H131" i="48"/>
  <c r="F130" i="8"/>
  <c r="E130" i="8"/>
  <c r="G132" i="48"/>
  <c r="H132" i="48"/>
  <c r="I132" i="48"/>
  <c r="E36" i="32"/>
  <c r="F127" i="48"/>
  <c r="I127" i="48"/>
  <c r="G127" i="48"/>
  <c r="H127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28" i="48"/>
  <c r="I128" i="48"/>
  <c r="E128" i="48"/>
  <c r="G128" i="48"/>
  <c r="H128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0" i="44"/>
  <c r="L161" i="44" s="1"/>
  <c r="L162" i="44" s="1"/>
  <c r="L163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4" i="44"/>
  <c r="L165" i="44" s="1"/>
  <c r="L166" i="44" s="1"/>
  <c r="L167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68" i="44"/>
  <c r="L169" i="44" s="1"/>
  <c r="L170" i="44" s="1"/>
  <c r="L171" i="44" s="1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8" i="44" s="1"/>
  <c r="L189" i="44" s="1"/>
  <c r="L190" i="44" s="1"/>
  <c r="L191" i="44" s="1"/>
  <c r="L193" i="44" s="1"/>
  <c r="L194" i="44" s="1"/>
  <c r="L195" i="44" s="1"/>
  <c r="L196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4" i="48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1" i="8"/>
  <c r="H92" i="55"/>
  <c r="G92" i="55"/>
  <c r="D93" i="55"/>
  <c r="F92" i="55"/>
  <c r="E92" i="55"/>
  <c r="I53" i="37" l="1"/>
  <c r="H54" i="37"/>
  <c r="E123" i="8"/>
  <c r="F123" i="8"/>
  <c r="F122" i="8"/>
  <c r="E122" i="8"/>
  <c r="F10" i="37"/>
  <c r="H93" i="55"/>
  <c r="G93" i="55"/>
  <c r="D94" i="55"/>
  <c r="D95" i="55" s="1"/>
  <c r="E93" i="55"/>
  <c r="F93" i="55"/>
  <c r="H55" i="37" l="1"/>
  <c r="I54" i="37"/>
  <c r="F124" i="8"/>
  <c r="E124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5" i="8"/>
  <c r="F125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45" i="32" l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59" i="32" s="1"/>
  <c r="L160" i="32" s="1"/>
  <c r="L161" i="32" s="1"/>
  <c r="L162" i="32" s="1"/>
  <c r="L163" i="32" s="1"/>
  <c r="L164" i="32" s="1"/>
  <c r="L165" i="32" s="1"/>
  <c r="L167" i="32" s="1"/>
  <c r="L168" i="32" s="1"/>
  <c r="L169" i="32" s="1"/>
  <c r="L170" i="32" s="1"/>
  <c r="K171" i="32" s="1"/>
  <c r="K172" i="32" s="1"/>
  <c r="K173" i="32" s="1"/>
  <c r="K174" i="32" s="1"/>
  <c r="K175" i="32" s="1"/>
  <c r="K176" i="32" s="1"/>
  <c r="K177" i="32" s="1"/>
  <c r="K178" i="32" s="1"/>
  <c r="K179" i="32" s="1"/>
  <c r="K180" i="32" s="1"/>
  <c r="K181" i="32" s="1"/>
  <c r="K184" i="32" s="1"/>
  <c r="K185" i="32" s="1"/>
  <c r="K186" i="32" s="1"/>
  <c r="K187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28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0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2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D207" authorId="0" shapeId="0" xr:uid="{D56636E1-8B98-4BF6-9ED0-A2AEE7A1CDEB}">
      <text>
        <t>Zoey Ong (MSC Singapore):
BUNKER ONLY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<sst xmlns="http://schemas.openxmlformats.org/spreadsheetml/2006/main" count="19552" uniqueCount="5817">
  <si>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</si>
  <si>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</si>
  <si>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</si>
  <si>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</si>
  <si>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</si>
  <si>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</si>
  <si>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</si>
  <si>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</si>
  <si>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</si>
  <si>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</si>
  <si>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</si>
  <si>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</si>
  <si>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</si>
  <si>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</si>
  <si>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</si>
  <si>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</si>
  <si>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</si>
  <si>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</si>
  <si>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</si>
  <si>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</si>
  <si>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</si>
  <si>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</si>
  <si>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</si>
  <si>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</si>
  <si>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</si>
  <si>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</si>
  <si>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</si>
  <si>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</si>
  <si>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</si>
  <si>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</si>
  <si>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</si>
  <si>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</si>
  <si>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</si>
  <si>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</si>
  <si>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</si>
  <si>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</si>
  <si>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</si>
  <si>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</si>
  <si>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</si>
  <si>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</si>
  <si>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</si>
  <si>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</si>
  <si>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</si>
  <si>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</si>
  <si>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</si>
  <si>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</si>
  <si>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</si>
  <si>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</si>
  <si>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</si>
  <si>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</si>
  <si>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</si>
  <si>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</si>
  <si>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</si>
  <si>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</si>
  <si>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</si>
  <si>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</si>
  <si>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</si>
  <si>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</si>
  <si>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</si>
  <si>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</si>
  <si>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</si>
  <si>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</si>
  <si>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</si>
  <si>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</si>
  <si>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</si>
  <si>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</si>
  <si>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</si>
  <si>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</si>
  <si>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</si>
  <si>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</si>
  <si>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</si>
  <si>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</si>
  <si>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</si>
  <si>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</si>
  <si>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</si>
  <si>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</si>
  <si>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</si>
  <si>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</si>
  <si>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</si>
  <si>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</si>
  <si>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</si>
  <si>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</si>
  <si>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</si>
  <si>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</si>
  <si>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</si>
  <si>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</si>
  <si>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</si>
  <si>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</si>
  <si>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</si>
  <si>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</si>
  <si>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</si>
  <si>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</si>
  <si>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</si>
  <si>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</si>
  <si>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</si>
  <si>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</si>
  <si>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</si>
  <si>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</si>
  <si>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</si>
  <si>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</si>
  <si>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</si>
  <si>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</si>
  <si>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</si>
  <si>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</si>
  <si>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</si>
  <si>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</si>
  <si>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</si>
  <si>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</si>
  <si>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</si>
  <si>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</si>
  <si>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</si>
  <si>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</si>
  <si>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</si>
  <si>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</si>
  <si>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</si>
  <si>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</si>
  <si>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</si>
  <si>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</si>
  <si>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</si>
  <si>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</si>
  <si>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</si>
  <si>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</si>
  <si>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</si>
  <si>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</si>
  <si>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</si>
  <si>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</si>
  <si>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</si>
  <si>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</si>
  <si>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</si>
  <si>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</si>
  <si>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</si>
  <si>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</si>
  <si>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</si>
  <si>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</si>
  <si>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</si>
  <si>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</si>
  <si>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</si>
  <si>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</si>
  <si>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</si>
  <si>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</si>
  <si>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</si>
  <si>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</si>
  <si>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</si>
  <si>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</si>
  <si>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</si>
  <si>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</si>
  <si>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</si>
  <si>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</si>
  <si>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</si>
  <si>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</si>
  <si>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</si>
  <si>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</si>
  <si>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</si>
  <si>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</si>
  <si>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</si>
  <si>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</si>
  <si>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</si>
  <si>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</si>
  <si>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</si>
  <si>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</si>
  <si>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</si>
  <si>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</si>
  <si>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</si>
  <si>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</si>
  <si>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</si>
  <si>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</si>
  <si>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</si>
  <si>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</si>
  <si>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</si>
  <si>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</si>
  <si>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</si>
  <si>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</si>
  <si>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</si>
  <si>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</si>
  <si>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</si>
  <si>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</si>
  <si>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</si>
  <si>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</si>
  <si>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</si>
  <si>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</si>
  <si>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</si>
  <si>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</si>
  <si>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</si>
  <si>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</si>
  <si>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</si>
  <si>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</si>
  <si>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</si>
  <si>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</si>
  <si>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</si>
  <si>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</si>
  <si>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</si>
  <si>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</si>
  <si>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</si>
  <si>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</si>
  <si>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</si>
  <si>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</si>
  <si>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</si>
  <si>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</si>
  <si>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</si>
  <si>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</si>
  <si>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</si>
  <si>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</si>
  <si>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</si>
  <si>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</si>
  <si>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</si>
  <si>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</si>
  <si>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</si>
  <si>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</si>
  <si>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</si>
  <si>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</si>
  <si>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</si>
  <si>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</si>
  <si>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</si>
  <si>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</si>
  <si>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</si>
  <si>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</si>
  <si>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</si>
  <si>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</si>
  <si>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</si>
  <si>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</si>
  <si>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</si>
  <si>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</si>
  <si>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</si>
  <si>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</si>
  <si>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</si>
  <si>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</si>
  <si>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</si>
  <si>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</si>
  <si>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</si>
  <si>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</si>
  <si>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</si>
  <si>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</si>
  <si>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</si>
  <si>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</si>
  <si>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</si>
  <si>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</si>
  <si>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</si>
  <si>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</si>
  <si>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</si>
  <si>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</si>
  <si>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</si>
  <si>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</si>
  <si>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</si>
  <si>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</si>
  <si>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</si>
  <si>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</si>
  <si>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</si>
  <si>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</si>
  <si>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</si>
  <si>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</si>
  <si>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</si>
  <si>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</si>
  <si>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</si>
  <si>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</si>
  <si>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</si>
  <si>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</si>
  <si>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</si>
  <si>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</si>
  <si>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</si>
  <si>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</si>
  <si>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</si>
  <si>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</si>
  <si>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</si>
  <si>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</si>
  <si>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</si>
  <si>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</si>
  <si>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</si>
  <si>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</si>
  <si>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</si>
  <si>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</si>
  <si>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</si>
  <si>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</si>
  <si>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</si>
  <si>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</si>
  <si>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</si>
  <si>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</si>
  <si>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</si>
  <si>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</si>
  <si>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</si>
  <si>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</si>
  <si>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</si>
  <si>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</si>
  <si>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</si>
  <si>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</si>
  <si>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</si>
  <si>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</si>
  <si>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</si>
  <si>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</si>
  <si>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</si>
  <si>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</si>
  <si>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</si>
  <si>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</si>
  <si>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</si>
  <si>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</si>
  <si>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</si>
  <si>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</si>
  <si>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</si>
  <si>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</si>
  <si>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</si>
  <si>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</si>
  <si>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</si>
  <si>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</si>
  <si>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</si>
  <si>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</si>
  <si>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</si>
  <si>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</si>
  <si>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</si>
  <si>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</si>
  <si>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</si>
  <si>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</si>
  <si>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</si>
  <si>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</si>
  <si>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</si>
  <si>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</si>
  <si>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</si>
  <si>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</si>
  <si>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</si>
  <si>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</si>
  <si>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</si>
  <si>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</si>
  <si>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</si>
  <si>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</si>
  <si>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</si>
  <si>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</si>
  <si>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</si>
  <si>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</si>
  <si>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</si>
  <si>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</si>
  <si>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</si>
  <si>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</si>
  <si>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</si>
  <si>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</si>
  <si>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</si>
  <si>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</si>
  <si>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</si>
  <si>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</si>
  <si>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</si>
  <si>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</si>
  <si>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</si>
  <si>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</si>
  <si>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</si>
  <si>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</si>
  <si>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</si>
  <si>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</si>
  <si>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</si>
  <si>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</si>
  <si>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</si>
  <si>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</si>
  <si>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</si>
  <si>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</si>
  <si>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</si>
  <si>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</si>
  <si>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</si>
  <si>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</si>
  <si>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</si>
  <si>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</si>
  <si>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</si>
  <si>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</si>
  <si>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</si>
  <si>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</si>
  <si>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</si>
  <si>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</si>
  <si>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</si>
  <si>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</si>
  <si>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</si>
  <si>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</si>
  <si>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</si>
  <si>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</si>
  <si>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</si>
  <si>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</si>
  <si>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</si>
  <si>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</si>
  <si>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</si>
  <si>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</si>
  <si>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</si>
  <si>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</si>
  <si>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</si>
  <si>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</si>
  <si>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</si>
  <si>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</si>
  <si>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</si>
  <si>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</si>
  <si>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</si>
  <si>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</si>
  <si>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</si>
  <si>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</si>
  <si>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</si>
  <si>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</si>
  <si>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</si>
  <si>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</si>
  <si>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</si>
  <si>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</si>
  <si>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</si>
  <si>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</si>
  <si>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</si>
  <si>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</si>
  <si>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</si>
  <si>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</si>
  <si>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</si>
  <si>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</si>
  <si>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</si>
  <si>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</si>
  <si>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</si>
  <si>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</si>
  <si>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</si>
  <si>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</si>
  <si>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</si>
  <si>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</si>
  <si>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</si>
  <si>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</si>
  <si>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</si>
  <si>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</si>
  <si>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</si>
  <si>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</si>
  <si>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</si>
  <si>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</si>
  <si>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</si>
  <si>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</si>
  <si>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</si>
  <si>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</si>
  <si>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</si>
  <si>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</si>
  <si>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</si>
  <si>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</si>
  <si>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</si>
  <si>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</si>
  <si>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</si>
  <si>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</si>
  <si>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</si>
  <si>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</si>
  <si>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</si>
  <si>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</si>
  <si>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</si>
  <si>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</si>
  <si>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</si>
  <si>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</si>
  <si>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</si>
  <si>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</si>
  <si>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</si>
  <si>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</si>
  <si>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</si>
  <si>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</si>
  <si>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</si>
  <si>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</si>
  <si>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</si>
  <si>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</si>
  <si>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</si>
  <si>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</si>
  <si>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</si>
  <si>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</si>
  <si>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</si>
  <si>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</si>
  <si>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</si>
  <si>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</si>
  <si>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</si>
  <si>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</si>
  <si>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</si>
  <si>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</si>
  <si>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</si>
  <si>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</si>
  <si>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</si>
  <si>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</si>
  <si>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</si>
  <si>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</si>
  <si>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</si>
  <si>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</si>
  <si>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</si>
  <si>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</si>
  <si>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</si>
  <si>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</si>
  <si>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</si>
  <si>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</si>
  <si>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</si>
  <si>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</si>
  <si>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</si>
  <si>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</si>
  <si>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</si>
  <si>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</si>
  <si>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</si>
  <si>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</si>
  <si>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</si>
  <si>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</si>
  <si>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</si>
  <si>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</si>
  <si>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</si>
  <si>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</si>
  <si>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</si>
  <si>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</si>
  <si>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</si>
  <si>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</si>
  <si>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</si>
  <si>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</si>
  <si>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</si>
  <si>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</si>
  <si>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</si>
  <si>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</si>
  <si>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</si>
  <si>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</si>
  <si>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</si>
  <si>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</si>
  <si>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</si>
  <si>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</si>
  <si>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</si>
  <si>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</si>
  <si>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</si>
  <si>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</si>
  <si>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</si>
  <si>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</si>
  <si>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</si>
  <si>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</si>
  <si>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</si>
  <si>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</si>
  <si>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</si>
  <si>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</si>
  <si>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</si>
  <si>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</si>
  <si>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</si>
  <si>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</si>
  <si>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</si>
  <si>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</si>
  <si>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</si>
  <si>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</si>
  <si>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</si>
  <si>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</si>
  <si>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</si>
  <si>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</si>
  <si>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</si>
  <si>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</si>
  <si>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</si>
  <si>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</si>
  <si>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</si>
  <si>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</si>
  <si>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</si>
  <si>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</si>
  <si>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</si>
  <si>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</si>
  <si>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</si>
  <si>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</si>
  <si>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</si>
  <si>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</si>
  <si>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</si>
  <si>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</si>
  <si>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</si>
  <si>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</si>
  <si>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</si>
  <si>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</si>
  <si>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</si>
  <si>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</si>
  <si>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</si>
  <si>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</si>
  <si>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</si>
  <si>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</si>
  <si>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</si>
  <si>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</si>
  <si>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</si>
  <si>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</si>
  <si>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</si>
  <si>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</si>
  <si>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</si>
  <si>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</si>
  <si>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</si>
  <si>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</si>
  <si>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</si>
  <si>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</si>
  <si>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</si>
  <si>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</si>
  <si>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</si>
  <si>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TURIN III / MSC OCEAN II</t>
  </si>
  <si>
    <t>MSC INDEPENDENT III</t>
  </si>
  <si>
    <t>HK608R</t>
  </si>
  <si>
    <t>HK609R</t>
  </si>
  <si>
    <t xml:space="preserve"> MSC IDA II</t>
  </si>
  <si>
    <t>HK610R</t>
  </si>
  <si>
    <t>HK611R</t>
  </si>
  <si>
    <t>HK612R</t>
  </si>
  <si>
    <t xml:space="preserve"> MSC INDEPENDENT III</t>
  </si>
  <si>
    <t>HK613R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</si>
  <si>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</si>
  <si>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</si>
  <si>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</si>
  <si>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</si>
  <si>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</si>
  <si>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</si>
  <si>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</si>
  <si>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</si>
  <si>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</si>
  <si>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</si>
  <si>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</si>
  <si>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</si>
  <si>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</si>
  <si>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</si>
  <si>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</si>
  <si>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</si>
  <si>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</si>
  <si>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</si>
  <si>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</si>
  <si>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</si>
  <si>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</si>
  <si>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</si>
  <si>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</si>
  <si>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</si>
  <si>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</si>
  <si>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</si>
  <si>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</si>
  <si>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</si>
  <si>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</si>
  <si>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</si>
  <si>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</si>
  <si>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</si>
  <si>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</si>
  <si>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</si>
  <si>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</si>
  <si>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</si>
  <si>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</si>
  <si>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</si>
  <si>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</si>
  <si>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</si>
  <si>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</si>
  <si>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</si>
  <si>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</si>
  <si>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</si>
  <si>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</si>
  <si>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</si>
  <si>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</si>
  <si>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</si>
  <si>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</si>
  <si>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</si>
  <si>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</si>
  <si>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</si>
  <si>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</si>
  <si>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</si>
  <si>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</si>
  <si>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</si>
  <si>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</si>
  <si>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</si>
  <si>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</si>
  <si>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</si>
  <si>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</si>
  <si>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</si>
  <si>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</si>
  <si>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</si>
  <si>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</si>
  <si>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</si>
  <si>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</si>
  <si>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</si>
  <si>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</si>
  <si>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</si>
  <si>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</si>
  <si>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</si>
  <si>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</si>
  <si>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</si>
  <si>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</si>
  <si>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</si>
  <si>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</si>
  <si>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</si>
  <si>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</si>
  <si>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</si>
  <si>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</si>
  <si>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</si>
  <si>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</si>
  <si>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</si>
  <si>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</si>
  <si>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</si>
  <si>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</si>
  <si>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</si>
  <si>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</si>
  <si>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</si>
  <si>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</si>
  <si>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</si>
  <si>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</si>
  <si>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</si>
  <si>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</si>
  <si>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</si>
  <si>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</si>
  <si>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</si>
  <si>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</si>
  <si>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</si>
  <si>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</si>
  <si>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</si>
  <si>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</si>
  <si>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</si>
  <si>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</si>
  <si>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</si>
  <si>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</si>
  <si>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</si>
  <si>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</si>
  <si>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</si>
  <si>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</si>
  <si>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</si>
  <si>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</si>
  <si>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</si>
  <si>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</si>
  <si>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</si>
  <si>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</si>
  <si>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</si>
  <si>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</si>
  <si>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</si>
  <si>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</si>
  <si>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</si>
  <si>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</si>
  <si>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</si>
  <si>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</si>
  <si>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</si>
  <si>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</si>
  <si>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</si>
  <si>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</si>
  <si>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</si>
  <si>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</si>
  <si>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</si>
  <si>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</si>
  <si>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</si>
  <si>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</si>
  <si>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</si>
  <si>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</si>
  <si>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</si>
  <si>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</si>
  <si>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</si>
  <si>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</si>
  <si>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</si>
  <si>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</si>
  <si>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</si>
  <si>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</si>
  <si>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</si>
  <si>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</si>
  <si>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</si>
  <si>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</si>
  <si>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</si>
  <si>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</si>
  <si>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</si>
  <si>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</si>
  <si>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</si>
  <si>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</si>
  <si>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</si>
  <si>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</si>
  <si>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</si>
  <si>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</si>
  <si>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</si>
  <si>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</si>
  <si>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</si>
  <si>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</si>
  <si>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</si>
  <si>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</si>
  <si>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</si>
  <si>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</si>
  <si>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</si>
  <si>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</si>
  <si>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</si>
  <si>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</si>
  <si>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</si>
  <si>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</si>
  <si>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</si>
  <si>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</si>
  <si>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</si>
  <si>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</si>
  <si>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</si>
  <si>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</si>
  <si>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</si>
  <si>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</si>
  <si>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</si>
  <si>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</si>
  <si>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</si>
  <si>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</si>
  <si>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</si>
  <si>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</si>
  <si>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</si>
  <si>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</si>
  <si>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</si>
  <si>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</si>
  <si>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</si>
  <si>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</si>
  <si>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</si>
  <si>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</si>
  <si>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</si>
  <si>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</si>
  <si>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</si>
  <si>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</si>
  <si>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</si>
  <si>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</si>
  <si>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</si>
  <si>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</si>
  <si>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</si>
  <si>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</si>
  <si>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</si>
  <si>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</si>
  <si>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</si>
  <si>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</si>
  <si>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</si>
  <si>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</si>
  <si>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</si>
  <si>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</si>
  <si>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</si>
  <si>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</si>
  <si>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</si>
  <si>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</si>
  <si>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</si>
  <si>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</si>
  <si>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</si>
  <si>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</si>
  <si>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</si>
  <si>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</si>
  <si>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</si>
  <si>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</si>
  <si>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</si>
  <si>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</si>
  <si>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</si>
  <si>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</si>
  <si>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</si>
  <si>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</si>
  <si>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</si>
  <si>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</si>
  <si>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</si>
  <si>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</si>
  <si>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</si>
  <si>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</si>
  <si>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</si>
  <si>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</si>
  <si>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</si>
  <si>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</si>
  <si>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</si>
  <si>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</si>
  <si>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</si>
  <si>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</si>
  <si>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</si>
  <si>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</si>
  <si>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</si>
  <si>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</si>
  <si>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</si>
  <si>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</si>
  <si>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</si>
  <si>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</si>
  <si>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</si>
  <si>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</si>
  <si>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</si>
  <si>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</si>
  <si>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</si>
  <si>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</si>
  <si>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</si>
  <si>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</si>
  <si>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</si>
  <si>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</si>
  <si>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</si>
  <si>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</si>
  <si>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</si>
  <si>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</si>
  <si>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</si>
  <si>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</si>
  <si>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</si>
  <si>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</si>
  <si>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</si>
  <si>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</si>
  <si>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</si>
  <si>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</si>
  <si>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</si>
  <si>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</si>
  <si>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</si>
  <si>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</si>
  <si>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</si>
  <si>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</si>
  <si>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SX611R</t>
  </si>
  <si>
    <t>SX612R</t>
  </si>
  <si>
    <t>SX613R</t>
  </si>
  <si>
    <t>SX614R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</si>
  <si>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</si>
  <si>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</si>
  <si>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</si>
  <si>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</si>
  <si>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</si>
  <si>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</si>
  <si>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</si>
  <si>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</si>
  <si>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</si>
  <si>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</si>
  <si>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</si>
  <si>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</si>
  <si>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</si>
  <si>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</si>
  <si>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</si>
  <si>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</si>
  <si>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</si>
  <si>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</si>
  <si>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</si>
  <si>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</si>
  <si>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</si>
  <si>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</si>
  <si>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</si>
  <si>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</si>
  <si>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</si>
  <si>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</si>
  <si>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</si>
  <si>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</si>
  <si>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</si>
  <si>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</si>
  <si>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</si>
  <si>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</si>
  <si>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</si>
  <si>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</si>
  <si>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</si>
  <si>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</si>
  <si>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</si>
  <si>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</si>
  <si>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</si>
  <si>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</si>
  <si>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</si>
  <si>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</si>
  <si>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</si>
  <si>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</si>
  <si>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</si>
  <si>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</si>
  <si>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</si>
  <si>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</si>
  <si>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</si>
  <si>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</si>
  <si>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</si>
  <si>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</si>
  <si>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</si>
  <si>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</si>
  <si>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</si>
  <si>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</si>
  <si>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</si>
  <si>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</si>
  <si>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</si>
  <si>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</si>
  <si>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</si>
  <si>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</si>
  <si>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</si>
  <si>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</si>
  <si>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</si>
  <si>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</si>
  <si>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</si>
  <si>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</si>
  <si>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</si>
  <si>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</si>
  <si>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</si>
  <si>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</si>
  <si>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</si>
  <si>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</si>
  <si>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</si>
  <si>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</si>
  <si>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</si>
  <si>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</si>
  <si>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</si>
  <si>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</si>
  <si>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</si>
  <si>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</si>
  <si>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</si>
  <si>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</si>
  <si>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</si>
  <si>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</si>
  <si>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</si>
  <si>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</si>
  <si>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</si>
  <si>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</si>
  <si>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</si>
  <si>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</si>
  <si>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</si>
  <si>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</si>
  <si>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</si>
  <si>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</si>
  <si>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</si>
  <si>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</si>
  <si>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</si>
  <si>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</si>
  <si>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</si>
  <si>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</si>
  <si>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</si>
  <si>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</si>
  <si>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</si>
  <si>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</si>
  <si>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</si>
  <si>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</si>
  <si>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</si>
  <si>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</si>
  <si>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</si>
  <si>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</si>
  <si>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</si>
  <si>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</si>
  <si>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</si>
  <si>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</si>
  <si>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</si>
  <si>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</si>
  <si>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</si>
  <si>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</si>
  <si>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</si>
  <si>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</si>
  <si>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</si>
  <si>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</si>
  <si>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</si>
  <si>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</si>
  <si>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</si>
  <si>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</si>
  <si>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</si>
  <si>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</si>
  <si>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</si>
  <si>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</si>
  <si>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</si>
  <si>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</si>
  <si>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</si>
  <si>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</si>
  <si>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</si>
  <si>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</si>
  <si>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</si>
  <si>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</si>
  <si>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</si>
  <si>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</si>
  <si>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</si>
  <si>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</si>
  <si>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</si>
  <si>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</si>
  <si>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</si>
  <si>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</si>
  <si>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</si>
  <si>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</si>
  <si>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</si>
  <si>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</si>
  <si>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</si>
  <si>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</si>
  <si>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</si>
  <si>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</si>
  <si>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</si>
  <si>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</si>
  <si>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</si>
  <si>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</si>
  <si>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</si>
  <si>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</si>
  <si>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</si>
  <si>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</si>
  <si>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</si>
  <si>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</si>
  <si>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</si>
  <si>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</si>
  <si>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</si>
  <si>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</si>
  <si>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</si>
  <si>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</si>
  <si>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</si>
  <si>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</si>
  <si>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</si>
  <si>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</si>
  <si>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</si>
  <si>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</si>
  <si>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</si>
  <si>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</si>
  <si>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</si>
  <si>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</si>
  <si>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</si>
  <si>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</si>
  <si>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</si>
  <si>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</si>
  <si>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</si>
  <si>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</si>
  <si>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</si>
  <si>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</si>
  <si>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</si>
  <si>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</si>
  <si>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</si>
  <si>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</si>
  <si>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</si>
  <si>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</si>
  <si>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</si>
  <si>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</si>
  <si>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</si>
  <si>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</si>
  <si>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</si>
  <si>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</si>
  <si>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</si>
  <si>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</si>
  <si>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</si>
  <si>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</si>
  <si>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</si>
  <si>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</si>
  <si>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</si>
  <si>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</si>
  <si>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</si>
  <si>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</si>
  <si>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</si>
  <si>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</si>
  <si>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</si>
  <si>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</si>
  <si>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</si>
  <si>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</si>
  <si>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</si>
  <si>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</si>
  <si>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</si>
  <si>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</si>
  <si>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</si>
  <si>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</si>
  <si>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</si>
  <si>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</si>
  <si>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</si>
  <si>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</si>
  <si>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</si>
  <si>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</si>
  <si>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</si>
  <si>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</si>
  <si>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</si>
  <si>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</si>
  <si>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</si>
  <si>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</si>
  <si>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</si>
  <si>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</si>
  <si>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</si>
  <si>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>SB607A</t>
  </si>
  <si>
    <t>SB608A</t>
  </si>
  <si>
    <t>SB609A</t>
  </si>
  <si>
    <t>SB610A</t>
  </si>
  <si>
    <t>SB611A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</si>
  <si>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</si>
  <si>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</si>
  <si>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</si>
  <si>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</si>
  <si>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</si>
  <si>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</si>
  <si>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</si>
  <si>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</si>
  <si>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</si>
  <si>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</si>
  <si>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</si>
  <si>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</si>
  <si>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</si>
  <si>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</si>
  <si>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</si>
  <si>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</si>
  <si>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</si>
  <si>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</si>
  <si>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</si>
  <si>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</si>
  <si>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</si>
  <si>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</si>
  <si>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</si>
  <si>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</si>
  <si>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</si>
  <si>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</si>
  <si>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</si>
  <si>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</si>
  <si>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</si>
  <si>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</si>
  <si>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</si>
  <si>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</si>
  <si>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</si>
  <si>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</si>
  <si>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</si>
  <si>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</si>
  <si>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</si>
  <si>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</si>
  <si>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</si>
  <si>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</si>
  <si>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</si>
  <si>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</si>
  <si>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</si>
  <si>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SB606R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</si>
  <si>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</si>
  <si>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</si>
  <si>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</si>
  <si>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</si>
  <si>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</si>
  <si>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</si>
  <si>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</si>
  <si>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SB613R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</si>
  <si>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</si>
  <si>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</si>
  <si>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</si>
  <si>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</si>
  <si>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</si>
  <si>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</si>
  <si>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</si>
  <si>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</si>
  <si>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</si>
  <si>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</si>
  <si>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</si>
  <si>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</si>
  <si>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</si>
  <si>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</si>
  <si>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</si>
  <si>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</si>
  <si>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</si>
  <si>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</si>
  <si>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</si>
  <si>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</si>
  <si>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</si>
  <si>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</si>
  <si>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</si>
  <si>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</si>
  <si>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</si>
  <si>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</si>
  <si>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</si>
  <si>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</si>
  <si>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</si>
  <si>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</si>
  <si>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</si>
  <si>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</si>
  <si>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</si>
  <si>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</si>
  <si>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</si>
  <si>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HE609A</t>
  </si>
  <si>
    <t>HE610A</t>
  </si>
  <si>
    <t>HE611A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</si>
  <si>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</si>
  <si>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</si>
  <si>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</si>
  <si>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</si>
  <si>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</si>
  <si>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</si>
  <si>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</si>
  <si>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</si>
  <si>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</si>
  <si>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</si>
  <si>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</si>
  <si>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</si>
  <si>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</si>
  <si>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</si>
  <si>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</si>
  <si>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</si>
  <si>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</si>
  <si>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</si>
  <si>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</si>
  <si>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</si>
  <si>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</si>
  <si>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</si>
  <si>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</si>
  <si>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</si>
  <si>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</si>
  <si>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</si>
  <si>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</si>
  <si>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</si>
  <si>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</si>
  <si>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</si>
  <si>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</si>
  <si>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</si>
  <si>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</si>
  <si>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</si>
  <si>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</si>
  <si>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</si>
  <si>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</si>
  <si>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</si>
  <si>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</si>
  <si>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</si>
  <si>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</si>
  <si>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</si>
  <si>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</si>
  <si>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</si>
  <si>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</si>
  <si>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</si>
  <si>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</si>
  <si>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</si>
  <si>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</si>
  <si>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</si>
  <si>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</si>
  <si>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</si>
  <si>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</si>
  <si>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</si>
  <si>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</si>
  <si>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</si>
  <si>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</si>
  <si>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</si>
  <si>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</si>
  <si>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</si>
  <si>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</si>
  <si>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</si>
  <si>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</si>
  <si>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</si>
  <si>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</si>
  <si>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</si>
  <si>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</si>
  <si>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</si>
  <si>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</si>
  <si>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</si>
  <si>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</si>
  <si>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</si>
  <si>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</si>
  <si>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</si>
  <si>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</si>
  <si>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</si>
  <si>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</si>
  <si>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</si>
  <si>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</si>
  <si>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</si>
  <si>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</si>
  <si>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</si>
  <si>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</si>
  <si>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</si>
  <si>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</si>
  <si>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</si>
  <si>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</si>
  <si>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</si>
  <si>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</si>
  <si>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</si>
  <si>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</si>
  <si>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</si>
  <si>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</si>
  <si>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</si>
  <si>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</si>
  <si>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</si>
  <si>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</si>
  <si>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</si>
  <si>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</si>
  <si>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</si>
  <si>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</si>
  <si>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</si>
  <si>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</si>
  <si>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</si>
  <si>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</si>
  <si>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</si>
  <si>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</si>
  <si>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</si>
  <si>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</si>
  <si>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</si>
  <si>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</si>
  <si>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</si>
  <si>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</si>
  <si>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</si>
  <si>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</si>
  <si>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</si>
  <si>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</si>
  <si>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</si>
  <si>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</si>
  <si>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</si>
  <si>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</si>
  <si>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</si>
  <si>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</si>
  <si>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</si>
  <si>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</si>
  <si>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</si>
  <si>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</si>
  <si>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</si>
  <si>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</si>
  <si>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</si>
  <si>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</si>
  <si>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</si>
  <si>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</si>
  <si>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</si>
  <si>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</si>
  <si>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</si>
  <si>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</si>
  <si>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</si>
  <si>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</si>
  <si>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</si>
  <si>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</si>
  <si>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</si>
  <si>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</si>
  <si>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</si>
  <si>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</si>
  <si>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</si>
  <si>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</si>
  <si>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</si>
  <si>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</si>
  <si>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</si>
  <si>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</si>
  <si>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</si>
  <si>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</si>
  <si>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</si>
  <si>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</si>
  <si>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</si>
  <si>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</si>
  <si>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</si>
  <si>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</si>
  <si>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</si>
  <si>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</si>
  <si>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</si>
  <si>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</si>
  <si>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</si>
  <si>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</si>
  <si>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</si>
  <si>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</si>
  <si>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</si>
  <si>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</si>
  <si>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</si>
  <si>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</si>
  <si>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</si>
  <si>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</si>
  <si>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</si>
  <si>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</si>
  <si>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</si>
  <si>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</si>
  <si>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</si>
  <si>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</si>
  <si>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</si>
  <si>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</si>
  <si>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</si>
  <si>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</si>
  <si>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</si>
  <si>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</si>
  <si>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</si>
  <si>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</si>
  <si>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</si>
  <si>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</si>
  <si>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</si>
  <si>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</si>
  <si>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</si>
  <si>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</si>
  <si>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</si>
  <si>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</si>
  <si>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</si>
  <si>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</si>
  <si>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</si>
  <si>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</si>
  <si>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</si>
  <si>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</si>
  <si>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</si>
  <si>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</si>
  <si>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</si>
  <si>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</si>
  <si>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</si>
  <si>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</si>
  <si>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</si>
  <si>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</si>
  <si>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</si>
  <si>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</si>
  <si>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</si>
  <si>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</si>
  <si>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</si>
  <si>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</si>
  <si>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</si>
  <si>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</si>
  <si>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</si>
  <si>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</si>
  <si>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</si>
  <si>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</si>
  <si>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</si>
  <si>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</si>
  <si>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</si>
  <si>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</si>
  <si>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</si>
  <si>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</si>
  <si>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</si>
  <si>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</si>
  <si>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</si>
  <si>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</si>
  <si>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</si>
  <si>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</si>
  <si>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</si>
  <si>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</si>
  <si>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</si>
  <si>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</si>
  <si>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</si>
  <si>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</si>
  <si>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</si>
  <si>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</si>
  <si>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</si>
  <si>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</si>
  <si>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</si>
  <si>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</si>
  <si>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</si>
  <si>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</si>
  <si>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</si>
  <si>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</si>
  <si>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</si>
  <si>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</si>
  <si>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</si>
  <si>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</si>
  <si>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</si>
  <si>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</si>
  <si>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</si>
  <si>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</si>
  <si>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</si>
  <si>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</si>
  <si>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</si>
  <si>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</si>
  <si>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</si>
  <si>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</si>
  <si>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</si>
  <si>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</si>
  <si>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</si>
  <si>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</si>
  <si>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</si>
  <si>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</si>
  <si>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</si>
  <si>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</si>
  <si>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</si>
  <si>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</si>
  <si>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</si>
  <si>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</si>
  <si>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</si>
  <si>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</si>
  <si>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</si>
  <si>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</si>
  <si>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</si>
  <si>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</si>
  <si>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</si>
  <si>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</si>
  <si>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</si>
  <si>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</si>
  <si>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</si>
  <si>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</si>
  <si>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</si>
  <si>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</si>
  <si>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</si>
  <si>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</si>
  <si>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</si>
  <si>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</si>
  <si>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</si>
  <si>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</si>
  <si>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</si>
  <si>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</si>
  <si>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</si>
  <si>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</si>
  <si>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</si>
  <si>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</si>
  <si>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</si>
  <si>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</si>
  <si>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</si>
  <si>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</si>
  <si>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</si>
  <si>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</si>
  <si>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</si>
  <si>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</si>
  <si>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</si>
  <si>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</si>
  <si>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</si>
  <si>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</si>
  <si>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</si>
  <si>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</si>
  <si>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</si>
  <si>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</si>
  <si>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</si>
  <si>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</si>
  <si>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</si>
  <si>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</si>
  <si>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</si>
  <si>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</si>
  <si>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</si>
  <si>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</si>
  <si>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</si>
  <si>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</si>
  <si>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</si>
  <si>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</si>
  <si>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</si>
  <si>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</si>
  <si>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</si>
  <si>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</si>
  <si>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</si>
  <si>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</si>
  <si>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</si>
  <si>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</si>
  <si>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</si>
  <si>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</si>
  <si>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</si>
  <si>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</si>
  <si>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</si>
  <si>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</si>
  <si>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</si>
  <si>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</si>
  <si>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</si>
  <si>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</si>
  <si>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</si>
  <si>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</si>
  <si>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</si>
  <si>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</si>
  <si>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</si>
  <si>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</si>
  <si>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</si>
  <si>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</si>
  <si>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</si>
  <si>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</si>
  <si>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</si>
  <si>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</si>
  <si>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</si>
  <si>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</si>
  <si>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</si>
  <si>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</si>
  <si>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</si>
  <si>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</si>
  <si>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</si>
  <si>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</si>
  <si>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</si>
  <si>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</si>
  <si>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</si>
  <si>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</si>
  <si>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</si>
  <si>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</si>
  <si>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</si>
  <si>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</si>
  <si>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</si>
  <si>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</si>
  <si>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</si>
  <si>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</si>
  <si>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</si>
  <si>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</si>
  <si>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</si>
  <si>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</si>
  <si>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</si>
  <si>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</si>
  <si>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</si>
  <si>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</si>
  <si>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</si>
  <si>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</si>
  <si>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</si>
  <si>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</si>
  <si>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</si>
  <si>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</si>
  <si>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</si>
  <si>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</si>
  <si>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</si>
  <si>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</si>
  <si>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</si>
  <si>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</si>
  <si>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</si>
  <si>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</si>
  <si>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</si>
  <si>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</si>
  <si>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</si>
  <si>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</si>
  <si>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</si>
  <si>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</si>
  <si>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</si>
  <si>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</si>
  <si>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</si>
  <si>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</si>
  <si>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</si>
  <si>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</si>
  <si>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</si>
  <si>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</si>
  <si>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</si>
  <si>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</si>
  <si>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</si>
  <si>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</si>
  <si>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</si>
  <si>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</si>
  <si>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</si>
  <si>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</si>
  <si>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</si>
  <si>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</si>
  <si>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</si>
  <si>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</si>
  <si>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</si>
  <si>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</si>
  <si>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</si>
  <si>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</si>
  <si>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</si>
  <si>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</si>
  <si>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</si>
  <si>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</si>
  <si>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</si>
  <si>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</si>
  <si>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</si>
  <si>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</si>
  <si>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</si>
  <si>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</si>
  <si>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</si>
  <si>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</si>
  <si>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</si>
  <si>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</si>
  <si>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</si>
  <si>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</si>
  <si>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</si>
  <si>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</si>
  <si>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</si>
  <si>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</si>
  <si>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</si>
  <si>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</si>
  <si>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</si>
  <si>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</si>
  <si>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</si>
  <si>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</si>
  <si>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</si>
  <si>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</si>
  <si>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</si>
  <si>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</si>
  <si>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</si>
  <si>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</si>
  <si>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</si>
  <si>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</si>
  <si>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</si>
  <si>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</si>
  <si>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</si>
  <si>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</si>
  <si>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</si>
  <si>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</si>
  <si>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</si>
  <si>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</si>
  <si>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</si>
  <si>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</si>
  <si>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</si>
  <si>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</si>
  <si>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</si>
  <si>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</si>
  <si>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</si>
  <si>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</si>
  <si>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</si>
  <si>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</si>
  <si>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</si>
  <si>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</si>
  <si>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</si>
  <si>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</si>
  <si>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</si>
  <si>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</si>
  <si>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</si>
  <si>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</si>
  <si>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</si>
  <si>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</si>
  <si>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</si>
  <si>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</si>
  <si>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</si>
  <si>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</si>
  <si>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</si>
  <si>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</si>
  <si>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</si>
  <si>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</si>
  <si>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</si>
  <si>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</si>
  <si>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</si>
  <si>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</si>
  <si>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</si>
  <si>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</si>
  <si>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</si>
  <si>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</si>
  <si>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</si>
  <si>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</si>
  <si>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</si>
  <si>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</si>
  <si>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</si>
  <si>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</si>
  <si>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</si>
  <si>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</si>
  <si>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</si>
  <si>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</si>
  <si>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</si>
  <si>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</si>
  <si>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</si>
  <si>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</si>
  <si>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</si>
  <si>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</si>
  <si>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</si>
  <si>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</si>
  <si>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</si>
  <si>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</si>
  <si>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</si>
  <si>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</si>
  <si>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</si>
  <si>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</si>
  <si>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</si>
  <si>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</si>
  <si>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</si>
  <si>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</si>
  <si>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</si>
  <si>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</si>
  <si>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</si>
  <si>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</si>
  <si>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</si>
  <si>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</si>
  <si>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</si>
  <si>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</si>
  <si>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</si>
  <si>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</si>
  <si>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</si>
  <si>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</si>
  <si>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</si>
  <si>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</si>
  <si>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</si>
  <si>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</si>
  <si>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</si>
  <si>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</si>
  <si>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</si>
  <si>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</si>
  <si>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</si>
  <si>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</si>
  <si>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</si>
  <si>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</si>
  <si>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</si>
  <si>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</si>
  <si>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</si>
  <si>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</si>
  <si>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</si>
  <si>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</si>
  <si>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</si>
  <si>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</si>
  <si>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</si>
  <si>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</si>
  <si>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</si>
  <si>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</si>
  <si>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</si>
  <si>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</si>
  <si>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</si>
  <si>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</si>
  <si>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</si>
  <si>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</si>
  <si>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</si>
  <si>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</si>
  <si>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</si>
  <si>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</si>
  <si>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</si>
  <si>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</si>
  <si>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</si>
  <si>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</si>
  <si>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</si>
  <si>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</si>
  <si>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</si>
  <si>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</si>
  <si>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</si>
  <si>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</si>
  <si>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</si>
  <si>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</si>
  <si>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</si>
  <si>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</si>
  <si>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</si>
  <si>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</si>
  <si>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</si>
  <si>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</si>
  <si>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</si>
  <si>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</si>
  <si>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</si>
  <si>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</si>
  <si>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</si>
  <si>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</si>
  <si>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</si>
  <si>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</si>
  <si>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</si>
  <si>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</si>
  <si>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</si>
  <si>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</si>
  <si>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</si>
  <si>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</si>
  <si>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</si>
  <si>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</si>
  <si>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</si>
  <si>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</si>
  <si>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</si>
  <si>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</si>
  <si>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</si>
  <si>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</si>
  <si>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</si>
  <si>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</si>
  <si>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</si>
  <si>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</si>
  <si>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</si>
  <si>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</si>
  <si>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</si>
  <si>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</si>
  <si>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</si>
  <si>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</si>
  <si>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</si>
  <si>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</si>
  <si>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</si>
  <si>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</si>
  <si>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</si>
  <si>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</si>
  <si>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</si>
  <si>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</si>
  <si>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</si>
  <si>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</si>
  <si>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</si>
  <si>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</si>
  <si>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</si>
  <si>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</si>
  <si>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</si>
  <si>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</si>
  <si>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</si>
  <si>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</si>
  <si>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</si>
  <si>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</si>
  <si>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</si>
  <si>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</si>
  <si>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</si>
  <si>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</si>
  <si>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</si>
  <si>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</si>
  <si>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</si>
  <si>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</si>
  <si>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</si>
  <si>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</si>
  <si>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</si>
  <si>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</si>
  <si>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</si>
  <si>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</si>
  <si>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</si>
  <si>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</si>
  <si>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</si>
  <si>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</si>
  <si>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</si>
  <si>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</si>
  <si>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</si>
  <si>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</si>
  <si>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</si>
  <si>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</si>
  <si>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</si>
  <si>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</si>
  <si>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</si>
  <si>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</si>
  <si>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</si>
  <si>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</si>
  <si>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</si>
  <si>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</si>
  <si>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</si>
  <si>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</si>
  <si>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</si>
  <si>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</si>
  <si>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</si>
  <si>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</si>
  <si>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</si>
  <si>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</si>
  <si>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</si>
  <si>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</si>
  <si>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</si>
  <si>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</si>
  <si>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</si>
  <si>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</si>
  <si>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</si>
  <si>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</si>
  <si>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</si>
  <si>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</si>
  <si>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</si>
  <si>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</si>
  <si>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</si>
  <si>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</si>
  <si>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</si>
  <si>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</si>
  <si>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</si>
  <si>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</si>
  <si>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</si>
  <si>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</si>
  <si>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</si>
  <si>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</si>
  <si>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</si>
  <si>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</si>
  <si>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</si>
  <si>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</si>
  <si>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</si>
  <si>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</si>
  <si>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</si>
  <si>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</si>
  <si>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</si>
  <si>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</si>
  <si>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</si>
  <si>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</si>
  <si>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</si>
  <si>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</si>
  <si>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</si>
  <si>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</si>
  <si>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</si>
  <si>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</si>
  <si>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</si>
  <si>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</si>
  <si>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</si>
  <si>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</si>
  <si>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</si>
  <si>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</si>
  <si>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</si>
  <si>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</si>
  <si>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</si>
  <si>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</si>
  <si>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</si>
  <si>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</si>
  <si>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</si>
  <si>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</si>
  <si>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</si>
  <si>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</si>
  <si>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</si>
  <si>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</si>
  <si>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</si>
  <si>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</si>
  <si>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</si>
  <si>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</si>
  <si>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</si>
  <si>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</si>
  <si>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</si>
  <si>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</si>
  <si>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</si>
  <si>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</si>
  <si>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</si>
  <si>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</si>
  <si>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</si>
  <si>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</si>
  <si>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</si>
  <si>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</si>
  <si>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</si>
  <si>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</si>
  <si>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</si>
  <si>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</si>
  <si>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</si>
  <si>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</si>
  <si>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</si>
  <si>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</si>
  <si>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</si>
  <si>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</si>
  <si>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</si>
  <si>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</si>
  <si>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</t>
  </si>
  <si>
    <t>HV605A</t>
  </si>
  <si>
    <t xml:space="preserve"> MSC ALDI III / MSC LILOU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</si>
  <si>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</si>
  <si>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</si>
  <si>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</si>
  <si>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</si>
  <si>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</si>
  <si>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</si>
  <si>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</si>
  <si>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</si>
  <si>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</si>
  <si>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</si>
  <si>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</si>
  <si>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</si>
  <si>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</si>
  <si>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</si>
  <si>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</si>
  <si>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</si>
  <si>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</si>
  <si>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</si>
  <si>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</si>
  <si>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</si>
  <si>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</si>
  <si>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</si>
  <si>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</si>
  <si>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</si>
  <si>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</si>
  <si>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</si>
  <si>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</si>
  <si>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</si>
  <si>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</si>
  <si>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</si>
  <si>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</si>
  <si>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</si>
  <si>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</si>
  <si>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</si>
  <si>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</si>
  <si>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</si>
  <si>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</si>
  <si>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</si>
  <si>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</si>
  <si>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</si>
  <si>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</si>
  <si>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</si>
  <si>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</si>
  <si>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</si>
  <si>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</si>
  <si>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</si>
  <si>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</si>
  <si>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</si>
  <si>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</si>
  <si>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</si>
  <si>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</si>
  <si>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</si>
  <si>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</si>
  <si>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</si>
  <si>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</si>
  <si>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</si>
  <si>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</si>
  <si>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</si>
  <si>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</si>
  <si>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</si>
  <si>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</si>
  <si>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</si>
  <si>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</si>
  <si>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</si>
  <si>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</si>
  <si>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</si>
  <si>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</si>
  <si>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</si>
  <si>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</si>
  <si>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</si>
  <si>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</si>
  <si>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</si>
  <si>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</si>
  <si>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</si>
  <si>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</si>
  <si>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</si>
  <si>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</si>
  <si>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</si>
  <si>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</si>
  <si>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</si>
  <si>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</si>
  <si>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</si>
  <si>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</si>
  <si>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</si>
  <si>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</si>
  <si>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</si>
  <si>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</si>
  <si>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</si>
  <si>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</si>
  <si>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</si>
  <si>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</si>
  <si>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</si>
  <si>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</si>
  <si>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</si>
  <si>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</si>
  <si>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</si>
  <si>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</si>
  <si>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</si>
  <si>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</si>
  <si>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</si>
  <si>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</si>
  <si>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</si>
  <si>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</si>
  <si>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</si>
  <si>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</si>
  <si>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</si>
  <si>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</si>
  <si>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</si>
  <si>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</si>
  <si>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</si>
  <si>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</si>
  <si>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</si>
  <si>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</si>
  <si>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</si>
  <si>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</si>
  <si>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</si>
  <si>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</si>
  <si>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</si>
  <si>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</si>
  <si>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</si>
  <si>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</si>
  <si>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</si>
  <si>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</si>
  <si>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</si>
  <si>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</si>
  <si>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</si>
  <si>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</si>
  <si>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</si>
  <si>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</si>
  <si>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</si>
  <si>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</si>
  <si>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</si>
  <si>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</si>
  <si>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</si>
  <si>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</si>
  <si>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</si>
  <si>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</si>
  <si>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</si>
  <si>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</si>
  <si>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</si>
  <si>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</si>
  <si>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</si>
  <si>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</si>
  <si>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</si>
  <si>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</si>
  <si>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</si>
  <si>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</si>
  <si>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</si>
  <si>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</si>
  <si>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</si>
  <si>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</si>
  <si>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</si>
  <si>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</si>
  <si>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</si>
  <si>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</si>
  <si>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</si>
  <si>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</si>
  <si>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</si>
  <si>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</si>
  <si>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</si>
  <si>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</si>
  <si>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</si>
  <si>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</si>
  <si>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</si>
  <si>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</si>
  <si>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</si>
  <si>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</si>
  <si>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</si>
  <si>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</si>
  <si>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</si>
  <si>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</si>
  <si>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</si>
  <si>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</si>
  <si>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</si>
  <si>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</si>
  <si>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</si>
  <si>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</si>
  <si>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</si>
  <si>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</si>
  <si>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</si>
  <si>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</si>
  <si>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</si>
  <si>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</si>
  <si>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</si>
  <si>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</si>
  <si>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</si>
  <si>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</si>
  <si>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</si>
  <si>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</si>
  <si>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</si>
  <si>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</si>
  <si>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</si>
  <si>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</si>
  <si>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</si>
  <si>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</si>
  <si>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</si>
  <si>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</si>
  <si>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</si>
  <si>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</si>
  <si>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</si>
  <si>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</si>
  <si>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</si>
  <si>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</si>
  <si>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</si>
  <si>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</si>
  <si>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</si>
  <si>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</si>
  <si>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</si>
  <si>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</si>
  <si>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</si>
  <si>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</si>
  <si>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</si>
  <si>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</si>
  <si>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</si>
  <si>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</si>
  <si>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</si>
  <si>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</si>
  <si>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</si>
  <si>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</si>
  <si>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</si>
  <si>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</si>
  <si>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</si>
  <si>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</si>
  <si>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</si>
  <si>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</si>
  <si>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</si>
  <si>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</si>
  <si>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</si>
  <si>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</si>
  <si>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</si>
  <si>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</si>
  <si>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</si>
  <si>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</si>
  <si>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</si>
  <si>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</si>
  <si>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</si>
  <si>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</si>
  <si>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</si>
  <si>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</si>
  <si>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</si>
  <si>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</si>
  <si>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</si>
  <si>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</si>
  <si>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</si>
  <si>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</si>
  <si>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</si>
  <si>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</si>
  <si>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</si>
  <si>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</si>
  <si>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</si>
  <si>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</si>
  <si>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</si>
  <si>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</si>
  <si>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</si>
  <si>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</si>
  <si>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</si>
  <si>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</si>
  <si>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</si>
  <si>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</si>
  <si>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</si>
  <si>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</si>
  <si>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</si>
  <si>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</si>
  <si>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</si>
  <si>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</si>
  <si>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</si>
  <si>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</si>
  <si>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</si>
  <si>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</si>
  <si>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</si>
  <si>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</si>
  <si>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</si>
  <si>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</si>
  <si>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</si>
  <si>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</si>
  <si>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</si>
  <si>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</si>
  <si>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</si>
  <si>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</si>
  <si>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</si>
  <si>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</si>
  <si>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</si>
  <si>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</si>
  <si>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</si>
  <si>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</si>
  <si>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</si>
  <si>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</si>
  <si>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</si>
  <si>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</si>
  <si>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</si>
  <si>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</si>
  <si>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</si>
  <si>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</si>
  <si>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</si>
  <si>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</si>
  <si>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</si>
  <si>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</si>
  <si>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</si>
  <si>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</si>
  <si>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</si>
  <si>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</si>
  <si>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</si>
  <si>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</si>
  <si>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</si>
  <si>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</si>
  <si>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</si>
  <si>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</si>
  <si>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</si>
  <si>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</si>
  <si>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</si>
  <si>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</si>
  <si>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</si>
  <si>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</si>
  <si>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</si>
  <si>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</si>
  <si>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</si>
  <si>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</si>
  <si>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</si>
  <si>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</si>
  <si>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</si>
  <si>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</si>
  <si>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</si>
  <si>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</si>
  <si>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</si>
  <si>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</si>
  <si>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</si>
  <si>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</si>
  <si>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</si>
  <si>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</si>
  <si>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</si>
  <si>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</si>
  <si>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</si>
  <si>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</si>
  <si>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</si>
  <si>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</si>
  <si>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</si>
  <si>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</si>
  <si>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</si>
  <si>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</si>
  <si>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</si>
  <si>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</si>
  <si>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</si>
  <si>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</si>
  <si>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</si>
  <si>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</si>
  <si>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</si>
  <si>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</si>
  <si>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</si>
  <si>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</si>
  <si>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</si>
  <si>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</si>
  <si>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</si>
  <si>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</si>
  <si>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</si>
  <si>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</si>
  <si>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</si>
  <si>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</si>
  <si>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</si>
  <si>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</si>
  <si>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</si>
  <si>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</si>
  <si>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</si>
  <si>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</si>
  <si>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</si>
  <si>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</si>
  <si>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</si>
  <si>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</si>
  <si>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</si>
  <si>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</si>
  <si>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</si>
  <si>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</si>
  <si>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</si>
  <si>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</si>
  <si>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</si>
  <si>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</si>
  <si>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</si>
  <si>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</si>
  <si>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</si>
  <si>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</si>
  <si>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</si>
  <si>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</si>
  <si>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</si>
  <si>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</si>
  <si>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</si>
  <si>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</si>
  <si>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</si>
  <si>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</si>
  <si>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</si>
  <si>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</si>
  <si>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</si>
  <si>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</si>
  <si>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</si>
  <si>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</si>
  <si>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 xml:space="preserve"> MSC TIGER III / MSC MANU</t>
  </si>
  <si>
    <t>HD607R</t>
  </si>
  <si>
    <t>HD608R</t>
  </si>
  <si>
    <t>HD609R</t>
  </si>
  <si>
    <t xml:space="preserve"> MSC TIGER III</t>
  </si>
  <si>
    <t>HD610R</t>
  </si>
  <si>
    <t>HD611R</t>
  </si>
  <si>
    <t xml:space="preserve"> MSC MANU</t>
  </si>
  <si>
    <t>HD612R</t>
  </si>
  <si>
    <t>HD613R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</si>
  <si>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</si>
  <si>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</si>
  <si>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</si>
  <si>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</si>
  <si>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</si>
  <si>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</si>
  <si>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</si>
  <si>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</si>
  <si>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</si>
  <si>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</si>
  <si>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</si>
  <si>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</si>
  <si>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</si>
  <si>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</si>
  <si>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</si>
  <si>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</si>
  <si>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</si>
  <si>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</si>
  <si>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</si>
  <si>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</si>
  <si>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</si>
  <si>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</si>
  <si>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>HR602A</t>
  </si>
  <si>
    <t>HR603A</t>
  </si>
  <si>
    <t>HR604A</t>
  </si>
  <si>
    <t>HR605A</t>
  </si>
  <si>
    <t>HR606A</t>
  </si>
  <si>
    <t>HR607A</t>
  </si>
  <si>
    <t>HR608A</t>
  </si>
  <si>
    <t>HR609A</t>
  </si>
  <si>
    <t>HR610A</t>
  </si>
  <si>
    <t>HR611A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</si>
  <si>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</si>
  <si>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</si>
  <si>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</si>
  <si>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</si>
  <si>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</si>
  <si>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</si>
  <si>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</si>
  <si>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</si>
  <si>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</si>
  <si>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</si>
  <si>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</si>
  <si>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</si>
  <si>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</si>
  <si>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</si>
  <si>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</si>
  <si>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</si>
  <si>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</si>
  <si>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</si>
  <si>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</si>
  <si>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>HR613R</t>
  </si>
  <si>
    <t>HR614R</t>
  </si>
  <si>
    <t>HR615R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</si>
  <si>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</si>
  <si>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</si>
  <si>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</si>
  <si>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</si>
  <si>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</si>
  <si>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</si>
  <si>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</si>
  <si>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</si>
  <si>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</si>
  <si>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</si>
  <si>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</si>
  <si>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</si>
  <si>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</si>
  <si>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</si>
  <si>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</si>
  <si>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</si>
  <si>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</si>
  <si>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</si>
  <si>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</si>
  <si>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</si>
  <si>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</si>
  <si>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</si>
  <si>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</si>
  <si>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</si>
  <si>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</si>
  <si>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</si>
  <si>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</si>
  <si>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</si>
  <si>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</si>
  <si>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</si>
  <si>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</si>
  <si>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</si>
  <si>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</si>
  <si>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</si>
  <si>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</si>
  <si>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</si>
  <si>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</si>
  <si>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</si>
  <si>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</si>
  <si>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</si>
  <si>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</si>
  <si>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</si>
  <si>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</si>
  <si>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</si>
  <si>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</si>
  <si>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</si>
  <si>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</si>
  <si>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</si>
  <si>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</si>
  <si>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</si>
  <si>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</si>
  <si>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</si>
  <si>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</si>
  <si>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</si>
  <si>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</si>
  <si>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</si>
  <si>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</si>
  <si>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</si>
  <si>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</si>
  <si>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</si>
  <si>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</si>
  <si>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</si>
  <si>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</si>
  <si>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</si>
  <si>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</si>
  <si>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</si>
  <si>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</si>
  <si>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</si>
  <si>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</si>
  <si>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</si>
  <si>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</si>
  <si>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</si>
  <si>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</si>
  <si>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</si>
  <si>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</si>
  <si>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</si>
  <si>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</si>
  <si>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</si>
  <si>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</si>
  <si>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</si>
  <si>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</si>
  <si>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</si>
  <si>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</si>
  <si>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</si>
  <si>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</si>
  <si>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</si>
  <si>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</si>
  <si>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</si>
  <si>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</si>
  <si>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</si>
  <si>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</si>
  <si>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</si>
  <si>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</si>
  <si>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</si>
  <si>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</si>
  <si>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</si>
  <si>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</si>
  <si>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</si>
  <si>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</si>
  <si>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</si>
  <si>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</si>
  <si>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</si>
  <si>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</si>
  <si>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</si>
  <si>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</si>
  <si>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</si>
  <si>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</si>
  <si>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</si>
  <si>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</si>
  <si>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</si>
  <si>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</si>
  <si>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</si>
  <si>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</si>
  <si>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</si>
  <si>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</si>
  <si>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</si>
  <si>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</si>
  <si>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</si>
  <si>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</si>
  <si>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</si>
  <si>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</si>
  <si>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</si>
  <si>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</si>
  <si>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</si>
  <si>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</si>
  <si>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</si>
  <si>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</si>
  <si>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</si>
  <si>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</si>
  <si>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</si>
  <si>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</si>
  <si>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</si>
  <si>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</t>
  </si>
  <si>
    <t xml:space="preserve">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</si>
  <si>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</si>
  <si>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</si>
  <si>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</si>
  <si>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</si>
  <si>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</si>
  <si>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</si>
  <si>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</si>
  <si>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FELIXSTOWE /  MSC PEGASUS VII</t>
  </si>
  <si>
    <t xml:space="preserve"> MSC ALMA VII</t>
  </si>
  <si>
    <t>HI602R</t>
  </si>
  <si>
    <t xml:space="preserve"> MSC ADU V /  MSC ALMA VII</t>
  </si>
  <si>
    <t xml:space="preserve"> MSC PEGASUS VII</t>
  </si>
  <si>
    <t>HI603R</t>
  </si>
  <si>
    <t xml:space="preserve"> MSC SAMANTHA VI /  MSC CATHERINE VI</t>
  </si>
  <si>
    <t xml:space="preserve"> MSC APOLLO</t>
  </si>
  <si>
    <t>HI604R</t>
  </si>
  <si>
    <t xml:space="preserve"> MSC BARBARA /  MSC APOLLO</t>
  </si>
  <si>
    <t>MSC CATHERINE VI</t>
  </si>
  <si>
    <t>HI605R</t>
  </si>
  <si>
    <t xml:space="preserve"> MSC LUISA / MSC POLARIS</t>
  </si>
  <si>
    <t>MSC BEIRA IV</t>
  </si>
  <si>
    <t>HI606R</t>
  </si>
  <si>
    <t xml:space="preserve"> MSC MELISSA / MSC POLARIS</t>
  </si>
  <si>
    <t>MSC MELISSA</t>
  </si>
  <si>
    <t>HI607R</t>
  </si>
  <si>
    <t xml:space="preserve">  MSC STELLA / MSC MELISSA</t>
  </si>
  <si>
    <t xml:space="preserve"> MSC POLARIS</t>
  </si>
  <si>
    <t>HI608R</t>
  </si>
  <si>
    <t xml:space="preserve"> MSC GUERNSEY V</t>
  </si>
  <si>
    <t>MSC STELLA</t>
  </si>
  <si>
    <t>HI609R</t>
  </si>
  <si>
    <t xml:space="preserve"> MSC FLORIANA VI</t>
  </si>
  <si>
    <t>HI610R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</si>
  <si>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</si>
  <si>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</si>
  <si>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</si>
  <si>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</si>
  <si>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</si>
  <si>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</si>
  <si>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</si>
  <si>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</si>
  <si>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</si>
  <si>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</si>
  <si>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</si>
  <si>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</si>
  <si>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</si>
  <si>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</si>
  <si>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</si>
  <si>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</si>
  <si>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</si>
  <si>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</si>
  <si>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</si>
  <si>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</si>
  <si>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</si>
  <si>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</si>
  <si>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</si>
  <si>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</si>
  <si>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</si>
  <si>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</si>
  <si>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</si>
  <si>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</si>
  <si>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</si>
  <si>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</si>
  <si>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</si>
  <si>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</si>
  <si>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</si>
  <si>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</si>
  <si>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</si>
  <si>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</si>
  <si>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</si>
  <si>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</si>
  <si>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</si>
  <si>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</si>
  <si>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</si>
  <si>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</si>
  <si>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</si>
  <si>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</si>
  <si>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</si>
  <si>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</si>
  <si>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</si>
  <si>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</si>
  <si>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</si>
  <si>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</si>
  <si>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</si>
  <si>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</si>
  <si>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</si>
  <si>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</si>
  <si>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</si>
  <si>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</si>
  <si>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</si>
  <si>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</si>
  <si>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</si>
  <si>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</si>
  <si>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</si>
  <si>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</si>
  <si>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</si>
  <si>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</si>
  <si>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</si>
  <si>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</si>
  <si>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</si>
  <si>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</si>
  <si>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</si>
  <si>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</si>
  <si>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</si>
  <si>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</si>
  <si>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</si>
  <si>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</si>
  <si>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</si>
  <si>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</si>
  <si>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</si>
  <si>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</si>
  <si>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</si>
  <si>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</si>
  <si>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</si>
  <si>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</si>
  <si>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</si>
  <si>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</si>
  <si>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</si>
  <si>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</si>
  <si>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</si>
  <si>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</si>
  <si>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</si>
  <si>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</si>
  <si>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</si>
  <si>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</si>
  <si>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</si>
  <si>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</si>
  <si>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</si>
  <si>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</si>
  <si>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</si>
  <si>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</si>
  <si>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</si>
  <si>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</si>
  <si>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</si>
  <si>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</si>
  <si>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</si>
  <si>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</si>
  <si>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</si>
  <si>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</si>
  <si>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</si>
  <si>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</si>
  <si>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</si>
  <si>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</si>
  <si>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</si>
  <si>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</si>
  <si>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</si>
  <si>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</si>
  <si>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</si>
  <si>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</si>
  <si>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</si>
  <si>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</si>
  <si>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</si>
  <si>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</si>
  <si>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</si>
  <si>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</si>
  <si>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</si>
  <si>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</si>
  <si>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</si>
  <si>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</si>
  <si>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</si>
  <si>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</si>
  <si>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</si>
  <si>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</si>
  <si>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</si>
  <si>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</si>
  <si>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</si>
  <si>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</si>
  <si>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</si>
  <si>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</si>
  <si>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</si>
  <si>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</si>
  <si>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</si>
  <si>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</si>
  <si>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</si>
  <si>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</si>
  <si>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</si>
  <si>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</si>
  <si>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</si>
  <si>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</si>
  <si>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</si>
  <si>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</si>
  <si>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</si>
  <si>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</si>
  <si>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</si>
  <si>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</si>
  <si>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</si>
  <si>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</si>
  <si>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</si>
  <si>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</si>
  <si>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</si>
  <si>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</si>
  <si>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</si>
  <si>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</si>
  <si>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</si>
  <si>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</si>
  <si>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</si>
  <si>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</si>
  <si>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>HW602A</t>
  </si>
  <si>
    <t xml:space="preserve"> MSC SHAULA / MSC VOYAGER III</t>
  </si>
  <si>
    <t>MSC CONAKRY IV</t>
  </si>
  <si>
    <t>HW603A</t>
  </si>
  <si>
    <t xml:space="preserve"> MSC BEIRA IV / MSC CONAKRY IV</t>
  </si>
  <si>
    <t>MSC VOYAGER III</t>
  </si>
  <si>
    <t>HW604A</t>
  </si>
  <si>
    <t xml:space="preserve"> MSC MATTINA</t>
  </si>
  <si>
    <t>HW605A</t>
  </si>
  <si>
    <t>HW606A</t>
  </si>
  <si>
    <t>HW608A</t>
  </si>
  <si>
    <t>HW609A</t>
  </si>
  <si>
    <t xml:space="preserve"> MSC VOYAGER III</t>
  </si>
  <si>
    <t xml:space="preserve"> MSC CONAKRY IV</t>
  </si>
  <si>
    <t>HW610A</t>
  </si>
  <si>
    <t>HW611A</t>
  </si>
  <si>
    <t>HW612A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</si>
  <si>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</si>
  <si>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</si>
  <si>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</si>
  <si>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</si>
  <si>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</si>
  <si>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</si>
  <si>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</si>
  <si>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</si>
  <si>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</si>
  <si>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</si>
  <si>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</si>
  <si>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</si>
  <si>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</si>
  <si>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</si>
  <si>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</si>
  <si>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</si>
  <si>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</si>
  <si>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</si>
  <si>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</si>
  <si>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</si>
  <si>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</si>
  <si>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</si>
  <si>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</si>
  <si>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</si>
  <si>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</si>
  <si>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</si>
  <si>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</si>
  <si>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</si>
  <si>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</si>
  <si>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</si>
  <si>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</si>
  <si>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</si>
  <si>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</si>
  <si>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</si>
  <si>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</si>
  <si>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</si>
  <si>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</si>
  <si>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</si>
  <si>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</si>
  <si>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</si>
  <si>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</si>
  <si>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</si>
  <si>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</si>
  <si>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</si>
  <si>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</si>
  <si>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</si>
  <si>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</si>
  <si>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</si>
  <si>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</si>
  <si>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</si>
  <si>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</si>
  <si>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</si>
  <si>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</si>
  <si>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</si>
  <si>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</si>
  <si>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</si>
  <si>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</si>
  <si>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</si>
  <si>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</si>
  <si>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</si>
  <si>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</si>
  <si>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</si>
  <si>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</si>
  <si>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</si>
  <si>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</si>
  <si>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</si>
  <si>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</si>
  <si>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</si>
  <si>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</si>
  <si>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</si>
  <si>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</si>
  <si>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</si>
  <si>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</si>
  <si>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</si>
  <si>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</si>
  <si>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</si>
  <si>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</si>
  <si>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</si>
  <si>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</si>
  <si>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</si>
  <si>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</si>
  <si>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</si>
  <si>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</si>
  <si>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</si>
  <si>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</si>
  <si>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</si>
  <si>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</si>
  <si>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</si>
  <si>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</si>
  <si>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</si>
  <si>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</si>
  <si>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</si>
  <si>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</si>
  <si>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</si>
  <si>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>HW607R</t>
  </si>
  <si>
    <t>HW608R</t>
  </si>
  <si>
    <t xml:space="preserve"> MSC ANS</t>
  </si>
  <si>
    <t>HW609R</t>
  </si>
  <si>
    <t>HW610R</t>
  </si>
  <si>
    <t>HW611R</t>
  </si>
  <si>
    <t>HW612R</t>
  </si>
  <si>
    <t>HW613R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</si>
  <si>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</si>
  <si>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</si>
  <si>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</si>
  <si>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</si>
  <si>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</si>
  <si>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</si>
  <si>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</si>
  <si>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</si>
  <si>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</si>
  <si>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</si>
  <si>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</si>
  <si>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</si>
  <si>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</si>
  <si>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</si>
  <si>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</si>
  <si>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</si>
  <si>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</si>
  <si>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</si>
  <si>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</si>
  <si>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</si>
  <si>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</si>
  <si>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</si>
  <si>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</si>
  <si>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</si>
  <si>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</si>
  <si>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</si>
  <si>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</si>
  <si>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</si>
  <si>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</si>
  <si>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</si>
  <si>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</si>
  <si>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</si>
  <si>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</si>
  <si>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</si>
  <si>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</si>
  <si>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</si>
  <si>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</si>
  <si>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</si>
  <si>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</si>
  <si>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</si>
  <si>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</si>
  <si>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</si>
  <si>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</si>
  <si>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</si>
  <si>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</si>
  <si>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</si>
  <si>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</si>
  <si>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</si>
  <si>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</si>
  <si>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</si>
  <si>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</si>
  <si>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</si>
  <si>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</si>
  <si>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</si>
  <si>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</si>
  <si>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</si>
  <si>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</si>
  <si>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</si>
  <si>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</si>
  <si>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</si>
  <si>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</si>
  <si>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</si>
  <si>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</si>
  <si>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</si>
  <si>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</si>
  <si>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</si>
  <si>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</si>
  <si>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</si>
  <si>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</si>
  <si>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</si>
  <si>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</si>
  <si>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</si>
  <si>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</si>
  <si>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</si>
  <si>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</si>
  <si>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</si>
  <si>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</si>
  <si>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</si>
  <si>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</si>
  <si>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</si>
  <si>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</si>
  <si>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</si>
  <si>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</si>
  <si>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</si>
  <si>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</si>
  <si>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</si>
  <si>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</si>
  <si>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</si>
  <si>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</si>
  <si>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HX610A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</si>
  <si>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</si>
  <si>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</si>
  <si>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</si>
  <si>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</si>
  <si>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</si>
  <si>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</si>
  <si>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</si>
  <si>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</si>
  <si>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</si>
  <si>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</si>
  <si>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</si>
  <si>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</si>
  <si>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</si>
  <si>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</si>
  <si>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</si>
  <si>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</si>
  <si>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</si>
  <si>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</si>
  <si>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</si>
  <si>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</si>
  <si>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</si>
  <si>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</si>
  <si>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</si>
  <si>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</si>
  <si>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</si>
  <si>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</si>
  <si>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</si>
  <si>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</si>
  <si>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</si>
  <si>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</si>
  <si>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</si>
  <si>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</si>
  <si>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</si>
  <si>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</si>
  <si>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</si>
  <si>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</si>
  <si>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</si>
  <si>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</si>
  <si>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</si>
  <si>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</si>
  <si>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</si>
  <si>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</si>
  <si>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</si>
  <si>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</si>
  <si>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</si>
  <si>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</si>
  <si>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</si>
  <si>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</si>
  <si>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</si>
  <si>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</si>
  <si>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</si>
  <si>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</si>
  <si>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</si>
  <si>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</si>
  <si>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</si>
  <si>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</si>
  <si>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</si>
  <si>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</si>
  <si>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</si>
  <si>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</si>
  <si>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</si>
  <si>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</si>
  <si>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</si>
  <si>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</si>
  <si>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</si>
  <si>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</si>
  <si>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</si>
  <si>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</si>
  <si>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</si>
  <si>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</si>
  <si>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</si>
  <si>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</si>
  <si>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</si>
  <si>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</si>
  <si>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</si>
  <si>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</si>
  <si>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</si>
  <si>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</si>
  <si>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</si>
  <si>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</si>
  <si>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</si>
  <si>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</si>
  <si>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</si>
  <si>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</si>
  <si>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</si>
  <si>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</si>
  <si>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</si>
  <si>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</si>
  <si>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</si>
  <si>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</si>
  <si>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</si>
  <si>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</si>
  <si>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</si>
  <si>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</si>
  <si>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</si>
  <si>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</si>
  <si>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</si>
  <si>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</si>
  <si>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</si>
  <si>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</si>
  <si>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</si>
  <si>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</si>
  <si>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</si>
  <si>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</si>
  <si>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</si>
  <si>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</si>
  <si>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</si>
  <si>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</si>
  <si>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</si>
  <si>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</si>
  <si>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</si>
  <si>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</si>
  <si>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</si>
  <si>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</si>
  <si>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</si>
  <si>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</si>
  <si>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</si>
  <si>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</si>
  <si>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</si>
  <si>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</si>
  <si>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</si>
  <si>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</si>
  <si>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</si>
  <si>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</si>
  <si>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</si>
  <si>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</si>
  <si>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</si>
  <si>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</si>
  <si>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</si>
  <si>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</si>
  <si>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</si>
  <si>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</si>
  <si>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</si>
  <si>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</si>
  <si>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</si>
  <si>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</si>
  <si>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</si>
  <si>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</si>
  <si>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</si>
  <si>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</si>
  <si>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</si>
  <si>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</si>
  <si>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</si>
  <si>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</si>
  <si>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</si>
  <si>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</si>
  <si>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</si>
  <si>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</si>
  <si>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</si>
  <si>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</si>
  <si>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</si>
  <si>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</si>
  <si>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</si>
  <si>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</si>
  <si>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</si>
  <si>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</si>
  <si>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</si>
  <si>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</si>
  <si>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</si>
  <si>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</si>
  <si>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</si>
  <si>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</si>
  <si>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</si>
  <si>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</si>
  <si>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</si>
  <si>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</si>
  <si>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</si>
  <si>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</si>
  <si>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</si>
  <si>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</si>
  <si>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</si>
  <si>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</si>
  <si>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</si>
  <si>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</si>
  <si>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</si>
  <si>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</si>
  <si>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</si>
  <si>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</si>
  <si>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</si>
  <si>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</si>
  <si>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</si>
  <si>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</si>
  <si>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</si>
  <si>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</si>
  <si>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</si>
  <si>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</si>
  <si>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</si>
  <si>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</si>
  <si>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</si>
  <si>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</si>
  <si>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</si>
  <si>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</si>
  <si>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</si>
  <si>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</si>
  <si>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</si>
  <si>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</si>
  <si>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</si>
  <si>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</si>
  <si>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</si>
  <si>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</si>
  <si>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</si>
  <si>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</si>
  <si>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</si>
  <si>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</si>
  <si>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</si>
  <si>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</si>
  <si>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</si>
  <si>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</si>
  <si>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</si>
  <si>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</si>
  <si>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</si>
  <si>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</si>
  <si>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</si>
  <si>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</si>
  <si>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</si>
  <si>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</si>
  <si>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</si>
  <si>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</si>
  <si>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</si>
  <si>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</si>
  <si>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</si>
  <si>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</si>
  <si>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</si>
  <si>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</si>
  <si>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</si>
  <si>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</si>
  <si>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</si>
  <si>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</si>
  <si>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</si>
  <si>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</si>
  <si>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</si>
  <si>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</si>
  <si>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</si>
  <si>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</si>
  <si>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</si>
  <si>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</si>
  <si>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</si>
  <si>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</si>
  <si>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</si>
  <si>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</si>
  <si>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</si>
  <si>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</si>
  <si>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</si>
  <si>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</si>
  <si>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</si>
  <si>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</si>
  <si>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</si>
  <si>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</si>
  <si>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</si>
  <si>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</si>
  <si>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</si>
  <si>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</si>
  <si>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</si>
  <si>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</si>
  <si>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</si>
  <si>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</si>
  <si>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</si>
  <si>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</si>
  <si>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</si>
  <si>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</si>
  <si>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</si>
  <si>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</si>
  <si>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</si>
  <si>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</si>
  <si>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</si>
  <si>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</si>
  <si>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</si>
  <si>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</si>
  <si>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</si>
  <si>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</si>
  <si>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</si>
  <si>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</si>
  <si>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</si>
  <si>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</si>
  <si>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</si>
  <si>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</si>
  <si>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</si>
  <si>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</si>
  <si>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</si>
  <si>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</si>
  <si>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</si>
  <si>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</si>
  <si>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</si>
  <si>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</si>
  <si>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</si>
  <si>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</si>
  <si>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</si>
  <si>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</si>
  <si>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</si>
  <si>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</si>
  <si>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</si>
  <si>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</si>
  <si>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</si>
  <si>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</si>
  <si>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</si>
  <si>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</si>
  <si>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</si>
  <si>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</si>
  <si>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</si>
  <si>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</si>
  <si>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</si>
  <si>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</si>
  <si>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</si>
  <si>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</si>
  <si>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</si>
  <si>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</si>
  <si>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</si>
  <si>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</si>
  <si>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</si>
  <si>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</si>
  <si>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</si>
  <si>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</si>
  <si>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</si>
  <si>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</si>
  <si>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</si>
  <si>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</si>
  <si>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</si>
  <si>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</si>
  <si>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</si>
  <si>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</si>
  <si>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</si>
  <si>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</si>
  <si>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</si>
  <si>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</si>
  <si>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</si>
  <si>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</si>
  <si>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</si>
  <si>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</si>
  <si>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</si>
  <si>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</si>
  <si>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</si>
  <si>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</si>
  <si>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</si>
  <si>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</si>
  <si>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</si>
  <si>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</si>
  <si>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</si>
  <si>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</si>
  <si>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</si>
  <si>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</si>
  <si>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</si>
  <si>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</si>
  <si>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</si>
  <si>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</si>
  <si>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</si>
  <si>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</si>
  <si>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</si>
  <si>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</si>
  <si>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</si>
  <si>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</si>
  <si>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</si>
  <si>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</si>
  <si>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</si>
  <si>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</si>
  <si>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</si>
  <si>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</si>
  <si>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</si>
  <si>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</si>
  <si>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</si>
  <si>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</si>
  <si>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</si>
  <si>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</si>
  <si>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</si>
  <si>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</si>
  <si>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</si>
  <si>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</si>
  <si>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</si>
  <si>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</si>
  <si>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</si>
  <si>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</si>
  <si>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</si>
  <si>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</si>
  <si>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</si>
  <si>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</si>
  <si>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</si>
  <si>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</si>
  <si>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</si>
  <si>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</si>
  <si>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</si>
  <si>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</si>
  <si>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</si>
  <si>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</si>
  <si>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</si>
  <si>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</si>
  <si>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</si>
  <si>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</si>
  <si>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</si>
  <si>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>HU605R</t>
  </si>
  <si>
    <t xml:space="preserve"> MSC PAOLA /  CAPTAIN THANASIS I</t>
  </si>
  <si>
    <t>HU606R</t>
  </si>
  <si>
    <t>HU607R</t>
  </si>
  <si>
    <t>HU608R</t>
  </si>
  <si>
    <t>HU609R</t>
  </si>
  <si>
    <t>HU610R</t>
  </si>
  <si>
    <t>HU611R</t>
  </si>
  <si>
    <t>HU612R</t>
  </si>
  <si>
    <t>HU613R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</si>
  <si>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</si>
  <si>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</si>
  <si>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</si>
  <si>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</si>
  <si>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</si>
  <si>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</si>
  <si>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</si>
  <si>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</si>
  <si>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</si>
  <si>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</si>
  <si>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</si>
  <si>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</si>
  <si>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</si>
  <si>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</si>
  <si>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</si>
  <si>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</si>
  <si>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</si>
  <si>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</si>
  <si>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</si>
  <si>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</si>
  <si>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</si>
  <si>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</si>
  <si>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</si>
  <si>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</si>
  <si>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</si>
  <si>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</si>
  <si>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</si>
  <si>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</si>
  <si>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</si>
  <si>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</si>
  <si>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</si>
  <si>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</si>
  <si>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</si>
  <si>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</si>
  <si>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</si>
  <si>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</si>
  <si>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</si>
  <si>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</si>
  <si>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</si>
  <si>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</si>
  <si>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</si>
  <si>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</si>
  <si>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</si>
  <si>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</si>
  <si>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</si>
  <si>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</si>
  <si>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</si>
  <si>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</si>
  <si>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</si>
  <si>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</si>
  <si>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</si>
  <si>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</si>
  <si>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</si>
  <si>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</si>
  <si>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</si>
  <si>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</si>
  <si>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</si>
  <si>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</si>
  <si>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</si>
  <si>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</si>
  <si>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</si>
  <si>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</si>
  <si>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</si>
  <si>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</si>
  <si>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</si>
  <si>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</si>
  <si>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</si>
  <si>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</si>
  <si>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</si>
  <si>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</si>
  <si>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</si>
  <si>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</si>
  <si>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</si>
  <si>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</si>
  <si>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</si>
  <si>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</si>
  <si>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</si>
  <si>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</si>
  <si>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</si>
  <si>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</si>
  <si>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</si>
  <si>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</si>
  <si>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</si>
  <si>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</si>
  <si>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</si>
  <si>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</si>
  <si>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</si>
  <si>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</si>
  <si>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</si>
  <si>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</si>
  <si>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</si>
  <si>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</si>
  <si>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</si>
  <si>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</si>
  <si>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</si>
  <si>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</si>
  <si>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</si>
  <si>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</si>
  <si>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</si>
  <si>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</si>
  <si>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</si>
  <si>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</si>
  <si>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</si>
  <si>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</si>
  <si>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</si>
  <si>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</si>
  <si>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</si>
  <si>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</si>
  <si>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</si>
  <si>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</si>
  <si>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</si>
  <si>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</si>
  <si>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</si>
  <si>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</si>
  <si>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</si>
  <si>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</si>
  <si>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</si>
  <si>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</si>
  <si>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</si>
  <si>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</si>
  <si>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</si>
  <si>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</si>
  <si>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</si>
  <si>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</si>
  <si>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</si>
  <si>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</si>
  <si>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</si>
  <si>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</si>
  <si>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</si>
  <si>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</si>
  <si>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</si>
  <si>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</si>
  <si>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</si>
  <si>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</si>
  <si>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</si>
  <si>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</si>
  <si>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</si>
  <si>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</si>
  <si>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</si>
  <si>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</si>
  <si>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</si>
  <si>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</si>
  <si>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</si>
  <si>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</si>
  <si>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</si>
  <si>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</si>
  <si>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</si>
  <si>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</si>
  <si>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</si>
  <si>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</si>
  <si>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</si>
  <si>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</si>
  <si>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</si>
  <si>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</si>
  <si>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</si>
  <si>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</si>
  <si>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</si>
  <si>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</si>
  <si>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</si>
  <si>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</si>
  <si>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</si>
  <si>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</si>
  <si>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</si>
  <si>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</si>
  <si>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</si>
  <si>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</si>
  <si>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</si>
  <si>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</si>
  <si>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</si>
  <si>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</si>
  <si>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</si>
  <si>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</si>
  <si>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</si>
  <si>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</si>
  <si>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</si>
  <si>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</si>
  <si>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</si>
  <si>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</si>
  <si>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</si>
  <si>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</si>
  <si>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</si>
  <si>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</si>
  <si>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</si>
  <si>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</si>
  <si>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</si>
  <si>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</si>
  <si>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</si>
  <si>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</si>
  <si>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</si>
  <si>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</si>
  <si>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</si>
  <si>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</si>
  <si>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</si>
  <si>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</si>
  <si>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</si>
  <si>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</si>
  <si>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</si>
  <si>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</si>
  <si>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</si>
  <si>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</si>
  <si>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</si>
  <si>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</si>
  <si>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</si>
  <si>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</si>
  <si>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</si>
  <si>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</si>
  <si>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</si>
  <si>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</si>
  <si>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</si>
  <si>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</si>
  <si>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</si>
  <si>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</si>
  <si>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</si>
  <si>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</si>
  <si>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</si>
  <si>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</si>
  <si>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</si>
  <si>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</si>
  <si>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</si>
  <si>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</si>
  <si>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</si>
  <si>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</si>
  <si>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</si>
  <si>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</si>
  <si>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</si>
  <si>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</si>
  <si>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</si>
  <si>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</si>
  <si>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</si>
  <si>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</si>
  <si>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</si>
  <si>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</si>
  <si>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</si>
  <si>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</si>
  <si>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</si>
  <si>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</si>
  <si>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</si>
  <si>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</si>
  <si>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</si>
  <si>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</si>
  <si>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</si>
  <si>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</si>
  <si>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</si>
  <si>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</si>
  <si>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</si>
  <si>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</si>
  <si>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</si>
  <si>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</si>
  <si>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</si>
  <si>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</si>
  <si>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</si>
  <si>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</si>
  <si>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</si>
  <si>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</si>
  <si>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</si>
  <si>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</si>
  <si>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</si>
  <si>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</si>
  <si>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</si>
  <si>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</si>
  <si>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</si>
  <si>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</si>
  <si>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</si>
  <si>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</si>
  <si>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</si>
  <si>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</si>
  <si>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</si>
  <si>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</si>
  <si>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</si>
  <si>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</si>
  <si>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</si>
  <si>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</si>
  <si>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</si>
  <si>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</si>
  <si>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</si>
  <si>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</si>
  <si>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</si>
  <si>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</si>
  <si>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</si>
  <si>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</si>
  <si>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</si>
  <si>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</si>
  <si>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</si>
  <si>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</si>
  <si>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</si>
  <si>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</si>
  <si>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</si>
  <si>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</si>
  <si>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</si>
  <si>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</si>
  <si>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</si>
  <si>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</si>
  <si>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</si>
  <si>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</si>
  <si>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</si>
  <si>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</si>
  <si>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</si>
  <si>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</si>
  <si>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</si>
  <si>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</si>
  <si>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</si>
  <si>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</si>
  <si>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</si>
  <si>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</si>
  <si>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</si>
  <si>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</si>
  <si>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</si>
  <si>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</si>
  <si>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</si>
  <si>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</si>
  <si>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</si>
  <si>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</si>
  <si>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</si>
  <si>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</si>
  <si>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</si>
  <si>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</si>
  <si>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</si>
  <si>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</si>
  <si>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</si>
  <si>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</si>
  <si>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</si>
  <si>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</si>
  <si>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</si>
  <si>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</si>
  <si>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</si>
  <si>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</si>
  <si>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</si>
  <si>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</si>
  <si>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</si>
  <si>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</si>
  <si>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</si>
  <si>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</si>
  <si>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</si>
  <si>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</si>
  <si>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</si>
  <si>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</si>
  <si>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</si>
  <si>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</si>
  <si>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</si>
  <si>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</si>
  <si>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</si>
  <si>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</si>
  <si>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</si>
  <si>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</si>
  <si>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</si>
  <si>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</si>
  <si>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</si>
  <si>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</si>
  <si>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</si>
  <si>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</si>
  <si>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</si>
  <si>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</si>
  <si>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</si>
  <si>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</si>
  <si>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</si>
  <si>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</si>
  <si>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</si>
  <si>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</si>
  <si>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</si>
  <si>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</si>
  <si>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</si>
  <si>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</si>
  <si>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</si>
  <si>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</si>
  <si>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</si>
  <si>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</si>
  <si>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</si>
  <si>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</si>
  <si>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</si>
  <si>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</si>
  <si>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</si>
  <si>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</si>
  <si>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</si>
  <si>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</si>
  <si>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</si>
  <si>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</si>
  <si>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</si>
  <si>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</si>
  <si>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</si>
  <si>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</si>
  <si>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</si>
  <si>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</si>
  <si>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</si>
  <si>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</si>
  <si>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</si>
  <si>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</si>
  <si>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</si>
  <si>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</si>
  <si>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</si>
  <si>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</si>
  <si>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</si>
  <si>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</si>
  <si>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</si>
  <si>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</si>
  <si>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</si>
  <si>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</si>
  <si>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</si>
  <si>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</si>
  <si>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</si>
  <si>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</si>
  <si>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</si>
  <si>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</si>
  <si>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</si>
  <si>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</si>
  <si>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</si>
  <si>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</si>
  <si>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</si>
  <si>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</si>
  <si>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</si>
  <si>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</si>
  <si>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</si>
  <si>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</si>
  <si>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</si>
  <si>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</si>
  <si>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</si>
  <si>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</si>
  <si>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</si>
  <si>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</si>
  <si>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</si>
  <si>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</si>
  <si>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</si>
  <si>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</si>
  <si>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</si>
  <si>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</si>
  <si>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</si>
  <si>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</si>
  <si>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</si>
  <si>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</si>
  <si>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</si>
  <si>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</si>
  <si>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</si>
  <si>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</si>
  <si>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</si>
  <si>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</si>
  <si>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</si>
  <si>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</si>
  <si>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</si>
  <si>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</si>
  <si>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</si>
  <si>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</si>
  <si>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</si>
  <si>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</si>
  <si>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</si>
  <si>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</si>
  <si>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</si>
  <si>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</si>
  <si>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</si>
  <si>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</t>
  </si>
  <si>
    <t>HO605A</t>
  </si>
  <si>
    <t xml:space="preserve"> MSC ANCONA III / MSC ALDI III</t>
  </si>
  <si>
    <t>HO606A</t>
  </si>
  <si>
    <t>HO607A</t>
  </si>
  <si>
    <t>HO608A</t>
  </si>
  <si>
    <t xml:space="preserve"> MSC CARLA III</t>
  </si>
  <si>
    <t>HO609A</t>
  </si>
  <si>
    <t>HO610A</t>
  </si>
  <si>
    <t>HO611A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</si>
  <si>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</si>
  <si>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</si>
  <si>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</si>
  <si>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</si>
  <si>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</si>
  <si>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</si>
  <si>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</si>
  <si>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</si>
  <si>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</si>
  <si>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</si>
  <si>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</si>
  <si>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</si>
  <si>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</si>
  <si>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</si>
  <si>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</si>
  <si>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</si>
  <si>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</si>
  <si>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</si>
  <si>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</si>
  <si>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</si>
  <si>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</si>
  <si>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</si>
  <si>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</si>
  <si>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</si>
  <si>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</si>
  <si>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</si>
  <si>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</si>
  <si>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</si>
  <si>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</si>
  <si>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</si>
  <si>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</si>
  <si>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</si>
  <si>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</si>
  <si>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</si>
  <si>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</si>
  <si>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</si>
  <si>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</si>
  <si>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</si>
  <si>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</si>
  <si>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</si>
  <si>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</si>
  <si>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</si>
  <si>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</si>
  <si>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</si>
  <si>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</si>
  <si>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</si>
  <si>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</si>
  <si>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</si>
  <si>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</si>
  <si>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</si>
  <si>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</si>
  <si>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</si>
  <si>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</si>
  <si>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</si>
  <si>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</si>
  <si>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</si>
  <si>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</si>
  <si>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</si>
  <si>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</si>
  <si>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</si>
  <si>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</si>
  <si>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</si>
  <si>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</si>
  <si>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</si>
  <si>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</si>
  <si>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</si>
  <si>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</si>
  <si>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</si>
  <si>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</si>
  <si>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</si>
  <si>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</si>
  <si>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</si>
  <si>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</si>
  <si>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</si>
  <si>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</si>
  <si>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</si>
  <si>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</si>
  <si>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</si>
  <si>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</si>
  <si>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</si>
  <si>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</si>
  <si>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</si>
  <si>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</si>
  <si>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</si>
  <si>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</si>
  <si>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</si>
  <si>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</si>
  <si>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</si>
  <si>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</si>
  <si>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</si>
  <si>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</si>
  <si>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</si>
  <si>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</si>
  <si>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</si>
  <si>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 xml:space="preserve">MSC COLETTE III </t>
  </si>
  <si>
    <t>HO605R</t>
  </si>
  <si>
    <t xml:space="preserve"> MSC SHIVALIKA III / MSC CARLA III</t>
  </si>
  <si>
    <t>HO606R</t>
  </si>
  <si>
    <t xml:space="preserve"> MSC CAPE III / MSC SHIVALIKA III</t>
  </si>
  <si>
    <t>HO607R</t>
  </si>
  <si>
    <t>HO608R</t>
  </si>
  <si>
    <t>HO609R</t>
  </si>
  <si>
    <t>HO610R</t>
  </si>
  <si>
    <t>HO611R</t>
  </si>
  <si>
    <t>HO612R</t>
  </si>
  <si>
    <t>HO613R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</si>
  <si>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</si>
  <si>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</si>
  <si>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</si>
  <si>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</si>
  <si>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</si>
  <si>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</si>
  <si>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</si>
  <si>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</si>
  <si>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</si>
  <si>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</si>
  <si>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</si>
  <si>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</si>
  <si>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</si>
  <si>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</si>
  <si>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</si>
  <si>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</si>
  <si>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</si>
  <si>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</si>
  <si>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</si>
  <si>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</si>
  <si>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</si>
  <si>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</si>
  <si>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</si>
  <si>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</si>
  <si>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</si>
  <si>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</si>
  <si>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</si>
  <si>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</si>
  <si>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</si>
  <si>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</si>
  <si>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</si>
  <si>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</si>
  <si>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</si>
  <si>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</si>
  <si>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</si>
  <si>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</si>
  <si>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</si>
  <si>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</si>
  <si>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</si>
  <si>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</si>
  <si>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</si>
  <si>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</si>
  <si>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</si>
  <si>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</si>
  <si>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</si>
  <si>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</si>
  <si>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</si>
  <si>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</si>
  <si>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</si>
  <si>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</si>
  <si>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</si>
  <si>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</si>
  <si>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</si>
  <si>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</si>
  <si>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</si>
  <si>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</si>
  <si>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</si>
  <si>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</si>
  <si>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</si>
  <si>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</si>
  <si>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</si>
  <si>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</si>
  <si>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</si>
  <si>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</si>
  <si>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</si>
  <si>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</si>
  <si>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</si>
  <si>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</si>
  <si>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</si>
  <si>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</si>
  <si>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</si>
  <si>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</si>
  <si>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</si>
  <si>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</si>
  <si>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</si>
  <si>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</si>
  <si>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</si>
  <si>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</si>
  <si>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</si>
  <si>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</si>
  <si>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>SQ608A</t>
  </si>
  <si>
    <t>SQ609A</t>
  </si>
  <si>
    <t>SQ610A</t>
  </si>
  <si>
    <t>SQ611A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</si>
  <si>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</si>
  <si>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</si>
  <si>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</si>
  <si>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</si>
  <si>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</si>
  <si>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</si>
  <si>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</si>
  <si>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</si>
  <si>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</si>
  <si>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</si>
  <si>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</si>
  <si>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</si>
  <si>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</si>
  <si>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</si>
  <si>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</si>
  <si>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</si>
  <si>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</si>
  <si>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</si>
  <si>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</si>
  <si>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</si>
  <si>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</si>
  <si>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</si>
  <si>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</si>
  <si>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</si>
  <si>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</si>
  <si>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</si>
  <si>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</si>
  <si>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</si>
  <si>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</si>
  <si>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</si>
  <si>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</si>
  <si>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</si>
  <si>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</si>
  <si>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</si>
  <si>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</si>
  <si>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</si>
  <si>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</si>
  <si>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</si>
  <si>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</si>
  <si>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</si>
  <si>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</si>
  <si>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</si>
  <si>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</si>
  <si>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</si>
  <si>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</si>
  <si>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</si>
  <si>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</si>
  <si>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</si>
  <si>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</si>
  <si>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</si>
  <si>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</si>
  <si>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</si>
  <si>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</si>
  <si>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</si>
  <si>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</si>
  <si>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</si>
  <si>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</si>
  <si>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</si>
  <si>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</si>
  <si>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</si>
  <si>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</si>
  <si>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</si>
  <si>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</si>
  <si>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</si>
  <si>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</si>
  <si>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</si>
  <si>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</si>
  <si>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</si>
  <si>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</si>
  <si>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</si>
  <si>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</si>
  <si>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</si>
  <si>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</si>
  <si>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</si>
  <si>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</si>
  <si>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</si>
  <si>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</si>
  <si>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</si>
  <si>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</si>
  <si>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</si>
  <si>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</si>
  <si>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</si>
  <si>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</si>
  <si>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</si>
  <si>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</si>
  <si>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</si>
  <si>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</si>
  <si>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</si>
  <si>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</si>
  <si>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SQ611R</t>
  </si>
  <si>
    <t>SQ612R</t>
  </si>
  <si>
    <t>SQ613R</t>
  </si>
  <si>
    <t>SQ614R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</si>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</sst>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16" fontId="222" fillId="50" borderId="30" xfId="2" applyNumberFormat="1" applyFont="1" applyFill="1" applyBorder="1" applyAlignment="1" applyProtection="1">
      <alignment horizontal="center" vertical="center"/>
    </xf>
    <xf numFmtId="16" fontId="222" fillId="50" borderId="82" xfId="2" applyNumberFormat="1" applyFont="1" applyFill="1" applyBorder="1" applyAlignment="1" applyProtection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0" fontId="247" fillId="52" borderId="45" xfId="0" applyFont="1" applyFill="1" applyBorder="1" applyAlignment="1">
      <alignment horizontal="center" vertical="center"/>
    </xf>
    <xf numFmtId="0" fontId="218" fillId="52" borderId="1" xfId="0" applyFont="1" applyFill="1" applyBorder="1" applyAlignment="1">
      <alignment horizontal="center" vertical="center"/>
    </xf>
    <xf numFmtId="16" fontId="210" fillId="52" borderId="19" xfId="0" applyNumberFormat="1" applyFont="1" applyFill="1" applyBorder="1" applyAlignment="1">
      <alignment horizontal="center" vertical="center"/>
    </xf>
    <xf numFmtId="16" fontId="218" fillId="52" borderId="15" xfId="0" applyNumberFormat="1" applyFont="1" applyFill="1" applyBorder="1" applyAlignment="1">
      <alignment horizontal="center" vertical="center"/>
    </xf>
    <xf numFmtId="0" fontId="171" fillId="37" borderId="20" xfId="0" applyFont="1" applyFill="1" applyBorder="1" applyAlignment="1">
      <alignment horizontal="center" vertical="center"/>
    </xf>
    <xf numFmtId="16" fontId="0" fillId="37" borderId="71" xfId="0" applyNumberFormat="1" applyFill="1" applyBorder="1" applyAlignment="1">
      <alignment horizontal="center" vertical="center"/>
    </xf>
    <xf numFmtId="16" fontId="0" fillId="37" borderId="72" xfId="0" applyNumberFormat="1" applyFill="1" applyBorder="1" applyAlignment="1">
      <alignment horizontal="center" vertical="center"/>
    </xf>
    <xf numFmtId="16" fontId="0" fillId="37" borderId="73" xfId="0" applyNumberFormat="1" applyFill="1" applyBorder="1" applyAlignment="1">
      <alignment horizontal="center" vertical="center"/>
    </xf>
    <xf numFmtId="16" fontId="3" fillId="37" borderId="68" xfId="2" applyNumberFormat="1" applyFont="1" applyFill="1" applyBorder="1" applyAlignment="1" applyProtection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30" xfId="0" applyNumberFormat="1" applyFont="1" applyFill="1" applyBorder="1" applyAlignment="1">
      <alignment horizontal="center" vertical="center"/>
    </xf>
    <xf numFmtId="16" fontId="207" fillId="37" borderId="1" xfId="2" applyNumberFormat="1" applyFont="1" applyFill="1" applyBorder="1" applyAlignment="1" applyProtection="1">
      <alignment horizontal="center" vertical="center"/>
    </xf>
    <xf numFmtId="16" fontId="218" fillId="37" borderId="1" xfId="2" applyNumberFormat="1" applyFont="1" applyFill="1" applyBorder="1" applyAlignment="1" applyProtection="1">
      <alignment horizontal="center" vertical="center"/>
    </xf>
    <xf numFmtId="16" fontId="0" fillId="52" borderId="15" xfId="0" applyNumberFormat="1" applyFill="1" applyBorder="1" applyAlignment="1">
      <alignment horizontal="center" vertical="center"/>
    </xf>
    <xf numFmtId="0" fontId="218" fillId="2" borderId="20" xfId="0" applyFont="1" applyFill="1" applyBorder="1" applyAlignment="1">
      <alignment horizontal="center" vertical="center"/>
    </xf>
    <xf numFmtId="16" fontId="218" fillId="2" borderId="71" xfId="0" applyNumberFormat="1" applyFont="1" applyFill="1" applyBorder="1" applyAlignment="1">
      <alignment horizontal="center" vertical="center"/>
    </xf>
    <xf numFmtId="16" fontId="218" fillId="2" borderId="72" xfId="0" applyNumberFormat="1" applyFont="1" applyFill="1" applyBorder="1" applyAlignment="1">
      <alignment horizontal="center" vertical="center"/>
    </xf>
    <xf numFmtId="16" fontId="218" fillId="2" borderId="73" xfId="0" applyNumberFormat="1" applyFont="1" applyFill="1" applyBorder="1" applyAlignment="1">
      <alignment horizontal="center" vertical="center"/>
    </xf>
    <xf numFmtId="17" fontId="218" fillId="52" borderId="1" xfId="0" applyNumberFormat="1" applyFont="1" applyFill="1" applyBorder="1" applyAlignment="1">
      <alignment horizontal="center" vertical="center"/>
    </xf>
    <xf numFmtId="0" fontId="248" fillId="39" borderId="1" xfId="2" applyFont="1" applyFill="1" applyBorder="1" applyAlignment="1" applyProtection="1">
      <alignment horizontal="center" vertical="center"/>
    </xf>
    <xf numFmtId="0" fontId="249" fillId="0" borderId="1" xfId="2" applyFont="1" applyBorder="1" applyAlignment="1" applyProtection="1">
      <alignment horizontal="center" vertical="center"/>
    </xf>
    <xf numFmtId="16" fontId="0" fillId="52" borderId="40" xfId="0" applyNumberFormat="1" applyFill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14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2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3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3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4.x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6.xm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7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9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9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10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9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3.9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3.9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3.9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3.9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3.9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3.9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3.9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3.9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3.9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9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4.4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6.45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4.4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3.9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3.9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26.4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3.9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3.9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3.9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3.9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3.9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3.9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3.9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3.9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3.9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3.9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3.9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6.4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3.9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3.9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3.9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9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1204</v>
      </c>
      <c r="B2" s="495" t="s">
        <v>1205</v>
      </c>
      <c r="C2" s="495" t="s">
        <v>1205</v>
      </c>
      <c r="D2" s="495" t="s">
        <v>1206</v>
      </c>
      <c r="E2" s="495" t="s">
        <v>1207</v>
      </c>
      <c r="F2" s="495" t="s">
        <v>303</v>
      </c>
      <c r="G2" s="496" t="s">
        <v>1208</v>
      </c>
      <c r="H2" s="496" t="s">
        <v>1209</v>
      </c>
      <c r="I2" s="497" t="s">
        <v>1210</v>
      </c>
    </row>
    <row r="3" spans="1:10" ht="52.9" hidden="1">
      <c r="A3" s="226" t="s">
        <v>1211</v>
      </c>
      <c r="B3" s="226" t="s">
        <v>1212</v>
      </c>
      <c r="C3" s="225"/>
      <c r="D3" s="225"/>
      <c r="E3" s="226" t="s">
        <v>1212</v>
      </c>
      <c r="F3" s="227" t="s">
        <v>1213</v>
      </c>
      <c r="G3" s="225"/>
      <c r="H3" s="227" t="s">
        <v>1214</v>
      </c>
      <c r="I3" s="228" t="s">
        <v>1215</v>
      </c>
    </row>
    <row r="4" spans="1:10" ht="52.9" hidden="1">
      <c r="A4" s="229" t="s">
        <v>1216</v>
      </c>
      <c r="B4" s="229" t="s">
        <v>1217</v>
      </c>
      <c r="C4" s="229" t="s">
        <v>1217</v>
      </c>
      <c r="D4" s="230"/>
      <c r="E4" s="229" t="s">
        <v>1218</v>
      </c>
      <c r="F4" s="227" t="s">
        <v>226</v>
      </c>
      <c r="G4" s="225" t="s">
        <v>1219</v>
      </c>
      <c r="H4" s="227" t="s">
        <v>1214</v>
      </c>
      <c r="I4" s="228" t="s">
        <v>1220</v>
      </c>
    </row>
    <row r="5" spans="1:10" ht="52.9" hidden="1">
      <c r="A5" s="229" t="s">
        <v>1216</v>
      </c>
      <c r="B5" s="229" t="s">
        <v>1221</v>
      </c>
      <c r="C5" s="229" t="s">
        <v>1221</v>
      </c>
      <c r="D5" s="230"/>
      <c r="E5" s="229" t="s">
        <v>1222</v>
      </c>
      <c r="F5" s="227" t="s">
        <v>226</v>
      </c>
      <c r="G5" s="225" t="s">
        <v>1223</v>
      </c>
      <c r="H5" s="227" t="s">
        <v>1214</v>
      </c>
      <c r="I5" s="228" t="s">
        <v>1220</v>
      </c>
    </row>
    <row r="6" spans="1:10" ht="52.9" hidden="1">
      <c r="A6" s="229" t="s">
        <v>1224</v>
      </c>
      <c r="B6" s="229" t="s">
        <v>1225</v>
      </c>
      <c r="C6" s="229" t="s">
        <v>1225</v>
      </c>
      <c r="D6" s="227"/>
      <c r="E6" s="229" t="s">
        <v>1225</v>
      </c>
      <c r="F6" s="227" t="s">
        <v>226</v>
      </c>
      <c r="G6" s="225" t="s">
        <v>1226</v>
      </c>
      <c r="H6" s="227" t="s">
        <v>1214</v>
      </c>
      <c r="I6" s="228" t="s">
        <v>1220</v>
      </c>
    </row>
    <row r="7" spans="1:10" hidden="1">
      <c r="A7" s="224" t="s">
        <v>1227</v>
      </c>
      <c r="B7" s="224" t="s">
        <v>1228</v>
      </c>
      <c r="C7" s="224" t="s">
        <v>1229</v>
      </c>
      <c r="D7" s="224" t="s">
        <v>1230</v>
      </c>
      <c r="E7" s="224" t="s">
        <v>1231</v>
      </c>
      <c r="F7" s="224" t="s">
        <v>303</v>
      </c>
      <c r="G7" s="225" t="s">
        <v>1232</v>
      </c>
      <c r="H7" s="225" t="s">
        <v>1209</v>
      </c>
      <c r="I7" s="222"/>
    </row>
    <row r="8" spans="1:10" hidden="1">
      <c r="A8" s="224" t="s">
        <v>1227</v>
      </c>
      <c r="B8" s="224" t="s">
        <v>1228</v>
      </c>
      <c r="C8" s="224" t="s">
        <v>1233</v>
      </c>
      <c r="D8" s="224" t="s">
        <v>1234</v>
      </c>
      <c r="E8" s="224" t="s">
        <v>1235</v>
      </c>
      <c r="F8" s="224" t="s">
        <v>303</v>
      </c>
      <c r="G8" s="225"/>
      <c r="H8" s="225" t="s">
        <v>1209</v>
      </c>
      <c r="I8" s="222" t="s">
        <v>1236</v>
      </c>
    </row>
    <row r="9" spans="1:10" hidden="1">
      <c r="A9" s="224" t="s">
        <v>1204</v>
      </c>
      <c r="B9" s="224" t="s">
        <v>1237</v>
      </c>
      <c r="C9" s="224" t="s">
        <v>1237</v>
      </c>
      <c r="D9" s="224" t="s">
        <v>1238</v>
      </c>
      <c r="E9" s="224" t="s">
        <v>1239</v>
      </c>
      <c r="F9" s="224" t="s">
        <v>303</v>
      </c>
      <c r="G9" s="225" t="s">
        <v>1240</v>
      </c>
      <c r="H9" s="225" t="s">
        <v>1209</v>
      </c>
      <c r="I9" s="222" t="s">
        <v>1210</v>
      </c>
    </row>
    <row r="10" spans="1:10" hidden="1">
      <c r="A10" s="333" t="s">
        <v>1227</v>
      </c>
      <c r="B10" s="333" t="s">
        <v>1241</v>
      </c>
      <c r="C10" s="333" t="s">
        <v>1242</v>
      </c>
      <c r="D10" s="333" t="s">
        <v>1243</v>
      </c>
      <c r="E10" s="333" t="s">
        <v>1244</v>
      </c>
      <c r="F10" s="333" t="s">
        <v>303</v>
      </c>
      <c r="G10" s="334" t="s">
        <v>1245</v>
      </c>
      <c r="H10" s="334" t="s">
        <v>1209</v>
      </c>
      <c r="I10" s="335" t="s">
        <v>1210</v>
      </c>
      <c r="J10" s="223" t="s">
        <v>1246</v>
      </c>
    </row>
    <row r="11" spans="1:10" hidden="1">
      <c r="A11" s="333" t="s">
        <v>1227</v>
      </c>
      <c r="B11" s="333" t="s">
        <v>1241</v>
      </c>
      <c r="C11" s="333" t="s">
        <v>1247</v>
      </c>
      <c r="D11" s="333" t="s">
        <v>1248</v>
      </c>
      <c r="E11" s="333" t="s">
        <v>1249</v>
      </c>
      <c r="F11" s="333" t="s">
        <v>303</v>
      </c>
      <c r="G11" s="334" t="s">
        <v>1250</v>
      </c>
      <c r="H11" s="334" t="s">
        <v>1209</v>
      </c>
      <c r="I11" s="335" t="s">
        <v>1210</v>
      </c>
      <c r="J11" s="223" t="s">
        <v>1246</v>
      </c>
    </row>
    <row r="12" spans="1:10" hidden="1">
      <c r="A12" s="224" t="s">
        <v>1227</v>
      </c>
      <c r="B12" s="224" t="s">
        <v>1241</v>
      </c>
      <c r="C12" s="224" t="s">
        <v>1251</v>
      </c>
      <c r="D12" s="224"/>
      <c r="E12" s="224" t="s">
        <v>1252</v>
      </c>
      <c r="F12" s="224" t="s">
        <v>303</v>
      </c>
      <c r="G12" s="225"/>
      <c r="H12" s="225" t="s">
        <v>1209</v>
      </c>
      <c r="I12" s="222" t="s">
        <v>1253</v>
      </c>
    </row>
    <row r="13" spans="1:10" hidden="1">
      <c r="A13" s="224" t="s">
        <v>1254</v>
      </c>
      <c r="B13" s="224" t="s">
        <v>1255</v>
      </c>
      <c r="C13" s="224" t="s">
        <v>1255</v>
      </c>
      <c r="D13" s="224" t="s">
        <v>1256</v>
      </c>
      <c r="E13" s="224" t="s">
        <v>1257</v>
      </c>
      <c r="F13" s="224" t="s">
        <v>303</v>
      </c>
      <c r="G13" s="225"/>
      <c r="H13" s="225" t="s">
        <v>1209</v>
      </c>
      <c r="I13" s="222"/>
    </row>
    <row r="14" spans="1:10" hidden="1">
      <c r="A14" s="224" t="s">
        <v>1227</v>
      </c>
      <c r="B14" s="224" t="s">
        <v>1258</v>
      </c>
      <c r="C14" s="224" t="s">
        <v>1258</v>
      </c>
      <c r="D14" s="224" t="s">
        <v>1259</v>
      </c>
      <c r="E14" s="224" t="s">
        <v>1260</v>
      </c>
      <c r="F14" s="224" t="s">
        <v>303</v>
      </c>
      <c r="G14" s="225" t="s">
        <v>1261</v>
      </c>
      <c r="H14" s="225" t="s">
        <v>1209</v>
      </c>
      <c r="I14" s="222"/>
    </row>
    <row r="15" spans="1:10" ht="39.6" hidden="1">
      <c r="A15" s="231" t="s">
        <v>1262</v>
      </c>
      <c r="B15" s="231" t="s">
        <v>1263</v>
      </c>
      <c r="C15" s="225"/>
      <c r="D15" s="225"/>
      <c r="E15" s="231" t="s">
        <v>1263</v>
      </c>
      <c r="F15" s="227" t="s">
        <v>284</v>
      </c>
      <c r="G15" s="225"/>
      <c r="H15" s="227" t="s">
        <v>1214</v>
      </c>
      <c r="I15" s="222" t="s">
        <v>1264</v>
      </c>
    </row>
    <row r="16" spans="1:10" hidden="1">
      <c r="A16" s="224" t="s">
        <v>1227</v>
      </c>
      <c r="B16" s="224" t="s">
        <v>1265</v>
      </c>
      <c r="C16" s="224" t="s">
        <v>1266</v>
      </c>
      <c r="D16" s="224"/>
      <c r="E16" s="224" t="s">
        <v>1267</v>
      </c>
      <c r="F16" s="224" t="s">
        <v>303</v>
      </c>
      <c r="G16" s="225" t="s">
        <v>1268</v>
      </c>
      <c r="H16" s="225" t="s">
        <v>1209</v>
      </c>
      <c r="I16" s="222" t="s">
        <v>1269</v>
      </c>
    </row>
    <row r="17" spans="1:10" hidden="1">
      <c r="A17" s="224" t="s">
        <v>1227</v>
      </c>
      <c r="B17" s="224" t="s">
        <v>1265</v>
      </c>
      <c r="C17" s="224" t="s">
        <v>1270</v>
      </c>
      <c r="D17" s="224" t="s">
        <v>1271</v>
      </c>
      <c r="E17" s="224" t="s">
        <v>239</v>
      </c>
      <c r="F17" s="224" t="s">
        <v>303</v>
      </c>
      <c r="G17" s="225" t="s">
        <v>1272</v>
      </c>
      <c r="H17" s="225" t="s">
        <v>1209</v>
      </c>
      <c r="I17" s="222"/>
    </row>
    <row r="18" spans="1:10" hidden="1">
      <c r="A18" s="224" t="s">
        <v>1227</v>
      </c>
      <c r="B18" s="224" t="s">
        <v>1265</v>
      </c>
      <c r="C18" s="224" t="s">
        <v>1273</v>
      </c>
      <c r="D18" s="224" t="s">
        <v>1274</v>
      </c>
      <c r="E18" s="224" t="s">
        <v>1275</v>
      </c>
      <c r="F18" s="224" t="s">
        <v>303</v>
      </c>
      <c r="G18" s="225" t="s">
        <v>1276</v>
      </c>
      <c r="H18" s="225" t="s">
        <v>1209</v>
      </c>
      <c r="I18" s="222" t="s">
        <v>1277</v>
      </c>
    </row>
    <row r="19" spans="1:10" hidden="1">
      <c r="A19" s="224" t="s">
        <v>1278</v>
      </c>
      <c r="B19" s="224" t="s">
        <v>1279</v>
      </c>
      <c r="C19" s="224" t="s">
        <v>1279</v>
      </c>
      <c r="D19" s="224" t="s">
        <v>1280</v>
      </c>
      <c r="E19" s="224" t="s">
        <v>1281</v>
      </c>
      <c r="F19" s="224" t="s">
        <v>303</v>
      </c>
      <c r="G19" s="225" t="s">
        <v>1282</v>
      </c>
      <c r="H19" s="225" t="s">
        <v>1209</v>
      </c>
      <c r="I19" s="222"/>
    </row>
    <row r="20" spans="1:10" hidden="1">
      <c r="A20" s="232" t="s">
        <v>1283</v>
      </c>
      <c r="B20" s="233" t="s">
        <v>1284</v>
      </c>
      <c r="C20" s="233" t="s">
        <v>1284</v>
      </c>
      <c r="D20" s="225"/>
      <c r="E20" s="233" t="s">
        <v>1285</v>
      </c>
      <c r="F20" s="227" t="s">
        <v>246</v>
      </c>
      <c r="G20" s="225" t="s">
        <v>1286</v>
      </c>
      <c r="H20" s="227" t="s">
        <v>1214</v>
      </c>
      <c r="I20" s="222"/>
    </row>
    <row r="21" spans="1:10" ht="13.9" hidden="1">
      <c r="A21" s="224" t="s">
        <v>1227</v>
      </c>
      <c r="B21" s="224" t="s">
        <v>1287</v>
      </c>
      <c r="C21" s="224" t="s">
        <v>1287</v>
      </c>
      <c r="D21" s="224" t="s">
        <v>1288</v>
      </c>
      <c r="E21" s="224" t="s">
        <v>1289</v>
      </c>
      <c r="F21" s="224" t="s">
        <v>303</v>
      </c>
      <c r="G21" s="225" t="s">
        <v>1290</v>
      </c>
      <c r="H21" s="225" t="s">
        <v>1209</v>
      </c>
      <c r="I21" s="222"/>
      <c r="J21" s="234"/>
    </row>
    <row r="22" spans="1:10" ht="52.9" hidden="1">
      <c r="A22" s="235" t="s">
        <v>1291</v>
      </c>
      <c r="B22" s="235" t="s">
        <v>1292</v>
      </c>
      <c r="C22" s="225"/>
      <c r="D22" s="225"/>
      <c r="E22" s="235" t="s">
        <v>1292</v>
      </c>
      <c r="F22" s="227" t="s">
        <v>1213</v>
      </c>
      <c r="G22" s="225" t="s">
        <v>1293</v>
      </c>
      <c r="H22" s="227" t="s">
        <v>1214</v>
      </c>
      <c r="I22" s="228" t="s">
        <v>1215</v>
      </c>
      <c r="J22" s="234"/>
    </row>
    <row r="23" spans="1:10" ht="13.9" hidden="1">
      <c r="A23" s="224" t="s">
        <v>1227</v>
      </c>
      <c r="B23" s="224" t="s">
        <v>1294</v>
      </c>
      <c r="C23" s="224" t="s">
        <v>1294</v>
      </c>
      <c r="D23" s="224" t="s">
        <v>1295</v>
      </c>
      <c r="E23" s="224" t="s">
        <v>1296</v>
      </c>
      <c r="F23" s="224" t="s">
        <v>303</v>
      </c>
      <c r="G23" s="225"/>
      <c r="H23" s="225" t="s">
        <v>1209</v>
      </c>
      <c r="I23" s="222"/>
      <c r="J23" s="234"/>
    </row>
    <row r="24" spans="1:10" ht="14.45" hidden="1">
      <c r="A24" s="224" t="s">
        <v>1227</v>
      </c>
      <c r="B24" s="224" t="s">
        <v>1294</v>
      </c>
      <c r="C24" s="224" t="s">
        <v>1294</v>
      </c>
      <c r="D24" s="224" t="s">
        <v>1297</v>
      </c>
      <c r="E24" s="224" t="s">
        <v>1296</v>
      </c>
      <c r="F24" s="224" t="s">
        <v>303</v>
      </c>
      <c r="G24" s="225"/>
      <c r="H24" s="225" t="s">
        <v>1209</v>
      </c>
      <c r="I24" s="222"/>
      <c r="J24" s="236"/>
    </row>
    <row r="25" spans="1:10" ht="13.9" hidden="1">
      <c r="A25" s="224" t="s">
        <v>1227</v>
      </c>
      <c r="B25" s="224" t="s">
        <v>1298</v>
      </c>
      <c r="C25" s="224" t="s">
        <v>1299</v>
      </c>
      <c r="D25" s="224" t="s">
        <v>1300</v>
      </c>
      <c r="E25" s="224" t="s">
        <v>1301</v>
      </c>
      <c r="F25" s="224" t="s">
        <v>303</v>
      </c>
      <c r="G25" s="225" t="s">
        <v>1302</v>
      </c>
      <c r="H25" s="225" t="s">
        <v>1209</v>
      </c>
      <c r="I25" s="222" t="s">
        <v>1303</v>
      </c>
      <c r="J25" s="234"/>
    </row>
    <row r="26" spans="1:10" ht="13.9" hidden="1">
      <c r="A26" s="224" t="s">
        <v>1227</v>
      </c>
      <c r="B26" s="224" t="s">
        <v>1298</v>
      </c>
      <c r="C26" s="224" t="s">
        <v>1299</v>
      </c>
      <c r="D26" s="224" t="s">
        <v>1304</v>
      </c>
      <c r="E26" s="224" t="s">
        <v>1301</v>
      </c>
      <c r="F26" s="224" t="s">
        <v>303</v>
      </c>
      <c r="G26" s="225" t="s">
        <v>1302</v>
      </c>
      <c r="H26" s="225" t="s">
        <v>1209</v>
      </c>
      <c r="I26" s="222" t="s">
        <v>1303</v>
      </c>
      <c r="J26" s="234"/>
    </row>
    <row r="27" spans="1:10" hidden="1">
      <c r="A27" s="224" t="s">
        <v>1227</v>
      </c>
      <c r="B27" s="224" t="s">
        <v>1298</v>
      </c>
      <c r="C27" s="224" t="s">
        <v>1299</v>
      </c>
      <c r="D27" s="224" t="s">
        <v>1305</v>
      </c>
      <c r="E27" s="224" t="s">
        <v>1301</v>
      </c>
      <c r="F27" s="224" t="s">
        <v>303</v>
      </c>
      <c r="G27" s="225" t="s">
        <v>1302</v>
      </c>
      <c r="H27" s="225" t="s">
        <v>1209</v>
      </c>
      <c r="I27" s="222" t="s">
        <v>1303</v>
      </c>
      <c r="J27" s="237"/>
    </row>
    <row r="28" spans="1:10" hidden="1">
      <c r="A28" s="224" t="s">
        <v>1227</v>
      </c>
      <c r="B28" s="224" t="s">
        <v>1298</v>
      </c>
      <c r="C28" s="224" t="s">
        <v>1299</v>
      </c>
      <c r="D28" s="230" t="s">
        <v>1306</v>
      </c>
      <c r="E28" s="224" t="s">
        <v>1301</v>
      </c>
      <c r="F28" s="224" t="s">
        <v>303</v>
      </c>
      <c r="G28" s="225" t="s">
        <v>1302</v>
      </c>
      <c r="H28" s="225" t="s">
        <v>1209</v>
      </c>
      <c r="I28" s="222" t="s">
        <v>1303</v>
      </c>
      <c r="J28" s="237"/>
    </row>
    <row r="29" spans="1:10" hidden="1">
      <c r="A29" s="224" t="s">
        <v>1227</v>
      </c>
      <c r="B29" s="224" t="s">
        <v>1298</v>
      </c>
      <c r="C29" s="224" t="s">
        <v>1299</v>
      </c>
      <c r="D29" s="230" t="s">
        <v>1307</v>
      </c>
      <c r="E29" s="224" t="s">
        <v>1301</v>
      </c>
      <c r="F29" s="224" t="s">
        <v>303</v>
      </c>
      <c r="G29" s="225" t="s">
        <v>1302</v>
      </c>
      <c r="H29" s="225" t="s">
        <v>1209</v>
      </c>
      <c r="I29" s="222" t="s">
        <v>1303</v>
      </c>
    </row>
    <row r="30" spans="1:10" hidden="1">
      <c r="A30" s="224" t="s">
        <v>1227</v>
      </c>
      <c r="B30" s="224" t="s">
        <v>1298</v>
      </c>
      <c r="C30" s="224" t="s">
        <v>1299</v>
      </c>
      <c r="D30" s="224" t="s">
        <v>1308</v>
      </c>
      <c r="E30" s="224" t="s">
        <v>1301</v>
      </c>
      <c r="F30" s="224" t="s">
        <v>303</v>
      </c>
      <c r="G30" s="225" t="s">
        <v>1302</v>
      </c>
      <c r="H30" s="225" t="s">
        <v>1209</v>
      </c>
      <c r="I30" s="222" t="s">
        <v>1303</v>
      </c>
    </row>
    <row r="31" spans="1:10" hidden="1">
      <c r="A31" s="224" t="s">
        <v>1227</v>
      </c>
      <c r="B31" s="224" t="s">
        <v>1298</v>
      </c>
      <c r="C31" s="224" t="s">
        <v>1298</v>
      </c>
      <c r="D31" s="224" t="s">
        <v>1298</v>
      </c>
      <c r="E31" s="224" t="s">
        <v>219</v>
      </c>
      <c r="F31" s="224" t="s">
        <v>303</v>
      </c>
      <c r="G31" s="225" t="s">
        <v>1309</v>
      </c>
      <c r="H31" s="225" t="s">
        <v>1209</v>
      </c>
      <c r="I31" s="222" t="s">
        <v>1303</v>
      </c>
    </row>
    <row r="32" spans="1:10" hidden="1">
      <c r="A32" s="224" t="s">
        <v>1227</v>
      </c>
      <c r="B32" s="224" t="s">
        <v>1298</v>
      </c>
      <c r="C32" s="224" t="s">
        <v>1242</v>
      </c>
      <c r="D32" s="224" t="s">
        <v>1310</v>
      </c>
      <c r="E32" s="224" t="s">
        <v>1311</v>
      </c>
      <c r="F32" s="224" t="s">
        <v>303</v>
      </c>
      <c r="G32" s="225" t="s">
        <v>1312</v>
      </c>
      <c r="H32" s="225" t="s">
        <v>1209</v>
      </c>
      <c r="I32" s="222" t="s">
        <v>1303</v>
      </c>
    </row>
    <row r="33" spans="1:10" hidden="1">
      <c r="A33" s="224" t="s">
        <v>1227</v>
      </c>
      <c r="B33" s="224" t="s">
        <v>1298</v>
      </c>
      <c r="C33" s="224" t="s">
        <v>1242</v>
      </c>
      <c r="D33" s="224" t="s">
        <v>1313</v>
      </c>
      <c r="E33" s="224" t="s">
        <v>1311</v>
      </c>
      <c r="F33" s="224" t="s">
        <v>303</v>
      </c>
      <c r="G33" s="225" t="s">
        <v>1312</v>
      </c>
      <c r="H33" s="225" t="s">
        <v>1209</v>
      </c>
      <c r="I33" s="222" t="s">
        <v>1303</v>
      </c>
    </row>
    <row r="34" spans="1:10" hidden="1">
      <c r="A34" s="224" t="s">
        <v>1227</v>
      </c>
      <c r="B34" s="224" t="s">
        <v>1298</v>
      </c>
      <c r="C34" s="224" t="s">
        <v>1242</v>
      </c>
      <c r="D34" s="224" t="s">
        <v>1314</v>
      </c>
      <c r="E34" s="224" t="s">
        <v>1311</v>
      </c>
      <c r="F34" s="224" t="s">
        <v>303</v>
      </c>
      <c r="G34" s="225" t="s">
        <v>1312</v>
      </c>
      <c r="H34" s="225" t="s">
        <v>1209</v>
      </c>
      <c r="I34" s="222" t="s">
        <v>1303</v>
      </c>
    </row>
    <row r="35" spans="1:10" hidden="1">
      <c r="A35" s="224" t="s">
        <v>1227</v>
      </c>
      <c r="B35" s="224" t="s">
        <v>1298</v>
      </c>
      <c r="C35" s="224" t="s">
        <v>1242</v>
      </c>
      <c r="D35" s="224" t="s">
        <v>1315</v>
      </c>
      <c r="E35" s="224" t="s">
        <v>1311</v>
      </c>
      <c r="F35" s="224" t="s">
        <v>303</v>
      </c>
      <c r="G35" s="225" t="s">
        <v>1312</v>
      </c>
      <c r="H35" s="225" t="s">
        <v>1209</v>
      </c>
      <c r="I35" s="222" t="s">
        <v>1303</v>
      </c>
    </row>
    <row r="36" spans="1:10" hidden="1">
      <c r="A36" s="224" t="s">
        <v>1227</v>
      </c>
      <c r="B36" s="224" t="s">
        <v>1298</v>
      </c>
      <c r="C36" s="224" t="s">
        <v>1242</v>
      </c>
      <c r="D36" s="224" t="s">
        <v>1316</v>
      </c>
      <c r="E36" s="224" t="s">
        <v>1311</v>
      </c>
      <c r="F36" s="224" t="s">
        <v>303</v>
      </c>
      <c r="G36" s="225" t="s">
        <v>1312</v>
      </c>
      <c r="H36" s="225" t="s">
        <v>1209</v>
      </c>
      <c r="I36" s="222" t="s">
        <v>1303</v>
      </c>
    </row>
    <row r="37" spans="1:10" hidden="1">
      <c r="A37" s="224" t="s">
        <v>1227</v>
      </c>
      <c r="B37" s="224" t="s">
        <v>1298</v>
      </c>
      <c r="C37" s="224" t="s">
        <v>1242</v>
      </c>
      <c r="D37" s="224" t="s">
        <v>1317</v>
      </c>
      <c r="E37" s="224" t="s">
        <v>1311</v>
      </c>
      <c r="F37" s="224" t="s">
        <v>303</v>
      </c>
      <c r="G37" s="225" t="s">
        <v>1312</v>
      </c>
      <c r="H37" s="225" t="s">
        <v>1209</v>
      </c>
      <c r="I37" s="222" t="s">
        <v>1236</v>
      </c>
    </row>
    <row r="38" spans="1:10" hidden="1">
      <c r="A38" s="224" t="s">
        <v>1227</v>
      </c>
      <c r="B38" s="224" t="s">
        <v>1298</v>
      </c>
      <c r="C38" s="224" t="s">
        <v>1242</v>
      </c>
      <c r="D38" s="230" t="s">
        <v>1318</v>
      </c>
      <c r="E38" s="224" t="s">
        <v>1311</v>
      </c>
      <c r="F38" s="224" t="s">
        <v>303</v>
      </c>
      <c r="G38" s="225" t="s">
        <v>1312</v>
      </c>
      <c r="H38" s="225" t="s">
        <v>1209</v>
      </c>
      <c r="I38" s="222" t="s">
        <v>1303</v>
      </c>
    </row>
    <row r="39" spans="1:10" hidden="1">
      <c r="A39" s="224" t="s">
        <v>1227</v>
      </c>
      <c r="B39" s="224" t="s">
        <v>1298</v>
      </c>
      <c r="C39" s="224" t="s">
        <v>1242</v>
      </c>
      <c r="D39" s="230" t="s">
        <v>1319</v>
      </c>
      <c r="E39" s="224" t="s">
        <v>1311</v>
      </c>
      <c r="F39" s="224" t="s">
        <v>303</v>
      </c>
      <c r="G39" s="225" t="s">
        <v>1312</v>
      </c>
      <c r="H39" s="225" t="s">
        <v>1209</v>
      </c>
      <c r="I39" s="222" t="s">
        <v>1303</v>
      </c>
    </row>
    <row r="40" spans="1:10" ht="52.9" hidden="1">
      <c r="A40" s="224" t="s">
        <v>1227</v>
      </c>
      <c r="B40" s="224" t="s">
        <v>1298</v>
      </c>
      <c r="C40" s="224" t="s">
        <v>1242</v>
      </c>
      <c r="D40" s="224" t="s">
        <v>1320</v>
      </c>
      <c r="E40" s="224" t="s">
        <v>1311</v>
      </c>
      <c r="F40" s="224" t="s">
        <v>303</v>
      </c>
      <c r="G40" s="225" t="s">
        <v>1312</v>
      </c>
      <c r="H40" s="225" t="s">
        <v>1209</v>
      </c>
      <c r="I40" s="222" t="s">
        <v>1321</v>
      </c>
    </row>
    <row r="41" spans="1:10" ht="52.9" hidden="1">
      <c r="A41" s="238" t="s">
        <v>1322</v>
      </c>
      <c r="B41" s="238" t="s">
        <v>1323</v>
      </c>
      <c r="C41" s="238" t="s">
        <v>1323</v>
      </c>
      <c r="D41" s="225"/>
      <c r="E41" s="238" t="s">
        <v>1323</v>
      </c>
      <c r="F41" s="227" t="s">
        <v>226</v>
      </c>
      <c r="G41" s="225"/>
      <c r="H41" s="227" t="s">
        <v>1214</v>
      </c>
      <c r="I41" s="228" t="s">
        <v>1220</v>
      </c>
    </row>
    <row r="42" spans="1:10" hidden="1">
      <c r="A42" s="224" t="s">
        <v>1227</v>
      </c>
      <c r="B42" s="224" t="s">
        <v>1324</v>
      </c>
      <c r="C42" s="224" t="s">
        <v>1324</v>
      </c>
      <c r="D42" s="224" t="s">
        <v>1325</v>
      </c>
      <c r="E42" s="224" t="s">
        <v>1326</v>
      </c>
      <c r="F42" s="224" t="s">
        <v>303</v>
      </c>
      <c r="G42" s="225" t="s">
        <v>1327</v>
      </c>
      <c r="H42" s="225" t="s">
        <v>1209</v>
      </c>
      <c r="I42" s="222"/>
    </row>
    <row r="43" spans="1:10" hidden="1">
      <c r="A43" s="224" t="s">
        <v>1227</v>
      </c>
      <c r="B43" s="224" t="s">
        <v>1324</v>
      </c>
      <c r="C43" s="224" t="s">
        <v>1324</v>
      </c>
      <c r="D43" s="224" t="s">
        <v>1328</v>
      </c>
      <c r="E43" s="224" t="s">
        <v>1326</v>
      </c>
      <c r="F43" s="224" t="s">
        <v>303</v>
      </c>
      <c r="G43" s="225" t="s">
        <v>1327</v>
      </c>
      <c r="H43" s="225" t="s">
        <v>1209</v>
      </c>
      <c r="I43" s="222"/>
    </row>
    <row r="44" spans="1:10" ht="39.6" hidden="1">
      <c r="A44" s="224" t="s">
        <v>1227</v>
      </c>
      <c r="B44" s="224" t="s">
        <v>1329</v>
      </c>
      <c r="C44" s="224" t="s">
        <v>1329</v>
      </c>
      <c r="D44" s="224" t="s">
        <v>1330</v>
      </c>
      <c r="E44" s="224" t="s">
        <v>1331</v>
      </c>
      <c r="F44" s="224" t="s">
        <v>303</v>
      </c>
      <c r="G44" s="225" t="s">
        <v>1332</v>
      </c>
      <c r="H44" s="225" t="s">
        <v>1209</v>
      </c>
      <c r="I44" s="222" t="s">
        <v>1333</v>
      </c>
      <c r="J44" s="239"/>
    </row>
    <row r="45" spans="1:10" ht="39.6" hidden="1">
      <c r="A45" s="224" t="s">
        <v>1227</v>
      </c>
      <c r="B45" s="224" t="s">
        <v>1329</v>
      </c>
      <c r="C45" s="224" t="s">
        <v>1329</v>
      </c>
      <c r="D45" s="224" t="s">
        <v>1334</v>
      </c>
      <c r="E45" s="224" t="s">
        <v>1331</v>
      </c>
      <c r="F45" s="224" t="s">
        <v>303</v>
      </c>
      <c r="G45" s="225" t="s">
        <v>1332</v>
      </c>
      <c r="H45" s="225" t="s">
        <v>1209</v>
      </c>
      <c r="I45" s="222" t="s">
        <v>1333</v>
      </c>
      <c r="J45" s="239"/>
    </row>
    <row r="46" spans="1:10" ht="52.9" hidden="1">
      <c r="A46" s="229" t="s">
        <v>1216</v>
      </c>
      <c r="B46" s="229" t="s">
        <v>1335</v>
      </c>
      <c r="C46" s="229" t="s">
        <v>1335</v>
      </c>
      <c r="D46" s="230"/>
      <c r="E46" s="229" t="s">
        <v>1335</v>
      </c>
      <c r="F46" s="227" t="s">
        <v>226</v>
      </c>
      <c r="G46" s="225" t="s">
        <v>1336</v>
      </c>
      <c r="H46" s="227" t="s">
        <v>1214</v>
      </c>
      <c r="I46" s="228" t="s">
        <v>1220</v>
      </c>
      <c r="J46" s="239"/>
    </row>
    <row r="47" spans="1:10" ht="39.6" hidden="1">
      <c r="A47" s="231" t="s">
        <v>1262</v>
      </c>
      <c r="B47" s="231" t="s">
        <v>1337</v>
      </c>
      <c r="C47" s="225"/>
      <c r="D47" s="225"/>
      <c r="E47" s="231" t="s">
        <v>1337</v>
      </c>
      <c r="F47" s="227" t="s">
        <v>284</v>
      </c>
      <c r="G47" s="225"/>
      <c r="H47" s="227" t="s">
        <v>1214</v>
      </c>
      <c r="I47" s="222" t="s">
        <v>1264</v>
      </c>
      <c r="J47" s="239"/>
    </row>
    <row r="48" spans="1:10" ht="39.6" hidden="1">
      <c r="A48" s="231" t="s">
        <v>1262</v>
      </c>
      <c r="B48" s="231" t="s">
        <v>1338</v>
      </c>
      <c r="C48" s="225"/>
      <c r="D48" s="225"/>
      <c r="E48" s="231" t="s">
        <v>1338</v>
      </c>
      <c r="F48" s="227" t="s">
        <v>284</v>
      </c>
      <c r="G48" s="225"/>
      <c r="H48" s="227" t="s">
        <v>1214</v>
      </c>
      <c r="I48" s="222" t="s">
        <v>1264</v>
      </c>
      <c r="J48" s="239"/>
    </row>
    <row r="49" spans="1:10" ht="52.9" hidden="1">
      <c r="A49" s="233" t="s">
        <v>1339</v>
      </c>
      <c r="B49" s="233" t="s">
        <v>1340</v>
      </c>
      <c r="C49" s="225"/>
      <c r="D49" s="225"/>
      <c r="E49" s="233" t="s">
        <v>1340</v>
      </c>
      <c r="F49" s="227" t="s">
        <v>1213</v>
      </c>
      <c r="G49" s="225"/>
      <c r="H49" s="227" t="s">
        <v>1214</v>
      </c>
      <c r="I49" s="228" t="s">
        <v>1215</v>
      </c>
      <c r="J49" s="239"/>
    </row>
    <row r="50" spans="1:10" ht="14.25" hidden="1" customHeight="1">
      <c r="A50" s="238" t="s">
        <v>1341</v>
      </c>
      <c r="B50" s="238" t="s">
        <v>1342</v>
      </c>
      <c r="C50" s="238" t="s">
        <v>1342</v>
      </c>
      <c r="D50" s="225"/>
      <c r="E50" s="238" t="s">
        <v>1342</v>
      </c>
      <c r="F50" s="227" t="s">
        <v>226</v>
      </c>
      <c r="G50" s="225" t="s">
        <v>1343</v>
      </c>
      <c r="H50" s="227" t="s">
        <v>1214</v>
      </c>
      <c r="I50" s="228" t="s">
        <v>1220</v>
      </c>
      <c r="J50" s="240"/>
    </row>
    <row r="51" spans="1:10" hidden="1">
      <c r="A51" s="224" t="s">
        <v>1227</v>
      </c>
      <c r="B51" s="224" t="s">
        <v>1344</v>
      </c>
      <c r="C51" s="224" t="s">
        <v>1345</v>
      </c>
      <c r="D51" s="224" t="s">
        <v>1346</v>
      </c>
      <c r="E51" s="224" t="s">
        <v>1347</v>
      </c>
      <c r="F51" s="224" t="s">
        <v>303</v>
      </c>
      <c r="G51" s="225" t="s">
        <v>1348</v>
      </c>
      <c r="H51" s="225" t="s">
        <v>1209</v>
      </c>
      <c r="I51" s="222"/>
      <c r="J51" s="239"/>
    </row>
    <row r="52" spans="1:10" ht="52.9" hidden="1">
      <c r="A52" s="229" t="s">
        <v>1216</v>
      </c>
      <c r="B52" s="229" t="s">
        <v>1349</v>
      </c>
      <c r="C52" s="229" t="s">
        <v>1349</v>
      </c>
      <c r="D52" s="227"/>
      <c r="E52" s="229" t="s">
        <v>1349</v>
      </c>
      <c r="F52" s="227" t="s">
        <v>226</v>
      </c>
      <c r="G52" s="225" t="s">
        <v>1350</v>
      </c>
      <c r="H52" s="227" t="s">
        <v>1214</v>
      </c>
      <c r="I52" s="228" t="s">
        <v>1220</v>
      </c>
      <c r="J52" s="239"/>
    </row>
    <row r="53" spans="1:10" ht="39.6" hidden="1">
      <c r="A53" s="241" t="s">
        <v>1216</v>
      </c>
      <c r="B53" s="242" t="s">
        <v>1351</v>
      </c>
      <c r="C53" s="242" t="s">
        <v>1351</v>
      </c>
      <c r="D53" s="225"/>
      <c r="E53" s="242" t="s">
        <v>1352</v>
      </c>
      <c r="F53" s="227" t="s">
        <v>284</v>
      </c>
      <c r="G53" s="225" t="s">
        <v>1353</v>
      </c>
      <c r="H53" s="227" t="s">
        <v>1214</v>
      </c>
      <c r="I53" s="222" t="s">
        <v>1264</v>
      </c>
      <c r="J53" s="239"/>
    </row>
    <row r="54" spans="1:10" ht="39.6" hidden="1">
      <c r="A54" s="231" t="s">
        <v>1262</v>
      </c>
      <c r="B54" s="231" t="s">
        <v>1354</v>
      </c>
      <c r="C54" s="225"/>
      <c r="D54" s="225"/>
      <c r="E54" s="231" t="s">
        <v>1354</v>
      </c>
      <c r="F54" s="227" t="s">
        <v>284</v>
      </c>
      <c r="G54" s="225"/>
      <c r="H54" s="227" t="s">
        <v>1214</v>
      </c>
      <c r="I54" s="222" t="s">
        <v>1264</v>
      </c>
      <c r="J54" s="239"/>
    </row>
    <row r="55" spans="1:10" hidden="1">
      <c r="A55" s="224" t="s">
        <v>1227</v>
      </c>
      <c r="B55" s="224" t="s">
        <v>1355</v>
      </c>
      <c r="C55" s="224" t="s">
        <v>1356</v>
      </c>
      <c r="D55" s="224"/>
      <c r="E55" s="224" t="s">
        <v>1357</v>
      </c>
      <c r="F55" s="224" t="s">
        <v>303</v>
      </c>
      <c r="G55" s="225"/>
      <c r="H55" s="225" t="s">
        <v>1209</v>
      </c>
      <c r="I55" s="222"/>
      <c r="J55" s="239"/>
    </row>
    <row r="56" spans="1:10" hidden="1">
      <c r="A56" s="224" t="s">
        <v>1227</v>
      </c>
      <c r="B56" s="224" t="s">
        <v>1358</v>
      </c>
      <c r="C56" s="224" t="s">
        <v>1342</v>
      </c>
      <c r="D56" s="224" t="s">
        <v>1359</v>
      </c>
      <c r="E56" s="224" t="s">
        <v>1360</v>
      </c>
      <c r="F56" s="224" t="s">
        <v>303</v>
      </c>
      <c r="G56" s="225" t="s">
        <v>1343</v>
      </c>
      <c r="H56" s="225" t="s">
        <v>1209</v>
      </c>
      <c r="I56" s="222"/>
      <c r="J56" s="239"/>
    </row>
    <row r="57" spans="1:10" hidden="1">
      <c r="A57" s="224" t="s">
        <v>1227</v>
      </c>
      <c r="B57" s="224" t="s">
        <v>1358</v>
      </c>
      <c r="C57" s="224" t="s">
        <v>1361</v>
      </c>
      <c r="D57" s="224" t="s">
        <v>1362</v>
      </c>
      <c r="E57" s="224" t="s">
        <v>1363</v>
      </c>
      <c r="F57" s="224" t="s">
        <v>303</v>
      </c>
      <c r="G57" s="225" t="s">
        <v>1364</v>
      </c>
      <c r="H57" s="225" t="s">
        <v>1209</v>
      </c>
      <c r="I57" s="222"/>
      <c r="J57" s="239"/>
    </row>
    <row r="58" spans="1:10" hidden="1">
      <c r="A58" s="224" t="s">
        <v>1227</v>
      </c>
      <c r="B58" s="224" t="s">
        <v>1358</v>
      </c>
      <c r="C58" s="224" t="s">
        <v>1365</v>
      </c>
      <c r="D58" s="224" t="s">
        <v>1366</v>
      </c>
      <c r="E58" s="224" t="s">
        <v>1367</v>
      </c>
      <c r="F58" s="224" t="s">
        <v>303</v>
      </c>
      <c r="G58" s="225"/>
      <c r="H58" s="225" t="s">
        <v>1209</v>
      </c>
      <c r="I58" s="222"/>
      <c r="J58" s="239"/>
    </row>
    <row r="59" spans="1:10" ht="52.9" hidden="1">
      <c r="A59" s="230" t="s">
        <v>1216</v>
      </c>
      <c r="B59" s="230" t="s">
        <v>1368</v>
      </c>
      <c r="C59" s="230" t="s">
        <v>1368</v>
      </c>
      <c r="D59" s="230"/>
      <c r="E59" s="230" t="s">
        <v>1368</v>
      </c>
      <c r="F59" s="227" t="s">
        <v>226</v>
      </c>
      <c r="G59" s="225" t="s">
        <v>1369</v>
      </c>
      <c r="H59" s="227" t="s">
        <v>1214</v>
      </c>
      <c r="I59" s="228" t="s">
        <v>1220</v>
      </c>
      <c r="J59" s="239"/>
    </row>
    <row r="60" spans="1:10" ht="52.9" hidden="1">
      <c r="A60" s="230" t="s">
        <v>1216</v>
      </c>
      <c r="B60" s="230" t="s">
        <v>1370</v>
      </c>
      <c r="C60" s="230" t="s">
        <v>1370</v>
      </c>
      <c r="D60" s="227"/>
      <c r="E60" s="230" t="s">
        <v>1370</v>
      </c>
      <c r="F60" s="227" t="s">
        <v>226</v>
      </c>
      <c r="G60" s="225" t="s">
        <v>1371</v>
      </c>
      <c r="H60" s="227" t="s">
        <v>1214</v>
      </c>
      <c r="I60" s="228" t="s">
        <v>1220</v>
      </c>
    </row>
    <row r="61" spans="1:10" hidden="1">
      <c r="A61" s="224" t="s">
        <v>1227</v>
      </c>
      <c r="B61" s="224" t="s">
        <v>1372</v>
      </c>
      <c r="C61" s="224" t="s">
        <v>1373</v>
      </c>
      <c r="D61" s="224" t="s">
        <v>1374</v>
      </c>
      <c r="E61" s="224" t="s">
        <v>1375</v>
      </c>
      <c r="F61" s="224" t="s">
        <v>303</v>
      </c>
      <c r="G61" s="225" t="s">
        <v>1376</v>
      </c>
      <c r="H61" s="225" t="s">
        <v>1209</v>
      </c>
      <c r="I61" s="222"/>
    </row>
    <row r="62" spans="1:10" hidden="1">
      <c r="A62" s="224" t="s">
        <v>1227</v>
      </c>
      <c r="B62" s="224" t="s">
        <v>1372</v>
      </c>
      <c r="C62" s="224" t="s">
        <v>1377</v>
      </c>
      <c r="D62" s="224" t="s">
        <v>1378</v>
      </c>
      <c r="E62" s="224" t="s">
        <v>265</v>
      </c>
      <c r="F62" s="224" t="s">
        <v>303</v>
      </c>
      <c r="G62" s="225" t="s">
        <v>266</v>
      </c>
      <c r="H62" s="225" t="s">
        <v>1209</v>
      </c>
      <c r="I62" s="222" t="s">
        <v>1379</v>
      </c>
    </row>
    <row r="63" spans="1:10" hidden="1">
      <c r="A63" s="224" t="s">
        <v>1227</v>
      </c>
      <c r="B63" s="224" t="s">
        <v>1372</v>
      </c>
      <c r="C63" s="224" t="s">
        <v>1377</v>
      </c>
      <c r="D63" s="224" t="s">
        <v>1380</v>
      </c>
      <c r="E63" s="224" t="s">
        <v>265</v>
      </c>
      <c r="F63" s="224" t="s">
        <v>303</v>
      </c>
      <c r="G63" s="225" t="s">
        <v>266</v>
      </c>
      <c r="H63" s="225" t="s">
        <v>1209</v>
      </c>
      <c r="I63" s="222" t="s">
        <v>1379</v>
      </c>
    </row>
    <row r="64" spans="1:10" ht="52.9" hidden="1">
      <c r="A64" s="226" t="s">
        <v>1381</v>
      </c>
      <c r="B64" s="243" t="s">
        <v>1382</v>
      </c>
      <c r="C64" s="225"/>
      <c r="D64" s="225"/>
      <c r="E64" s="243" t="s">
        <v>1382</v>
      </c>
      <c r="F64" s="227" t="s">
        <v>1213</v>
      </c>
      <c r="G64" s="225"/>
      <c r="H64" s="227" t="s">
        <v>1214</v>
      </c>
      <c r="I64" s="228" t="s">
        <v>1215</v>
      </c>
    </row>
    <row r="65" spans="1:10" ht="52.9" hidden="1">
      <c r="A65" s="233" t="s">
        <v>1381</v>
      </c>
      <c r="B65" s="233" t="s">
        <v>1382</v>
      </c>
      <c r="C65" s="225"/>
      <c r="D65" s="225"/>
      <c r="E65" s="233" t="s">
        <v>1382</v>
      </c>
      <c r="F65" s="227" t="s">
        <v>1213</v>
      </c>
      <c r="G65" s="225"/>
      <c r="H65" s="227" t="s">
        <v>1214</v>
      </c>
      <c r="I65" s="228" t="s">
        <v>1215</v>
      </c>
    </row>
    <row r="66" spans="1:10" hidden="1">
      <c r="A66" s="224" t="s">
        <v>1204</v>
      </c>
      <c r="B66" s="224" t="s">
        <v>1383</v>
      </c>
      <c r="C66" s="224" t="s">
        <v>1383</v>
      </c>
      <c r="D66" s="225"/>
      <c r="E66" s="224" t="s">
        <v>287</v>
      </c>
      <c r="F66" s="224" t="s">
        <v>303</v>
      </c>
      <c r="G66" s="225" t="s">
        <v>288</v>
      </c>
      <c r="H66" s="225" t="s">
        <v>1209</v>
      </c>
      <c r="I66" s="244" t="s">
        <v>1384</v>
      </c>
    </row>
    <row r="67" spans="1:10" hidden="1">
      <c r="A67" s="224" t="s">
        <v>1254</v>
      </c>
      <c r="B67" s="224" t="s">
        <v>1385</v>
      </c>
      <c r="C67" s="224" t="s">
        <v>1385</v>
      </c>
      <c r="D67" s="224" t="s">
        <v>1386</v>
      </c>
      <c r="E67" s="224" t="s">
        <v>1387</v>
      </c>
      <c r="F67" s="224" t="s">
        <v>303</v>
      </c>
      <c r="G67" s="225"/>
      <c r="H67" s="225" t="s">
        <v>1209</v>
      </c>
      <c r="I67" s="222" t="s">
        <v>1388</v>
      </c>
    </row>
    <row r="68" spans="1:10" hidden="1">
      <c r="A68" s="224" t="s">
        <v>1254</v>
      </c>
      <c r="B68" s="224" t="s">
        <v>1385</v>
      </c>
      <c r="C68" s="224" t="s">
        <v>1385</v>
      </c>
      <c r="D68" s="224" t="s">
        <v>1389</v>
      </c>
      <c r="E68" s="224" t="s">
        <v>1390</v>
      </c>
      <c r="F68" s="224" t="s">
        <v>303</v>
      </c>
      <c r="G68" s="225"/>
      <c r="H68" s="225" t="s">
        <v>1209</v>
      </c>
      <c r="I68" s="222"/>
    </row>
    <row r="69" spans="1:10" ht="39.6" hidden="1">
      <c r="A69" s="231" t="s">
        <v>1262</v>
      </c>
      <c r="B69" s="231" t="s">
        <v>1391</v>
      </c>
      <c r="C69" s="225"/>
      <c r="D69" s="225"/>
      <c r="E69" s="231" t="s">
        <v>1391</v>
      </c>
      <c r="F69" s="227" t="s">
        <v>284</v>
      </c>
      <c r="G69" s="225"/>
      <c r="H69" s="227" t="s">
        <v>1214</v>
      </c>
      <c r="I69" s="222" t="s">
        <v>1264</v>
      </c>
    </row>
    <row r="70" spans="1:10" ht="39.6" hidden="1">
      <c r="A70" s="231" t="s">
        <v>1262</v>
      </c>
      <c r="B70" s="231" t="s">
        <v>1391</v>
      </c>
      <c r="C70" s="225"/>
      <c r="D70" s="225"/>
      <c r="E70" s="231" t="s">
        <v>1391</v>
      </c>
      <c r="F70" s="227" t="s">
        <v>284</v>
      </c>
      <c r="G70" s="225"/>
      <c r="H70" s="227" t="s">
        <v>1214</v>
      </c>
      <c r="I70" s="222" t="s">
        <v>1264</v>
      </c>
    </row>
    <row r="71" spans="1:10" hidden="1">
      <c r="A71" s="224" t="s">
        <v>1227</v>
      </c>
      <c r="B71" s="224" t="s">
        <v>1392</v>
      </c>
      <c r="C71" s="224" t="s">
        <v>1392</v>
      </c>
      <c r="D71" s="224" t="s">
        <v>1393</v>
      </c>
      <c r="E71" s="224" t="s">
        <v>1394</v>
      </c>
      <c r="F71" s="224" t="s">
        <v>303</v>
      </c>
      <c r="G71" s="225" t="s">
        <v>1395</v>
      </c>
      <c r="H71" s="225" t="s">
        <v>1209</v>
      </c>
      <c r="I71" s="222" t="s">
        <v>1396</v>
      </c>
    </row>
    <row r="72" spans="1:10" hidden="1">
      <c r="A72" s="224" t="s">
        <v>1227</v>
      </c>
      <c r="B72" s="224" t="s">
        <v>1397</v>
      </c>
      <c r="C72" s="224" t="s">
        <v>1398</v>
      </c>
      <c r="D72" s="224" t="s">
        <v>1399</v>
      </c>
      <c r="E72" s="224" t="s">
        <v>303</v>
      </c>
      <c r="F72" s="224" t="s">
        <v>303</v>
      </c>
      <c r="G72" s="225" t="s">
        <v>220</v>
      </c>
      <c r="H72" s="225" t="s">
        <v>1209</v>
      </c>
      <c r="I72" s="222"/>
    </row>
    <row r="73" spans="1:10" hidden="1">
      <c r="A73" s="224" t="s">
        <v>1227</v>
      </c>
      <c r="B73" s="224" t="s">
        <v>1397</v>
      </c>
      <c r="C73" s="224" t="s">
        <v>1400</v>
      </c>
      <c r="D73" s="224" t="s">
        <v>1401</v>
      </c>
      <c r="E73" s="224" t="s">
        <v>341</v>
      </c>
      <c r="F73" s="224" t="s">
        <v>303</v>
      </c>
      <c r="G73" s="225" t="s">
        <v>342</v>
      </c>
      <c r="H73" s="225" t="s">
        <v>1209</v>
      </c>
      <c r="I73" s="222"/>
    </row>
    <row r="74" spans="1:10" hidden="1">
      <c r="A74" s="224" t="s">
        <v>1227</v>
      </c>
      <c r="B74" s="224" t="s">
        <v>1402</v>
      </c>
      <c r="C74" s="224" t="s">
        <v>1403</v>
      </c>
      <c r="D74" s="224" t="s">
        <v>1404</v>
      </c>
      <c r="E74" s="224" t="s">
        <v>1405</v>
      </c>
      <c r="F74" s="224" t="s">
        <v>303</v>
      </c>
      <c r="G74" s="225" t="s">
        <v>1406</v>
      </c>
      <c r="H74" s="225" t="s">
        <v>1209</v>
      </c>
      <c r="I74" s="245"/>
    </row>
    <row r="75" spans="1:10" hidden="1">
      <c r="A75" s="224" t="s">
        <v>1227</v>
      </c>
      <c r="B75" s="224" t="s">
        <v>1402</v>
      </c>
      <c r="C75" s="224" t="s">
        <v>1407</v>
      </c>
      <c r="D75" s="224"/>
      <c r="E75" s="224" t="s">
        <v>1408</v>
      </c>
      <c r="F75" s="224" t="s">
        <v>303</v>
      </c>
      <c r="G75" s="225" t="s">
        <v>1409</v>
      </c>
      <c r="H75" s="225" t="s">
        <v>1209</v>
      </c>
      <c r="I75" s="245"/>
    </row>
    <row r="76" spans="1:10" hidden="1">
      <c r="A76" s="224" t="s">
        <v>1227</v>
      </c>
      <c r="B76" s="224" t="s">
        <v>1402</v>
      </c>
      <c r="C76" s="224" t="s">
        <v>1410</v>
      </c>
      <c r="D76" s="224" t="s">
        <v>1411</v>
      </c>
      <c r="E76" s="224" t="s">
        <v>1412</v>
      </c>
      <c r="F76" s="224" t="s">
        <v>303</v>
      </c>
      <c r="G76" s="225" t="s">
        <v>1413</v>
      </c>
      <c r="H76" s="225" t="s">
        <v>1209</v>
      </c>
      <c r="I76" s="245"/>
      <c r="J76" s="240"/>
    </row>
    <row r="77" spans="1:10" ht="52.9" hidden="1">
      <c r="A77" s="229" t="s">
        <v>1216</v>
      </c>
      <c r="B77" s="229" t="s">
        <v>1414</v>
      </c>
      <c r="C77" s="229" t="s">
        <v>1414</v>
      </c>
      <c r="D77" s="227"/>
      <c r="E77" s="229" t="s">
        <v>1414</v>
      </c>
      <c r="F77" s="227" t="s">
        <v>226</v>
      </c>
      <c r="G77" s="225" t="s">
        <v>1415</v>
      </c>
      <c r="H77" s="227" t="s">
        <v>1214</v>
      </c>
      <c r="I77" s="228" t="s">
        <v>1220</v>
      </c>
      <c r="J77" s="239"/>
    </row>
    <row r="78" spans="1:10" hidden="1">
      <c r="A78" s="224" t="s">
        <v>1227</v>
      </c>
      <c r="B78" s="224" t="s">
        <v>1416</v>
      </c>
      <c r="C78" s="224" t="s">
        <v>1417</v>
      </c>
      <c r="D78" s="224" t="s">
        <v>1418</v>
      </c>
      <c r="E78" s="224" t="s">
        <v>1419</v>
      </c>
      <c r="F78" s="224" t="s">
        <v>303</v>
      </c>
      <c r="G78" s="225"/>
      <c r="H78" s="225" t="s">
        <v>1209</v>
      </c>
      <c r="I78" s="245"/>
      <c r="J78" s="239"/>
    </row>
    <row r="79" spans="1:10" ht="52.9" hidden="1">
      <c r="A79" s="238" t="s">
        <v>1216</v>
      </c>
      <c r="B79" s="238" t="s">
        <v>1420</v>
      </c>
      <c r="C79" s="238" t="s">
        <v>1420</v>
      </c>
      <c r="D79" s="227"/>
      <c r="E79" s="238" t="s">
        <v>1420</v>
      </c>
      <c r="F79" s="227" t="s">
        <v>226</v>
      </c>
      <c r="G79" s="225" t="s">
        <v>1421</v>
      </c>
      <c r="H79" s="227" t="s">
        <v>1214</v>
      </c>
      <c r="I79" s="228" t="s">
        <v>1220</v>
      </c>
      <c r="J79" s="239"/>
    </row>
    <row r="80" spans="1:10" ht="52.9" hidden="1">
      <c r="A80" s="235" t="s">
        <v>1422</v>
      </c>
      <c r="B80" s="235" t="s">
        <v>1423</v>
      </c>
      <c r="C80" s="225"/>
      <c r="D80" s="225"/>
      <c r="E80" s="235" t="s">
        <v>1423</v>
      </c>
      <c r="F80" s="227" t="s">
        <v>1213</v>
      </c>
      <c r="G80" s="225" t="s">
        <v>1424</v>
      </c>
      <c r="H80" s="227" t="s">
        <v>1214</v>
      </c>
      <c r="I80" s="228" t="s">
        <v>1215</v>
      </c>
      <c r="J80" s="239"/>
    </row>
    <row r="81" spans="1:10" ht="52.9" hidden="1">
      <c r="A81" s="246" t="s">
        <v>1425</v>
      </c>
      <c r="B81" s="229" t="s">
        <v>1426</v>
      </c>
      <c r="C81" s="229" t="s">
        <v>1426</v>
      </c>
      <c r="D81" s="227"/>
      <c r="E81" s="229" t="s">
        <v>1427</v>
      </c>
      <c r="F81" s="227" t="s">
        <v>226</v>
      </c>
      <c r="G81" s="225" t="s">
        <v>1428</v>
      </c>
      <c r="H81" s="227" t="s">
        <v>1214</v>
      </c>
      <c r="I81" s="228" t="s">
        <v>1220</v>
      </c>
      <c r="J81" s="239"/>
    </row>
    <row r="82" spans="1:10" ht="52.9" hidden="1">
      <c r="A82" s="226" t="s">
        <v>1429</v>
      </c>
      <c r="B82" s="226" t="s">
        <v>1430</v>
      </c>
      <c r="C82" s="225"/>
      <c r="D82" s="225"/>
      <c r="E82" s="226" t="s">
        <v>1430</v>
      </c>
      <c r="F82" s="227" t="s">
        <v>1213</v>
      </c>
      <c r="G82" s="225" t="s">
        <v>1431</v>
      </c>
      <c r="H82" s="227" t="s">
        <v>1214</v>
      </c>
      <c r="I82" s="222" t="s">
        <v>1215</v>
      </c>
      <c r="J82" s="239"/>
    </row>
    <row r="83" spans="1:10" ht="52.9" hidden="1">
      <c r="A83" s="238" t="s">
        <v>1432</v>
      </c>
      <c r="B83" s="238" t="s">
        <v>1433</v>
      </c>
      <c r="C83" s="238" t="s">
        <v>1433</v>
      </c>
      <c r="D83" s="225"/>
      <c r="E83" s="238" t="s">
        <v>1433</v>
      </c>
      <c r="F83" s="227" t="s">
        <v>226</v>
      </c>
      <c r="G83" s="225" t="s">
        <v>1434</v>
      </c>
      <c r="H83" s="227" t="s">
        <v>1214</v>
      </c>
      <c r="I83" s="228" t="s">
        <v>1220</v>
      </c>
      <c r="J83" s="239"/>
    </row>
    <row r="84" spans="1:10" ht="39.6" hidden="1">
      <c r="A84" s="231" t="s">
        <v>1262</v>
      </c>
      <c r="B84" s="231" t="s">
        <v>1435</v>
      </c>
      <c r="C84" s="225"/>
      <c r="D84" s="225"/>
      <c r="E84" s="231" t="s">
        <v>1435</v>
      </c>
      <c r="F84" s="227" t="s">
        <v>284</v>
      </c>
      <c r="G84" s="225"/>
      <c r="H84" s="227" t="s">
        <v>1214</v>
      </c>
      <c r="I84" s="222" t="s">
        <v>1264</v>
      </c>
      <c r="J84" s="239"/>
    </row>
    <row r="85" spans="1:10" ht="26.45" hidden="1">
      <c r="A85" s="231" t="s">
        <v>1262</v>
      </c>
      <c r="B85" s="231" t="s">
        <v>1436</v>
      </c>
      <c r="C85" s="225"/>
      <c r="D85" s="225"/>
      <c r="E85" s="231" t="s">
        <v>1436</v>
      </c>
      <c r="F85" s="227" t="s">
        <v>284</v>
      </c>
      <c r="G85" s="225"/>
      <c r="H85" s="227" t="s">
        <v>1214</v>
      </c>
      <c r="I85" s="222" t="s">
        <v>1437</v>
      </c>
      <c r="J85" s="239"/>
    </row>
    <row r="86" spans="1:10" hidden="1">
      <c r="A86" s="247" t="s">
        <v>1283</v>
      </c>
      <c r="B86" s="247" t="s">
        <v>1438</v>
      </c>
      <c r="C86" s="247" t="s">
        <v>1438</v>
      </c>
      <c r="D86" s="225"/>
      <c r="E86" s="247" t="s">
        <v>1438</v>
      </c>
      <c r="F86" s="227" t="s">
        <v>246</v>
      </c>
      <c r="G86" s="225" t="s">
        <v>1439</v>
      </c>
      <c r="H86" s="227" t="s">
        <v>1214</v>
      </c>
      <c r="I86" s="222"/>
      <c r="J86" s="239"/>
    </row>
    <row r="87" spans="1:10" ht="52.9" hidden="1">
      <c r="A87" s="229" t="s">
        <v>1322</v>
      </c>
      <c r="B87" s="229" t="s">
        <v>1440</v>
      </c>
      <c r="C87" s="229" t="s">
        <v>1440</v>
      </c>
      <c r="D87" s="227"/>
      <c r="E87" s="229" t="s">
        <v>1440</v>
      </c>
      <c r="F87" s="227" t="s">
        <v>226</v>
      </c>
      <c r="G87" s="225" t="s">
        <v>1441</v>
      </c>
      <c r="H87" s="227" t="s">
        <v>1214</v>
      </c>
      <c r="I87" s="228" t="s">
        <v>1220</v>
      </c>
      <c r="J87" s="239"/>
    </row>
    <row r="88" spans="1:10" ht="52.9" hidden="1">
      <c r="A88" s="248" t="s">
        <v>1432</v>
      </c>
      <c r="B88" s="248" t="s">
        <v>1442</v>
      </c>
      <c r="C88" s="248" t="s">
        <v>1442</v>
      </c>
      <c r="D88" s="227"/>
      <c r="E88" s="248" t="s">
        <v>1442</v>
      </c>
      <c r="F88" s="227" t="s">
        <v>226</v>
      </c>
      <c r="G88" s="225" t="s">
        <v>1443</v>
      </c>
      <c r="H88" s="227" t="s">
        <v>1214</v>
      </c>
      <c r="I88" s="228" t="s">
        <v>1220</v>
      </c>
      <c r="J88" s="239"/>
    </row>
    <row r="89" spans="1:10" hidden="1">
      <c r="A89" s="224" t="s">
        <v>1204</v>
      </c>
      <c r="B89" s="224" t="s">
        <v>1444</v>
      </c>
      <c r="C89" s="224" t="s">
        <v>1444</v>
      </c>
      <c r="D89" s="224" t="s">
        <v>1445</v>
      </c>
      <c r="E89" s="224" t="s">
        <v>1446</v>
      </c>
      <c r="F89" s="224" t="s">
        <v>303</v>
      </c>
      <c r="G89" s="225" t="s">
        <v>1447</v>
      </c>
      <c r="H89" s="225" t="s">
        <v>1209</v>
      </c>
      <c r="I89" s="222"/>
      <c r="J89" s="239"/>
    </row>
    <row r="90" spans="1:10" hidden="1">
      <c r="A90" s="224" t="s">
        <v>1227</v>
      </c>
      <c r="B90" s="224" t="s">
        <v>1448</v>
      </c>
      <c r="C90" s="224" t="s">
        <v>1448</v>
      </c>
      <c r="D90" s="224" t="s">
        <v>1449</v>
      </c>
      <c r="E90" s="224" t="s">
        <v>1450</v>
      </c>
      <c r="F90" s="224" t="s">
        <v>303</v>
      </c>
      <c r="G90" s="225" t="s">
        <v>1451</v>
      </c>
      <c r="H90" s="225" t="s">
        <v>1209</v>
      </c>
      <c r="I90" s="245"/>
      <c r="J90" s="239"/>
    </row>
    <row r="91" spans="1:10" hidden="1">
      <c r="A91" s="224" t="s">
        <v>1227</v>
      </c>
      <c r="B91" s="224" t="s">
        <v>1452</v>
      </c>
      <c r="C91" s="224" t="s">
        <v>1452</v>
      </c>
      <c r="D91" s="224" t="s">
        <v>1453</v>
      </c>
      <c r="E91" s="224" t="s">
        <v>1454</v>
      </c>
      <c r="F91" s="224" t="s">
        <v>303</v>
      </c>
      <c r="G91" s="225"/>
      <c r="H91" s="225" t="s">
        <v>1209</v>
      </c>
      <c r="I91" s="245"/>
      <c r="J91" s="239"/>
    </row>
    <row r="92" spans="1:10" hidden="1">
      <c r="A92" s="224" t="s">
        <v>1227</v>
      </c>
      <c r="B92" s="224" t="s">
        <v>1452</v>
      </c>
      <c r="C92" s="224" t="s">
        <v>1452</v>
      </c>
      <c r="D92" s="224" t="s">
        <v>1455</v>
      </c>
      <c r="E92" s="224" t="s">
        <v>1454</v>
      </c>
      <c r="F92" s="224" t="s">
        <v>303</v>
      </c>
      <c r="G92" s="225"/>
      <c r="H92" s="225" t="s">
        <v>1209</v>
      </c>
      <c r="I92" s="249"/>
    </row>
    <row r="93" spans="1:10" hidden="1">
      <c r="A93" s="224" t="s">
        <v>1227</v>
      </c>
      <c r="B93" s="224" t="s">
        <v>1456</v>
      </c>
      <c r="C93" s="224" t="s">
        <v>1456</v>
      </c>
      <c r="D93" s="224"/>
      <c r="E93" s="224" t="s">
        <v>1457</v>
      </c>
      <c r="F93" s="224" t="s">
        <v>303</v>
      </c>
      <c r="G93" s="225"/>
      <c r="H93" s="225" t="s">
        <v>1209</v>
      </c>
      <c r="I93" s="245" t="s">
        <v>1458</v>
      </c>
    </row>
    <row r="94" spans="1:10" ht="52.9" hidden="1">
      <c r="A94" s="230" t="s">
        <v>1216</v>
      </c>
      <c r="B94" s="230" t="s">
        <v>1459</v>
      </c>
      <c r="C94" s="230" t="s">
        <v>1459</v>
      </c>
      <c r="D94" s="227"/>
      <c r="E94" s="230" t="s">
        <v>1459</v>
      </c>
      <c r="F94" s="227" t="s">
        <v>226</v>
      </c>
      <c r="G94" s="225" t="s">
        <v>1460</v>
      </c>
      <c r="H94" s="227" t="s">
        <v>1214</v>
      </c>
      <c r="I94" s="228" t="s">
        <v>1220</v>
      </c>
    </row>
    <row r="95" spans="1:10" ht="39.6" hidden="1">
      <c r="A95" s="250" t="s">
        <v>1262</v>
      </c>
      <c r="B95" s="250" t="s">
        <v>1461</v>
      </c>
      <c r="C95" s="225"/>
      <c r="D95" s="225"/>
      <c r="E95" s="250" t="s">
        <v>1462</v>
      </c>
      <c r="F95" s="227" t="s">
        <v>284</v>
      </c>
      <c r="G95" s="225" t="s">
        <v>1463</v>
      </c>
      <c r="H95" s="227" t="s">
        <v>1214</v>
      </c>
      <c r="I95" s="222" t="s">
        <v>1264</v>
      </c>
    </row>
    <row r="96" spans="1:10" ht="39.6" hidden="1">
      <c r="A96" s="231" t="s">
        <v>1262</v>
      </c>
      <c r="B96" s="231" t="s">
        <v>1464</v>
      </c>
      <c r="C96" s="225"/>
      <c r="D96" s="225"/>
      <c r="E96" s="231" t="s">
        <v>1464</v>
      </c>
      <c r="F96" s="227" t="s">
        <v>284</v>
      </c>
      <c r="G96" s="225"/>
      <c r="H96" s="227" t="s">
        <v>1214</v>
      </c>
      <c r="I96" s="222" t="s">
        <v>1264</v>
      </c>
    </row>
    <row r="97" spans="1:9" ht="52.9" hidden="1">
      <c r="A97" s="233" t="s">
        <v>1339</v>
      </c>
      <c r="B97" s="233" t="s">
        <v>1465</v>
      </c>
      <c r="C97" s="225"/>
      <c r="D97" s="225" t="s">
        <v>1466</v>
      </c>
      <c r="E97" s="233" t="s">
        <v>1465</v>
      </c>
      <c r="F97" s="227" t="s">
        <v>1213</v>
      </c>
      <c r="G97" s="225" t="s">
        <v>1467</v>
      </c>
      <c r="H97" s="227" t="s">
        <v>1214</v>
      </c>
      <c r="I97" s="228" t="s">
        <v>1215</v>
      </c>
    </row>
    <row r="98" spans="1:9" hidden="1">
      <c r="A98" s="224" t="s">
        <v>1227</v>
      </c>
      <c r="B98" s="224" t="s">
        <v>1468</v>
      </c>
      <c r="C98" s="224" t="s">
        <v>1469</v>
      </c>
      <c r="D98" s="224" t="s">
        <v>1470</v>
      </c>
      <c r="E98" s="224" t="s">
        <v>1471</v>
      </c>
      <c r="F98" s="224" t="s">
        <v>303</v>
      </c>
      <c r="G98" s="225"/>
      <c r="H98" s="225" t="s">
        <v>1209</v>
      </c>
      <c r="I98" s="245"/>
    </row>
    <row r="99" spans="1:9" ht="52.9" hidden="1">
      <c r="A99" s="230" t="s">
        <v>1216</v>
      </c>
      <c r="B99" s="230" t="s">
        <v>1472</v>
      </c>
      <c r="C99" s="230" t="s">
        <v>1472</v>
      </c>
      <c r="D99" s="227"/>
      <c r="E99" s="230" t="s">
        <v>1472</v>
      </c>
      <c r="F99" s="227" t="s">
        <v>226</v>
      </c>
      <c r="G99" s="225" t="s">
        <v>1473</v>
      </c>
      <c r="H99" s="227" t="s">
        <v>1214</v>
      </c>
      <c r="I99" s="228" t="s">
        <v>1220</v>
      </c>
    </row>
    <row r="100" spans="1:9" hidden="1">
      <c r="A100" s="224" t="s">
        <v>1227</v>
      </c>
      <c r="B100" s="230" t="s">
        <v>1474</v>
      </c>
      <c r="C100" s="230" t="s">
        <v>1474</v>
      </c>
      <c r="D100" s="230" t="s">
        <v>1475</v>
      </c>
      <c r="E100" s="230" t="s">
        <v>1474</v>
      </c>
      <c r="F100" s="224" t="s">
        <v>303</v>
      </c>
      <c r="G100" s="225" t="s">
        <v>1476</v>
      </c>
      <c r="H100" s="225" t="s">
        <v>1209</v>
      </c>
      <c r="I100" s="222" t="s">
        <v>1379</v>
      </c>
    </row>
    <row r="101" spans="1:9" hidden="1">
      <c r="A101" s="224" t="s">
        <v>1227</v>
      </c>
      <c r="B101" s="230" t="s">
        <v>1474</v>
      </c>
      <c r="C101" s="230" t="s">
        <v>1474</v>
      </c>
      <c r="D101" s="230" t="s">
        <v>1477</v>
      </c>
      <c r="E101" s="230" t="s">
        <v>1474</v>
      </c>
      <c r="F101" s="224" t="s">
        <v>303</v>
      </c>
      <c r="G101" s="225" t="s">
        <v>1476</v>
      </c>
      <c r="H101" s="225" t="s">
        <v>1209</v>
      </c>
      <c r="I101" s="222" t="s">
        <v>1379</v>
      </c>
    </row>
    <row r="102" spans="1:9" hidden="1">
      <c r="A102" s="224" t="s">
        <v>1227</v>
      </c>
      <c r="B102" s="224" t="s">
        <v>1478</v>
      </c>
      <c r="C102" s="224" t="s">
        <v>1478</v>
      </c>
      <c r="D102" s="224" t="s">
        <v>1479</v>
      </c>
      <c r="E102" s="224" t="s">
        <v>1480</v>
      </c>
      <c r="F102" s="224" t="s">
        <v>303</v>
      </c>
      <c r="G102" s="225"/>
      <c r="H102" s="225" t="s">
        <v>1209</v>
      </c>
      <c r="I102" s="222" t="s">
        <v>1379</v>
      </c>
    </row>
    <row r="103" spans="1:9" hidden="1">
      <c r="A103" s="224" t="s">
        <v>1227</v>
      </c>
      <c r="B103" s="224" t="s">
        <v>1478</v>
      </c>
      <c r="C103" s="224" t="s">
        <v>1481</v>
      </c>
      <c r="D103" s="224"/>
      <c r="E103" s="224" t="s">
        <v>1482</v>
      </c>
      <c r="F103" s="224" t="s">
        <v>303</v>
      </c>
      <c r="G103" s="225"/>
      <c r="H103" s="225" t="s">
        <v>1209</v>
      </c>
      <c r="I103" s="222" t="s">
        <v>1379</v>
      </c>
    </row>
    <row r="104" spans="1:9" hidden="1">
      <c r="A104" s="224" t="s">
        <v>1227</v>
      </c>
      <c r="B104" s="224" t="s">
        <v>1478</v>
      </c>
      <c r="C104" s="224" t="s">
        <v>1483</v>
      </c>
      <c r="D104" s="224"/>
      <c r="E104" s="224" t="s">
        <v>1484</v>
      </c>
      <c r="F104" s="224" t="s">
        <v>303</v>
      </c>
      <c r="G104" s="225"/>
      <c r="H104" s="225" t="s">
        <v>1209</v>
      </c>
      <c r="I104" s="222" t="s">
        <v>1379</v>
      </c>
    </row>
    <row r="105" spans="1:9" hidden="1">
      <c r="A105" s="233" t="s">
        <v>1283</v>
      </c>
      <c r="B105" s="233" t="s">
        <v>1485</v>
      </c>
      <c r="C105" s="233" t="s">
        <v>1485</v>
      </c>
      <c r="D105" s="225"/>
      <c r="E105" s="233" t="s">
        <v>1485</v>
      </c>
      <c r="F105" s="227" t="s">
        <v>246</v>
      </c>
      <c r="G105" s="225" t="s">
        <v>1486</v>
      </c>
      <c r="H105" s="227" t="s">
        <v>1214</v>
      </c>
      <c r="I105" s="222"/>
    </row>
    <row r="106" spans="1:9" hidden="1">
      <c r="A106" s="491" t="s">
        <v>1487</v>
      </c>
      <c r="B106" s="491" t="s">
        <v>1488</v>
      </c>
      <c r="C106" s="492"/>
      <c r="D106" s="492"/>
      <c r="E106" s="491" t="s">
        <v>1488</v>
      </c>
      <c r="F106" s="493" t="s">
        <v>284</v>
      </c>
      <c r="G106" s="492"/>
      <c r="H106" s="493" t="s">
        <v>1214</v>
      </c>
      <c r="I106" s="494" t="s">
        <v>1489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1703</v>
      </c>
      <c r="B108" s="495" t="s">
        <v>1492</v>
      </c>
      <c r="C108" s="495" t="s">
        <v>1493</v>
      </c>
      <c r="D108" s="495" t="s">
        <v>1494</v>
      </c>
      <c r="E108" s="495" t="s">
        <v>1495</v>
      </c>
      <c r="F108" s="495" t="s">
        <v>303</v>
      </c>
      <c r="G108" s="496" t="s">
        <v>1496</v>
      </c>
      <c r="H108" s="496" t="s">
        <v>1209</v>
      </c>
      <c r="I108" s="497" t="s">
        <v>1497</v>
      </c>
    </row>
    <row r="109" spans="1:9" hidden="1">
      <c r="A109" s="224" t="s">
        <v>1227</v>
      </c>
      <c r="B109" s="224" t="s">
        <v>1492</v>
      </c>
      <c r="C109" s="224" t="s">
        <v>1492</v>
      </c>
      <c r="D109" s="224" t="s">
        <v>1498</v>
      </c>
      <c r="E109" s="224" t="s">
        <v>1492</v>
      </c>
      <c r="F109" s="224" t="s">
        <v>303</v>
      </c>
      <c r="G109" s="225" t="s">
        <v>1499</v>
      </c>
      <c r="H109" s="225" t="s">
        <v>1209</v>
      </c>
      <c r="I109" s="222"/>
    </row>
    <row r="110" spans="1:9" ht="39.6" hidden="1">
      <c r="A110" s="224" t="s">
        <v>1227</v>
      </c>
      <c r="B110" s="224" t="s">
        <v>1492</v>
      </c>
      <c r="C110" s="224" t="s">
        <v>1492</v>
      </c>
      <c r="D110" s="224" t="s">
        <v>1500</v>
      </c>
      <c r="E110" s="224" t="s">
        <v>1492</v>
      </c>
      <c r="F110" s="224" t="s">
        <v>303</v>
      </c>
      <c r="G110" s="225" t="s">
        <v>1499</v>
      </c>
      <c r="H110" s="225" t="s">
        <v>1209</v>
      </c>
      <c r="I110" s="245" t="s">
        <v>1497</v>
      </c>
    </row>
    <row r="111" spans="1:9" hidden="1">
      <c r="A111" s="224" t="s">
        <v>1227</v>
      </c>
      <c r="B111" s="224" t="s">
        <v>1492</v>
      </c>
      <c r="C111" s="224" t="s">
        <v>1492</v>
      </c>
      <c r="D111" s="224" t="s">
        <v>1501</v>
      </c>
      <c r="E111" s="224" t="s">
        <v>1492</v>
      </c>
      <c r="F111" s="224" t="s">
        <v>303</v>
      </c>
      <c r="G111" s="225" t="s">
        <v>1499</v>
      </c>
      <c r="H111" s="225" t="s">
        <v>1209</v>
      </c>
      <c r="I111" s="222"/>
    </row>
    <row r="112" spans="1:9" hidden="1">
      <c r="A112" s="224" t="s">
        <v>1227</v>
      </c>
      <c r="B112" s="224" t="s">
        <v>1502</v>
      </c>
      <c r="C112" s="224" t="s">
        <v>1503</v>
      </c>
      <c r="D112" s="224" t="s">
        <v>1504</v>
      </c>
      <c r="E112" s="224" t="s">
        <v>1505</v>
      </c>
      <c r="F112" s="224" t="s">
        <v>303</v>
      </c>
      <c r="G112" s="225" t="s">
        <v>1506</v>
      </c>
      <c r="H112" s="225" t="s">
        <v>1209</v>
      </c>
      <c r="I112" s="222"/>
    </row>
    <row r="113" spans="1:9" hidden="1">
      <c r="A113" s="224" t="s">
        <v>1227</v>
      </c>
      <c r="B113" s="224" t="s">
        <v>1502</v>
      </c>
      <c r="C113" s="224" t="s">
        <v>1507</v>
      </c>
      <c r="D113" s="224"/>
      <c r="E113" s="224" t="s">
        <v>1508</v>
      </c>
      <c r="F113" s="224" t="s">
        <v>303</v>
      </c>
      <c r="G113" s="225"/>
      <c r="H113" s="225" t="s">
        <v>1209</v>
      </c>
      <c r="I113" s="222"/>
    </row>
    <row r="114" spans="1:9" hidden="1">
      <c r="A114" s="224" t="s">
        <v>1227</v>
      </c>
      <c r="B114" s="224" t="s">
        <v>1502</v>
      </c>
      <c r="C114" s="224" t="s">
        <v>1509</v>
      </c>
      <c r="D114" s="224"/>
      <c r="E114" s="224" t="s">
        <v>1510</v>
      </c>
      <c r="F114" s="224" t="s">
        <v>303</v>
      </c>
      <c r="G114" s="225"/>
      <c r="H114" s="225" t="s">
        <v>1209</v>
      </c>
      <c r="I114" s="222"/>
    </row>
    <row r="115" spans="1:9" hidden="1">
      <c r="A115" s="224" t="s">
        <v>1227</v>
      </c>
      <c r="B115" s="224" t="s">
        <v>1502</v>
      </c>
      <c r="C115" s="224" t="s">
        <v>1512</v>
      </c>
      <c r="D115" s="224"/>
      <c r="E115" s="224" t="s">
        <v>1513</v>
      </c>
      <c r="F115" s="224" t="s">
        <v>303</v>
      </c>
      <c r="G115" s="225"/>
      <c r="H115" s="225" t="s">
        <v>1209</v>
      </c>
      <c r="I115" s="222"/>
    </row>
    <row r="116" spans="1:9" hidden="1">
      <c r="A116" s="224" t="s">
        <v>1227</v>
      </c>
      <c r="B116" s="224" t="s">
        <v>1502</v>
      </c>
      <c r="C116" s="224" t="s">
        <v>1514</v>
      </c>
      <c r="D116" s="224"/>
      <c r="E116" s="224" t="s">
        <v>1515</v>
      </c>
      <c r="F116" s="224" t="s">
        <v>303</v>
      </c>
      <c r="G116" s="225"/>
      <c r="H116" s="225" t="s">
        <v>1209</v>
      </c>
      <c r="I116" s="222"/>
    </row>
    <row r="117" spans="1:9" ht="39.6" hidden="1">
      <c r="A117" s="231" t="s">
        <v>1262</v>
      </c>
      <c r="B117" s="231" t="s">
        <v>1516</v>
      </c>
      <c r="C117" s="225"/>
      <c r="D117" s="225"/>
      <c r="E117" s="231" t="s">
        <v>1516</v>
      </c>
      <c r="F117" s="227" t="s">
        <v>284</v>
      </c>
      <c r="G117" s="225"/>
      <c r="H117" s="227" t="s">
        <v>1214</v>
      </c>
      <c r="I117" s="222" t="s">
        <v>1264</v>
      </c>
    </row>
    <row r="118" spans="1:9" ht="52.9" hidden="1">
      <c r="A118" s="225"/>
      <c r="B118" s="225"/>
      <c r="C118" s="225" t="s">
        <v>191</v>
      </c>
      <c r="D118" s="225"/>
      <c r="E118" s="225" t="s">
        <v>191</v>
      </c>
      <c r="F118" s="225" t="s">
        <v>1517</v>
      </c>
      <c r="G118" s="225" t="s">
        <v>192</v>
      </c>
      <c r="H118" s="225" t="s">
        <v>1214</v>
      </c>
      <c r="I118" s="222" t="s">
        <v>1518</v>
      </c>
    </row>
    <row r="119" spans="1:9" hidden="1">
      <c r="A119" s="225"/>
      <c r="B119" s="225"/>
      <c r="C119" s="225" t="s">
        <v>1519</v>
      </c>
      <c r="D119" s="225"/>
      <c r="E119" s="225" t="s">
        <v>1519</v>
      </c>
      <c r="F119" s="225" t="s">
        <v>1517</v>
      </c>
      <c r="G119" s="225" t="s">
        <v>1520</v>
      </c>
      <c r="H119" s="225" t="s">
        <v>1209</v>
      </c>
      <c r="I119" s="222"/>
    </row>
    <row r="120" spans="1:9" ht="66" hidden="1">
      <c r="A120" s="225"/>
      <c r="B120" s="225"/>
      <c r="C120" s="225" t="s">
        <v>246</v>
      </c>
      <c r="D120" s="225"/>
      <c r="E120" s="225" t="s">
        <v>246</v>
      </c>
      <c r="F120" s="225" t="s">
        <v>1517</v>
      </c>
      <c r="G120" s="225" t="s">
        <v>272</v>
      </c>
      <c r="H120" s="225" t="s">
        <v>1214</v>
      </c>
      <c r="I120" s="222" t="s">
        <v>1521</v>
      </c>
    </row>
    <row r="121" spans="1:9" ht="52.9" hidden="1">
      <c r="A121" s="225"/>
      <c r="B121" s="225"/>
      <c r="C121" s="225" t="s">
        <v>226</v>
      </c>
      <c r="D121" s="225"/>
      <c r="E121" s="225" t="s">
        <v>226</v>
      </c>
      <c r="F121" s="225" t="s">
        <v>1517</v>
      </c>
      <c r="G121" s="225" t="s">
        <v>225</v>
      </c>
      <c r="H121" s="225" t="s">
        <v>1214</v>
      </c>
      <c r="I121" s="228" t="s">
        <v>1220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1209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1517</v>
      </c>
      <c r="G123" s="225" t="s">
        <v>285</v>
      </c>
      <c r="H123" s="225" t="s">
        <v>1214</v>
      </c>
      <c r="I123" s="222" t="s">
        <v>1264</v>
      </c>
    </row>
    <row r="124" spans="1:9" ht="52.9" hidden="1">
      <c r="A124" s="225"/>
      <c r="B124" s="225"/>
      <c r="C124" s="225" t="s">
        <v>1213</v>
      </c>
      <c r="D124" s="225"/>
      <c r="E124" s="225" t="s">
        <v>1213</v>
      </c>
      <c r="F124" s="225" t="s">
        <v>1517</v>
      </c>
      <c r="G124" s="225" t="s">
        <v>1522</v>
      </c>
      <c r="H124" s="225" t="s">
        <v>1214</v>
      </c>
      <c r="I124" s="228" t="s">
        <v>1215</v>
      </c>
    </row>
    <row r="125" spans="1:9" ht="26.45" hidden="1">
      <c r="A125" s="225"/>
      <c r="B125" s="225"/>
      <c r="C125" s="225" t="s">
        <v>333</v>
      </c>
      <c r="D125" s="225"/>
      <c r="E125" s="225" t="s">
        <v>333</v>
      </c>
      <c r="F125" s="225" t="s">
        <v>1517</v>
      </c>
      <c r="G125" s="225" t="s">
        <v>334</v>
      </c>
      <c r="H125" s="225" t="s">
        <v>1209</v>
      </c>
      <c r="I125" s="222" t="s">
        <v>1523</v>
      </c>
    </row>
    <row r="126" spans="1:9" ht="13.9" hidden="1" thickBot="1">
      <c r="A126" s="225"/>
      <c r="B126" s="225"/>
      <c r="C126" s="225" t="s">
        <v>341</v>
      </c>
      <c r="D126" s="225"/>
      <c r="E126" s="225" t="s">
        <v>341</v>
      </c>
      <c r="F126" s="225" t="s">
        <v>1517</v>
      </c>
      <c r="G126" s="225" t="s">
        <v>342</v>
      </c>
      <c r="H126" s="225" t="s">
        <v>1209</v>
      </c>
      <c r="I126" s="222"/>
    </row>
    <row r="127" spans="1:9" s="682" customFormat="1" ht="14.45">
      <c r="A127" s="680" t="s">
        <v>1704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1705</v>
      </c>
      <c r="B128"/>
      <c r="C128"/>
      <c r="D128"/>
      <c r="E128"/>
      <c r="F128"/>
      <c r="G128"/>
    </row>
    <row r="130" spans="1:7" ht="14.45">
      <c r="A130" s="506" t="s">
        <v>1706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8" t="s">
        <v>1707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1708</v>
      </c>
    </row>
    <row r="133" spans="1:7" ht="15" thickBot="1">
      <c r="A133" s="500" t="s">
        <v>1709</v>
      </c>
      <c r="B133" s="501" t="s">
        <v>1710</v>
      </c>
      <c r="C133" s="501" t="s">
        <v>1711</v>
      </c>
      <c r="D133" s="502"/>
      <c r="E133" s="501"/>
      <c r="F133" s="501"/>
      <c r="G133" s="503"/>
    </row>
    <row r="134" spans="1:7" ht="15" thickBot="1">
      <c r="A134" s="500" t="s">
        <v>1712</v>
      </c>
      <c r="B134" s="501" t="s">
        <v>1710</v>
      </c>
      <c r="C134" s="501" t="s">
        <v>1711</v>
      </c>
      <c r="D134" s="502"/>
      <c r="E134" s="501"/>
      <c r="F134" s="501"/>
      <c r="G134" s="503"/>
    </row>
    <row r="135" spans="1:7" ht="43.9" thickBot="1">
      <c r="A135" s="500" t="s">
        <v>1713</v>
      </c>
      <c r="B135" s="529" t="s">
        <v>1711</v>
      </c>
      <c r="C135" s="501" t="s">
        <v>1710</v>
      </c>
      <c r="D135" s="502" t="s">
        <v>1714</v>
      </c>
      <c r="E135" s="501"/>
      <c r="F135" s="504"/>
      <c r="G135" s="502" t="s">
        <v>1715</v>
      </c>
    </row>
    <row r="136" spans="1:7" ht="43.9" thickBot="1">
      <c r="A136" s="500" t="s">
        <v>1716</v>
      </c>
      <c r="B136" s="501" t="s">
        <v>1717</v>
      </c>
      <c r="C136" s="501"/>
      <c r="D136" s="503"/>
      <c r="E136" s="501"/>
      <c r="F136" s="504"/>
      <c r="G136" s="502" t="s">
        <v>1718</v>
      </c>
    </row>
    <row r="137" spans="1:7" ht="15" thickBot="1">
      <c r="A137" s="500" t="s">
        <v>1719</v>
      </c>
      <c r="B137" s="529" t="s">
        <v>1711</v>
      </c>
      <c r="C137" s="501" t="s">
        <v>1720</v>
      </c>
      <c r="D137" s="502" t="s">
        <v>1717</v>
      </c>
      <c r="E137" s="501" t="s">
        <v>1710</v>
      </c>
      <c r="F137" s="504"/>
      <c r="G137" s="503"/>
    </row>
    <row r="138" spans="1:7" ht="15" thickBot="1">
      <c r="A138" s="500" t="s">
        <v>1721</v>
      </c>
      <c r="B138" s="501" t="s">
        <v>1710</v>
      </c>
      <c r="C138" s="501" t="s">
        <v>1717</v>
      </c>
      <c r="D138" s="502"/>
      <c r="E138" s="501"/>
      <c r="F138" s="501"/>
      <c r="G138" s="503"/>
    </row>
    <row r="139" spans="1:7" ht="15" thickBot="1">
      <c r="A139" s="500" t="s">
        <v>1722</v>
      </c>
      <c r="B139" s="501" t="s">
        <v>1711</v>
      </c>
      <c r="C139" s="501" t="s">
        <v>1720</v>
      </c>
      <c r="D139" s="502" t="s">
        <v>1710</v>
      </c>
      <c r="E139" s="501" t="s">
        <v>1717</v>
      </c>
      <c r="F139" s="504"/>
      <c r="G139" s="503"/>
    </row>
    <row r="140" spans="1:7" ht="15" thickBot="1">
      <c r="A140" s="500" t="s">
        <v>1723</v>
      </c>
      <c r="B140" s="501" t="s">
        <v>1711</v>
      </c>
      <c r="C140" s="501" t="s">
        <v>1710</v>
      </c>
      <c r="D140" s="502" t="s">
        <v>1714</v>
      </c>
      <c r="E140" s="501" t="s">
        <v>1717</v>
      </c>
      <c r="F140" s="501"/>
      <c r="G140" s="503"/>
    </row>
    <row r="141" spans="1:7" ht="15" thickBot="1">
      <c r="A141" s="500" t="s">
        <v>1724</v>
      </c>
      <c r="B141" s="501" t="s">
        <v>1711</v>
      </c>
      <c r="C141" s="501" t="s">
        <v>1725</v>
      </c>
      <c r="D141" s="502" t="s">
        <v>1726</v>
      </c>
      <c r="E141" s="501" t="s">
        <v>1714</v>
      </c>
      <c r="F141" s="504"/>
      <c r="G141" s="503"/>
    </row>
    <row r="142" spans="1:7" ht="15" thickBot="1">
      <c r="A142" s="500" t="s">
        <v>1727</v>
      </c>
      <c r="B142" s="501" t="s">
        <v>1711</v>
      </c>
      <c r="C142" s="501" t="s">
        <v>1714</v>
      </c>
      <c r="D142" s="503"/>
      <c r="E142" s="501"/>
      <c r="F142" s="504"/>
      <c r="G142" s="503"/>
    </row>
    <row r="143" spans="1:7" ht="43.9" thickBot="1">
      <c r="A143" s="500" t="s">
        <v>1728</v>
      </c>
      <c r="B143" s="501" t="s">
        <v>1711</v>
      </c>
      <c r="C143" s="501" t="s">
        <v>1729</v>
      </c>
      <c r="D143" s="502" t="s">
        <v>1714</v>
      </c>
      <c r="E143" s="501" t="s">
        <v>1710</v>
      </c>
      <c r="F143" s="501"/>
      <c r="G143" s="502" t="s">
        <v>1715</v>
      </c>
    </row>
    <row r="144" spans="1:7" ht="15" thickBot="1">
      <c r="A144" s="500" t="s">
        <v>1730</v>
      </c>
      <c r="B144" s="501" t="s">
        <v>1731</v>
      </c>
      <c r="C144" s="501"/>
      <c r="D144" s="502"/>
      <c r="E144" s="501"/>
      <c r="F144" s="501"/>
      <c r="G144" s="502"/>
    </row>
    <row r="145" spans="1:7" ht="72.599999999999994" thickBot="1">
      <c r="A145" s="500" t="s">
        <v>1732</v>
      </c>
      <c r="B145" s="501" t="s">
        <v>1733</v>
      </c>
      <c r="C145" s="501" t="s">
        <v>1734</v>
      </c>
      <c r="D145" s="502" t="s">
        <v>1735</v>
      </c>
      <c r="E145" s="501" t="s">
        <v>1710</v>
      </c>
      <c r="F145" s="504"/>
      <c r="G145" s="502" t="s">
        <v>1736</v>
      </c>
    </row>
    <row r="146" spans="1:7" ht="15" thickBot="1">
      <c r="A146" s="500" t="s">
        <v>1737</v>
      </c>
      <c r="B146" s="501" t="s">
        <v>1710</v>
      </c>
      <c r="C146" s="501" t="s">
        <v>1717</v>
      </c>
      <c r="D146" s="502"/>
      <c r="E146" s="501"/>
      <c r="F146" s="501"/>
      <c r="G146" s="502"/>
    </row>
    <row r="147" spans="1:7" ht="15" thickBot="1">
      <c r="A147" s="500" t="s">
        <v>1738</v>
      </c>
      <c r="B147" s="501" t="s">
        <v>1733</v>
      </c>
      <c r="C147" s="504"/>
      <c r="D147" s="502"/>
      <c r="E147" s="501"/>
      <c r="F147" s="501"/>
      <c r="G147" s="502"/>
    </row>
    <row r="148" spans="1:7" ht="15" thickBot="1">
      <c r="A148" s="500" t="s">
        <v>1739</v>
      </c>
      <c r="B148" s="529" t="s">
        <v>1733</v>
      </c>
      <c r="C148" s="501" t="s">
        <v>1734</v>
      </c>
      <c r="D148" s="502" t="s">
        <v>1710</v>
      </c>
      <c r="E148" s="501" t="s">
        <v>1714</v>
      </c>
      <c r="F148" s="501"/>
      <c r="G148" s="502"/>
    </row>
    <row r="149" spans="1:7" ht="15" thickBot="1">
      <c r="A149" s="500" t="s">
        <v>1740</v>
      </c>
      <c r="B149" s="501" t="s">
        <v>1733</v>
      </c>
      <c r="C149" s="501"/>
      <c r="D149" s="502"/>
      <c r="E149" s="501"/>
      <c r="F149" s="501"/>
      <c r="G149" s="502"/>
    </row>
    <row r="150" spans="1:7" ht="15" thickBot="1">
      <c r="A150" s="500" t="s">
        <v>1741</v>
      </c>
      <c r="B150" s="501" t="s">
        <v>1733</v>
      </c>
      <c r="C150" s="504"/>
      <c r="D150" s="502"/>
      <c r="E150" s="501"/>
      <c r="F150" s="501"/>
      <c r="G150" s="502"/>
    </row>
    <row r="151" spans="1:7" ht="15" thickBot="1">
      <c r="A151" s="500" t="s">
        <v>1742</v>
      </c>
      <c r="B151" s="501" t="s">
        <v>1734</v>
      </c>
      <c r="C151" s="501" t="s">
        <v>1710</v>
      </c>
      <c r="D151" s="502"/>
      <c r="E151" s="501"/>
      <c r="F151" s="504"/>
      <c r="G151" s="502"/>
    </row>
    <row r="152" spans="1:7" ht="15" thickBot="1">
      <c r="A152" s="500" t="s">
        <v>1740</v>
      </c>
      <c r="B152" s="501" t="s">
        <v>1733</v>
      </c>
      <c r="C152" s="501"/>
      <c r="D152" s="502"/>
      <c r="E152" s="501"/>
      <c r="F152" s="501"/>
      <c r="G152" s="502"/>
    </row>
    <row r="153" spans="1:7" ht="15" thickBot="1">
      <c r="A153" s="500" t="s">
        <v>1741</v>
      </c>
      <c r="B153" s="501" t="s">
        <v>1733</v>
      </c>
      <c r="C153" s="504"/>
      <c r="D153" s="502"/>
      <c r="E153" s="501"/>
      <c r="F153" s="501"/>
      <c r="G153" s="502"/>
    </row>
    <row r="154" spans="1:7" ht="15" thickBot="1">
      <c r="A154" s="500" t="s">
        <v>1742</v>
      </c>
      <c r="B154" s="501" t="s">
        <v>1734</v>
      </c>
      <c r="C154" s="501" t="s">
        <v>1710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7" t="s">
        <v>1196</v>
      </c>
      <c r="B1" s="637" t="s">
        <v>1197</v>
      </c>
      <c r="C1" s="638" t="s">
        <v>1198</v>
      </c>
      <c r="D1" s="639" t="s">
        <v>1743</v>
      </c>
      <c r="E1" s="640" t="s">
        <v>1707</v>
      </c>
    </row>
    <row r="2" spans="1:5" ht="15.6">
      <c r="A2" s="641" t="s">
        <v>1227</v>
      </c>
      <c r="B2" s="642" t="s">
        <v>1228</v>
      </c>
      <c r="C2" s="643" t="s">
        <v>1229</v>
      </c>
      <c r="D2" s="644" t="s">
        <v>1231</v>
      </c>
      <c r="E2" s="645" t="s">
        <v>1744</v>
      </c>
    </row>
    <row r="3" spans="1:5" ht="15.6">
      <c r="A3" s="646"/>
      <c r="B3" s="647"/>
      <c r="C3" s="648" t="s">
        <v>1233</v>
      </c>
      <c r="D3" s="649" t="s">
        <v>1235</v>
      </c>
      <c r="E3" s="650" t="s">
        <v>1744</v>
      </c>
    </row>
    <row r="4" spans="1:5" ht="15.6">
      <c r="A4" s="646"/>
      <c r="B4" s="647" t="s">
        <v>1258</v>
      </c>
      <c r="C4" s="648" t="s">
        <v>1258</v>
      </c>
      <c r="D4" s="651" t="s">
        <v>1260</v>
      </c>
      <c r="E4" s="650" t="s">
        <v>1745</v>
      </c>
    </row>
    <row r="5" spans="1:5" ht="15.6">
      <c r="A5" s="646"/>
      <c r="B5" s="647" t="s">
        <v>1265</v>
      </c>
      <c r="C5" s="648" t="s">
        <v>1270</v>
      </c>
      <c r="D5" s="649" t="s">
        <v>239</v>
      </c>
      <c r="E5" s="650" t="s">
        <v>1745</v>
      </c>
    </row>
    <row r="6" spans="1:5" ht="15.6">
      <c r="A6" s="646"/>
      <c r="B6" s="647" t="s">
        <v>1287</v>
      </c>
      <c r="C6" s="648" t="s">
        <v>1287</v>
      </c>
      <c r="D6" s="651" t="s">
        <v>1289</v>
      </c>
      <c r="E6" s="650" t="s">
        <v>1745</v>
      </c>
    </row>
    <row r="7" spans="1:5" ht="15.6">
      <c r="A7" s="646"/>
      <c r="B7" s="647" t="s">
        <v>1294</v>
      </c>
      <c r="C7" s="648" t="s">
        <v>1294</v>
      </c>
      <c r="D7" s="651" t="s">
        <v>1296</v>
      </c>
      <c r="E7" s="650" t="s">
        <v>1745</v>
      </c>
    </row>
    <row r="8" spans="1:5" ht="15.6">
      <c r="A8" s="646"/>
      <c r="B8" s="647" t="s">
        <v>1298</v>
      </c>
      <c r="C8" s="648" t="s">
        <v>1242</v>
      </c>
      <c r="D8" s="651" t="s">
        <v>1311</v>
      </c>
      <c r="E8" s="650" t="s">
        <v>1745</v>
      </c>
    </row>
    <row r="9" spans="1:5" ht="15.6">
      <c r="A9" s="646"/>
      <c r="B9" s="647" t="s">
        <v>1298</v>
      </c>
      <c r="C9" s="648" t="s">
        <v>1299</v>
      </c>
      <c r="D9" s="651" t="s">
        <v>1301</v>
      </c>
      <c r="E9" s="650" t="s">
        <v>1745</v>
      </c>
    </row>
    <row r="10" spans="1:5" ht="15.6">
      <c r="A10" s="646"/>
      <c r="B10" s="647" t="s">
        <v>1329</v>
      </c>
      <c r="C10" s="648" t="s">
        <v>1329</v>
      </c>
      <c r="D10" s="649" t="s">
        <v>1746</v>
      </c>
      <c r="E10" s="650" t="s">
        <v>1745</v>
      </c>
    </row>
    <row r="11" spans="1:5" ht="15.6">
      <c r="A11" s="646"/>
      <c r="B11" s="647"/>
      <c r="C11" s="648"/>
      <c r="D11" s="649" t="s">
        <v>1747</v>
      </c>
      <c r="E11" s="650" t="s">
        <v>1745</v>
      </c>
    </row>
    <row r="12" spans="1:5" ht="15.6">
      <c r="A12" s="646"/>
      <c r="B12" s="647" t="s">
        <v>1344</v>
      </c>
      <c r="C12" s="648" t="s">
        <v>1345</v>
      </c>
      <c r="D12" s="652" t="s">
        <v>1748</v>
      </c>
      <c r="E12" s="650" t="s">
        <v>1745</v>
      </c>
    </row>
    <row r="13" spans="1:5" ht="15.6">
      <c r="A13" s="646"/>
      <c r="B13" s="647" t="s">
        <v>1749</v>
      </c>
      <c r="C13" s="648" t="s">
        <v>1749</v>
      </c>
      <c r="D13" s="653" t="s">
        <v>254</v>
      </c>
      <c r="E13" s="650" t="s">
        <v>1750</v>
      </c>
    </row>
    <row r="14" spans="1:5" ht="15.6">
      <c r="A14" s="646"/>
      <c r="B14" s="654" t="s">
        <v>1355</v>
      </c>
      <c r="C14" s="655" t="s">
        <v>1355</v>
      </c>
      <c r="D14" s="649" t="s">
        <v>1751</v>
      </c>
      <c r="E14" s="650" t="s">
        <v>1752</v>
      </c>
    </row>
    <row r="15" spans="1:5" ht="15.6">
      <c r="A15" s="646"/>
      <c r="B15" s="647" t="s">
        <v>1358</v>
      </c>
      <c r="C15" s="648" t="s">
        <v>1361</v>
      </c>
      <c r="D15" s="652" t="s">
        <v>1363</v>
      </c>
      <c r="E15" s="650" t="s">
        <v>1745</v>
      </c>
    </row>
    <row r="16" spans="1:5" ht="15.6">
      <c r="A16" s="646"/>
      <c r="B16" s="647"/>
      <c r="C16" s="648" t="s">
        <v>1342</v>
      </c>
      <c r="D16" s="649" t="s">
        <v>1360</v>
      </c>
      <c r="E16" s="650" t="s">
        <v>1745</v>
      </c>
    </row>
    <row r="17" spans="1:5" ht="15.6">
      <c r="A17" s="646"/>
      <c r="B17" s="647" t="s">
        <v>1372</v>
      </c>
      <c r="C17" s="648" t="s">
        <v>1373</v>
      </c>
      <c r="D17" s="649" t="s">
        <v>1375</v>
      </c>
      <c r="E17" s="650" t="s">
        <v>1745</v>
      </c>
    </row>
    <row r="18" spans="1:5" ht="15.6">
      <c r="A18" s="646"/>
      <c r="B18" s="647"/>
      <c r="C18" s="648" t="s">
        <v>1377</v>
      </c>
      <c r="D18" s="651" t="s">
        <v>1753</v>
      </c>
      <c r="E18" s="650" t="s">
        <v>1745</v>
      </c>
    </row>
    <row r="19" spans="1:5" ht="15.6">
      <c r="A19" s="646"/>
      <c r="B19" s="654" t="s">
        <v>1754</v>
      </c>
      <c r="C19" s="655"/>
      <c r="D19" s="652" t="s">
        <v>1755</v>
      </c>
      <c r="E19" s="650" t="s">
        <v>1745</v>
      </c>
    </row>
    <row r="20" spans="1:5" ht="15.6">
      <c r="A20" s="646"/>
      <c r="B20" s="654" t="s">
        <v>1392</v>
      </c>
      <c r="C20" s="655" t="s">
        <v>1392</v>
      </c>
      <c r="D20" s="652" t="s">
        <v>1394</v>
      </c>
      <c r="E20" s="650" t="s">
        <v>1745</v>
      </c>
    </row>
    <row r="21" spans="1:5" ht="15.6">
      <c r="A21" s="656"/>
      <c r="B21" s="657" t="s">
        <v>1756</v>
      </c>
      <c r="C21" s="658" t="s">
        <v>1756</v>
      </c>
      <c r="D21" s="649" t="s">
        <v>1757</v>
      </c>
      <c r="E21" s="650" t="s">
        <v>1744</v>
      </c>
    </row>
    <row r="22" spans="1:5" ht="15.6">
      <c r="A22" s="646"/>
      <c r="B22" s="647" t="s">
        <v>1402</v>
      </c>
      <c r="C22" s="648" t="s">
        <v>1410</v>
      </c>
      <c r="D22" s="652" t="s">
        <v>1412</v>
      </c>
      <c r="E22" s="650" t="s">
        <v>1745</v>
      </c>
    </row>
    <row r="23" spans="1:5" ht="15.6">
      <c r="A23" s="646"/>
      <c r="B23" s="647"/>
      <c r="C23" s="648" t="s">
        <v>1403</v>
      </c>
      <c r="D23" s="652" t="s">
        <v>1405</v>
      </c>
      <c r="E23" s="650" t="s">
        <v>1745</v>
      </c>
    </row>
    <row r="24" spans="1:5" ht="15.6">
      <c r="A24" s="646"/>
      <c r="B24" s="647"/>
      <c r="C24" s="648" t="s">
        <v>1407</v>
      </c>
      <c r="D24" s="652" t="s">
        <v>1408</v>
      </c>
      <c r="E24" s="650" t="s">
        <v>1745</v>
      </c>
    </row>
    <row r="25" spans="1:5" ht="15.6">
      <c r="A25" s="646"/>
      <c r="B25" s="647" t="s">
        <v>1416</v>
      </c>
      <c r="C25" s="648" t="s">
        <v>1416</v>
      </c>
      <c r="D25" s="659" t="s">
        <v>1758</v>
      </c>
      <c r="E25" s="650" t="s">
        <v>1745</v>
      </c>
    </row>
    <row r="26" spans="1:5" ht="15.6">
      <c r="A26" s="646"/>
      <c r="B26" s="647" t="s">
        <v>1448</v>
      </c>
      <c r="C26" s="648" t="s">
        <v>1448</v>
      </c>
      <c r="D26" s="651" t="s">
        <v>1450</v>
      </c>
      <c r="E26" s="650" t="s">
        <v>1745</v>
      </c>
    </row>
    <row r="27" spans="1:5" ht="15.6">
      <c r="A27" s="646"/>
      <c r="B27" s="654" t="s">
        <v>1468</v>
      </c>
      <c r="C27" s="655" t="s">
        <v>1469</v>
      </c>
      <c r="D27" s="651" t="s">
        <v>1759</v>
      </c>
      <c r="E27" s="650" t="s">
        <v>1745</v>
      </c>
    </row>
    <row r="28" spans="1:5" ht="15.6">
      <c r="A28" s="660"/>
      <c r="B28" s="654" t="s">
        <v>1474</v>
      </c>
      <c r="C28" s="655" t="s">
        <v>1474</v>
      </c>
      <c r="D28" s="659" t="s">
        <v>1760</v>
      </c>
      <c r="E28" s="650" t="s">
        <v>1745</v>
      </c>
    </row>
    <row r="29" spans="1:5" ht="15.6">
      <c r="A29" s="646"/>
      <c r="B29" s="647" t="s">
        <v>1478</v>
      </c>
      <c r="C29" s="648" t="s">
        <v>1478</v>
      </c>
      <c r="D29" s="649" t="s">
        <v>1480</v>
      </c>
      <c r="E29" s="650" t="s">
        <v>1745</v>
      </c>
    </row>
    <row r="30" spans="1:5" ht="15.6">
      <c r="A30" s="646"/>
      <c r="B30" s="647"/>
      <c r="C30" s="648" t="s">
        <v>1481</v>
      </c>
      <c r="D30" s="651" t="s">
        <v>1482</v>
      </c>
      <c r="E30" s="650" t="s">
        <v>1745</v>
      </c>
    </row>
    <row r="31" spans="1:5" ht="15.6">
      <c r="A31" s="646"/>
      <c r="B31" s="647"/>
      <c r="C31" s="648" t="s">
        <v>1483</v>
      </c>
      <c r="D31" s="651" t="s">
        <v>1484</v>
      </c>
      <c r="E31" s="650" t="s">
        <v>1745</v>
      </c>
    </row>
    <row r="32" spans="1:5" ht="15.6">
      <c r="A32" s="646"/>
      <c r="B32" s="647"/>
      <c r="C32" s="648" t="s">
        <v>1242</v>
      </c>
      <c r="D32" s="651" t="s">
        <v>1761</v>
      </c>
      <c r="E32" s="650" t="s">
        <v>1745</v>
      </c>
    </row>
    <row r="33" spans="1:5" ht="15.6">
      <c r="A33" s="646"/>
      <c r="B33" s="647" t="s">
        <v>1492</v>
      </c>
      <c r="C33" s="648" t="s">
        <v>1492</v>
      </c>
      <c r="D33" s="649" t="s">
        <v>1762</v>
      </c>
      <c r="E33" s="650" t="s">
        <v>1745</v>
      </c>
    </row>
    <row r="34" spans="1:5" ht="15.6">
      <c r="A34" s="646"/>
      <c r="B34" s="661"/>
      <c r="C34" s="648"/>
      <c r="D34" s="649" t="s">
        <v>1763</v>
      </c>
      <c r="E34" s="650" t="s">
        <v>1745</v>
      </c>
    </row>
    <row r="35" spans="1:5" ht="15.6">
      <c r="A35" s="646"/>
      <c r="B35" s="661"/>
      <c r="C35" s="648"/>
      <c r="D35" s="649" t="s">
        <v>1764</v>
      </c>
      <c r="E35" s="650" t="s">
        <v>1745</v>
      </c>
    </row>
    <row r="36" spans="1:5" ht="15.6">
      <c r="A36" s="646"/>
      <c r="B36" s="661"/>
      <c r="C36" s="648" t="s">
        <v>1493</v>
      </c>
      <c r="D36" s="649" t="s">
        <v>1495</v>
      </c>
      <c r="E36" s="650" t="s">
        <v>1745</v>
      </c>
    </row>
    <row r="37" spans="1:5" ht="15.6">
      <c r="A37" s="646"/>
      <c r="B37" s="1248" t="s">
        <v>1502</v>
      </c>
      <c r="C37" s="655" t="s">
        <v>1507</v>
      </c>
      <c r="D37" s="649" t="s">
        <v>1508</v>
      </c>
      <c r="E37" s="650" t="s">
        <v>1744</v>
      </c>
    </row>
    <row r="38" spans="1:5" ht="15.6">
      <c r="A38" s="646"/>
      <c r="B38" s="1249"/>
      <c r="C38" s="655" t="s">
        <v>1509</v>
      </c>
      <c r="D38" s="649" t="s">
        <v>1510</v>
      </c>
      <c r="E38" s="650" t="s">
        <v>1744</v>
      </c>
    </row>
    <row r="39" spans="1:5" ht="15.6">
      <c r="A39" s="646"/>
      <c r="B39" s="1249"/>
      <c r="C39" s="662" t="s">
        <v>1765</v>
      </c>
      <c r="D39" s="649" t="s">
        <v>1766</v>
      </c>
      <c r="E39" s="650" t="s">
        <v>1744</v>
      </c>
    </row>
    <row r="40" spans="1:5" ht="16.149999999999999" thickBot="1">
      <c r="A40" s="663"/>
      <c r="B40" s="1250"/>
      <c r="C40" s="664" t="s">
        <v>1767</v>
      </c>
      <c r="D40" s="665" t="s">
        <v>1768</v>
      </c>
      <c r="E40" s="666" t="s">
        <v>1752</v>
      </c>
    </row>
    <row r="41" spans="1:5" ht="16.149999999999999" thickBot="1">
      <c r="A41" s="667" t="s">
        <v>1204</v>
      </c>
      <c r="B41" s="667" t="s">
        <v>1444</v>
      </c>
      <c r="C41" s="668" t="s">
        <v>1444</v>
      </c>
      <c r="D41" s="669" t="s">
        <v>1446</v>
      </c>
      <c r="E41" s="670" t="s">
        <v>1745</v>
      </c>
    </row>
    <row r="42" spans="1:5" ht="16.149999999999999" thickBot="1">
      <c r="A42" s="667" t="s">
        <v>1278</v>
      </c>
      <c r="B42" s="667" t="s">
        <v>1279</v>
      </c>
      <c r="C42" s="668" t="s">
        <v>1279</v>
      </c>
      <c r="D42" s="671" t="s">
        <v>1769</v>
      </c>
      <c r="E42" s="670" t="s">
        <v>1745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360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55" t="s">
        <v>1770</v>
      </c>
      <c r="C4" s="1256"/>
      <c r="D4" s="1256"/>
      <c r="E4" s="1256"/>
      <c r="F4" s="1257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1771</v>
      </c>
      <c r="C7" s="616"/>
      <c r="D7" s="616" t="s">
        <v>1772</v>
      </c>
      <c r="E7" s="767" t="s">
        <v>1773</v>
      </c>
      <c r="F7" s="1251" t="s">
        <v>1774</v>
      </c>
      <c r="G7" s="1253" t="s">
        <v>366</v>
      </c>
      <c r="H7" s="1251" t="s">
        <v>1773</v>
      </c>
      <c r="I7" s="814" t="s">
        <v>226</v>
      </c>
      <c r="J7" s="814" t="s">
        <v>246</v>
      </c>
      <c r="K7" s="814" t="s">
        <v>210</v>
      </c>
      <c r="L7" s="814" t="s">
        <v>1775</v>
      </c>
      <c r="M7" s="814" t="s">
        <v>145</v>
      </c>
      <c r="N7" s="814" t="s">
        <v>449</v>
      </c>
      <c r="O7" s="814" t="s">
        <v>1776</v>
      </c>
    </row>
    <row r="8" spans="2:15" s="14" customFormat="1" ht="38.25" customHeight="1">
      <c r="B8" s="617" t="s">
        <v>365</v>
      </c>
      <c r="C8" s="617" t="s">
        <v>366</v>
      </c>
      <c r="D8" s="616" t="s">
        <v>1553</v>
      </c>
      <c r="E8" s="617" t="s">
        <v>238</v>
      </c>
      <c r="F8" s="1252"/>
      <c r="G8" s="1254"/>
      <c r="H8" s="1252"/>
      <c r="I8" s="617" t="s">
        <v>1553</v>
      </c>
      <c r="J8" s="617" t="s">
        <v>1777</v>
      </c>
      <c r="K8" s="617" t="s">
        <v>1553</v>
      </c>
      <c r="L8" s="617" t="s">
        <v>1553</v>
      </c>
      <c r="M8" s="617" t="s">
        <v>1553</v>
      </c>
      <c r="N8" s="617" t="s">
        <v>1553</v>
      </c>
      <c r="O8" s="617" t="s">
        <v>1553</v>
      </c>
    </row>
    <row r="9" spans="2:15" s="14" customFormat="1" ht="18.75" hidden="1" customHeight="1">
      <c r="B9" s="630" t="s">
        <v>1778</v>
      </c>
      <c r="C9" s="630" t="s">
        <v>1779</v>
      </c>
      <c r="D9" s="630">
        <v>45309</v>
      </c>
      <c r="E9" s="758">
        <f>D9+8</f>
        <v>45317</v>
      </c>
      <c r="F9" s="758" t="s">
        <v>1780</v>
      </c>
      <c r="G9" s="758" t="s">
        <v>1781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1782</v>
      </c>
      <c r="C10" s="630" t="s">
        <v>1783</v>
      </c>
      <c r="D10" s="630">
        <v>45320</v>
      </c>
      <c r="E10" s="758">
        <f t="shared" ref="E10:E14" si="0">D10+8</f>
        <v>45328</v>
      </c>
      <c r="F10" s="758" t="s">
        <v>1784</v>
      </c>
      <c r="G10" s="758" t="s">
        <v>1785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1786</v>
      </c>
      <c r="C11" s="630" t="s">
        <v>1787</v>
      </c>
      <c r="D11" s="630">
        <v>45322</v>
      </c>
      <c r="E11" s="758">
        <f t="shared" si="0"/>
        <v>45330</v>
      </c>
      <c r="F11" s="758" t="s">
        <v>1788</v>
      </c>
      <c r="G11" s="758" t="s">
        <v>1789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1790</v>
      </c>
      <c r="C12" s="630" t="s">
        <v>1791</v>
      </c>
      <c r="D12" s="630">
        <f t="shared" ref="D12:D18" si="8">D11+7</f>
        <v>45329</v>
      </c>
      <c r="E12" s="758">
        <f t="shared" si="0"/>
        <v>45337</v>
      </c>
      <c r="F12" s="758" t="s">
        <v>415</v>
      </c>
      <c r="G12" s="758" t="s">
        <v>1792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1793</v>
      </c>
      <c r="C13" s="630" t="s">
        <v>1794</v>
      </c>
      <c r="D13" s="684">
        <f t="shared" si="8"/>
        <v>45336</v>
      </c>
      <c r="E13" s="758">
        <f t="shared" si="0"/>
        <v>45344</v>
      </c>
      <c r="F13" s="758" t="s">
        <v>1795</v>
      </c>
      <c r="G13" s="758" t="s">
        <v>1796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1797</v>
      </c>
      <c r="C14" s="630" t="s">
        <v>1798</v>
      </c>
      <c r="D14" s="630">
        <f t="shared" si="8"/>
        <v>45343</v>
      </c>
      <c r="E14" s="758">
        <f t="shared" si="0"/>
        <v>45351</v>
      </c>
      <c r="F14" s="758" t="s">
        <v>1799</v>
      </c>
      <c r="G14" s="758" t="s">
        <v>1800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1801</v>
      </c>
      <c r="C15" s="630" t="s">
        <v>1802</v>
      </c>
      <c r="D15" s="630">
        <f t="shared" si="8"/>
        <v>45350</v>
      </c>
      <c r="E15" s="758">
        <f t="shared" ref="E15:E19" si="9">D15+8</f>
        <v>45358</v>
      </c>
      <c r="F15" s="758" t="s">
        <v>411</v>
      </c>
      <c r="G15" s="758" t="s">
        <v>1803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1778</v>
      </c>
      <c r="C16" s="809" t="s">
        <v>1804</v>
      </c>
      <c r="D16" s="630">
        <v>45357</v>
      </c>
      <c r="E16" s="758">
        <f t="shared" si="9"/>
        <v>45365</v>
      </c>
      <c r="F16" s="758" t="s">
        <v>1780</v>
      </c>
      <c r="G16" s="758" t="s">
        <v>1805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1782</v>
      </c>
      <c r="C17" s="809" t="s">
        <v>1806</v>
      </c>
      <c r="D17" s="630">
        <f t="shared" si="8"/>
        <v>45364</v>
      </c>
      <c r="E17" s="758">
        <f t="shared" si="9"/>
        <v>45372</v>
      </c>
      <c r="F17" s="758" t="s">
        <v>1784</v>
      </c>
      <c r="G17" s="758" t="s">
        <v>1807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1790</v>
      </c>
      <c r="C18" s="809" t="s">
        <v>1808</v>
      </c>
      <c r="D18" s="630">
        <f t="shared" si="8"/>
        <v>45371</v>
      </c>
      <c r="E18" s="758">
        <f t="shared" si="9"/>
        <v>45379</v>
      </c>
      <c r="F18" s="758" t="s">
        <v>415</v>
      </c>
      <c r="G18" s="758" t="s">
        <v>1809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1810</v>
      </c>
      <c r="C19" s="809" t="s">
        <v>1811</v>
      </c>
      <c r="D19" s="630">
        <f>D18+7</f>
        <v>45378</v>
      </c>
      <c r="E19" s="758">
        <f t="shared" si="9"/>
        <v>45386</v>
      </c>
      <c r="F19" s="758" t="s">
        <v>1795</v>
      </c>
      <c r="G19" s="758" t="s">
        <v>1812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1797</v>
      </c>
      <c r="C20" s="809" t="s">
        <v>1813</v>
      </c>
      <c r="D20" s="630">
        <v>45385</v>
      </c>
      <c r="E20" s="758">
        <f t="shared" ref="E20" si="10">D20+8</f>
        <v>45393</v>
      </c>
      <c r="F20" s="758" t="s">
        <v>1799</v>
      </c>
      <c r="G20" s="758" t="s">
        <v>1814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1771</v>
      </c>
      <c r="C23" s="616"/>
      <c r="D23" s="616" t="s">
        <v>1772</v>
      </c>
      <c r="E23" s="767" t="s">
        <v>1773</v>
      </c>
      <c r="F23" s="1251" t="s">
        <v>1774</v>
      </c>
      <c r="G23" s="1253" t="s">
        <v>366</v>
      </c>
      <c r="H23" s="1251" t="s">
        <v>1773</v>
      </c>
      <c r="I23" s="816" t="s">
        <v>323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365</v>
      </c>
      <c r="C24" s="617" t="s">
        <v>366</v>
      </c>
      <c r="D24" s="616" t="s">
        <v>1553</v>
      </c>
      <c r="E24" s="617" t="s">
        <v>238</v>
      </c>
      <c r="F24" s="1252"/>
      <c r="G24" s="1254"/>
      <c r="H24" s="1252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1782</v>
      </c>
      <c r="C25" s="630" t="s">
        <v>1783</v>
      </c>
      <c r="D25" s="630">
        <v>45320</v>
      </c>
      <c r="E25" s="758">
        <f>D25+8</f>
        <v>45328</v>
      </c>
      <c r="F25" s="758" t="s">
        <v>1788</v>
      </c>
      <c r="G25" s="758" t="s">
        <v>1815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1786</v>
      </c>
      <c r="C26" s="630" t="s">
        <v>1787</v>
      </c>
      <c r="D26" s="630">
        <v>45322</v>
      </c>
      <c r="E26" s="758">
        <f t="shared" ref="E26:E36" si="12">D26+8</f>
        <v>45330</v>
      </c>
      <c r="F26" s="758" t="s">
        <v>415</v>
      </c>
      <c r="G26" s="758" t="s">
        <v>1816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1790</v>
      </c>
      <c r="C27" s="630" t="s">
        <v>1791</v>
      </c>
      <c r="D27" s="630">
        <f t="shared" ref="D27:D32" si="14">D26+7</f>
        <v>45329</v>
      </c>
      <c r="E27" s="758">
        <f t="shared" si="12"/>
        <v>45337</v>
      </c>
      <c r="F27" s="758" t="s">
        <v>1795</v>
      </c>
      <c r="G27" s="758" t="s">
        <v>1817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1793</v>
      </c>
      <c r="C28" s="630" t="s">
        <v>1794</v>
      </c>
      <c r="D28" s="684">
        <f t="shared" si="14"/>
        <v>45336</v>
      </c>
      <c r="E28" s="758">
        <f t="shared" si="12"/>
        <v>45344</v>
      </c>
      <c r="F28" s="758" t="s">
        <v>411</v>
      </c>
      <c r="G28" s="758" t="s">
        <v>1818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1797</v>
      </c>
      <c r="C29" s="630" t="s">
        <v>1798</v>
      </c>
      <c r="D29" s="630">
        <f t="shared" si="14"/>
        <v>45343</v>
      </c>
      <c r="E29" s="758">
        <f t="shared" si="12"/>
        <v>45351</v>
      </c>
      <c r="F29" s="758" t="s">
        <v>1780</v>
      </c>
      <c r="G29" s="758" t="s">
        <v>1819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1801</v>
      </c>
      <c r="C30" s="809" t="s">
        <v>1802</v>
      </c>
      <c r="D30" s="630">
        <f t="shared" si="14"/>
        <v>45350</v>
      </c>
      <c r="E30" s="758">
        <f t="shared" si="12"/>
        <v>45358</v>
      </c>
      <c r="F30" s="758" t="s">
        <v>1784</v>
      </c>
      <c r="G30" s="758" t="s">
        <v>1820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1778</v>
      </c>
      <c r="C31" s="809" t="s">
        <v>1804</v>
      </c>
      <c r="D31" s="630">
        <v>45357</v>
      </c>
      <c r="E31" s="758">
        <f t="shared" si="12"/>
        <v>45365</v>
      </c>
      <c r="F31" s="797" t="s">
        <v>423</v>
      </c>
      <c r="G31" s="758" t="s">
        <v>1821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1782</v>
      </c>
      <c r="C32" s="809" t="s">
        <v>1806</v>
      </c>
      <c r="D32" s="630">
        <f t="shared" si="14"/>
        <v>45364</v>
      </c>
      <c r="E32" s="758">
        <f t="shared" si="12"/>
        <v>45372</v>
      </c>
      <c r="F32" s="758" t="s">
        <v>1795</v>
      </c>
      <c r="G32" s="758" t="s">
        <v>1822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1790</v>
      </c>
      <c r="C33" s="809" t="s">
        <v>1808</v>
      </c>
      <c r="D33" s="630">
        <v>45379</v>
      </c>
      <c r="E33" s="758">
        <f t="shared" si="12"/>
        <v>45387</v>
      </c>
      <c r="F33" s="758" t="s">
        <v>411</v>
      </c>
      <c r="G33" s="758" t="s">
        <v>1823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1810</v>
      </c>
      <c r="B34" s="809" t="s">
        <v>1782</v>
      </c>
      <c r="C34" s="809" t="s">
        <v>1811</v>
      </c>
      <c r="D34" s="630">
        <v>45381</v>
      </c>
      <c r="E34" s="758">
        <f t="shared" si="12"/>
        <v>45389</v>
      </c>
      <c r="F34" s="758" t="s">
        <v>411</v>
      </c>
      <c r="G34" s="758" t="s">
        <v>1823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1797</v>
      </c>
      <c r="C35" s="809" t="s">
        <v>1813</v>
      </c>
      <c r="D35" s="630">
        <v>45386</v>
      </c>
      <c r="E35" s="758">
        <f t="shared" si="12"/>
        <v>45394</v>
      </c>
      <c r="F35" s="758" t="s">
        <v>1780</v>
      </c>
      <c r="G35" s="758" t="s">
        <v>1824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1801</v>
      </c>
      <c r="C36" s="809" t="s">
        <v>1825</v>
      </c>
      <c r="D36" s="630">
        <v>45392</v>
      </c>
      <c r="E36" s="758">
        <f t="shared" si="12"/>
        <v>45400</v>
      </c>
      <c r="F36" s="758" t="s">
        <v>1784</v>
      </c>
      <c r="G36" s="758" t="s">
        <v>1826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1778</v>
      </c>
      <c r="B37" s="877" t="s">
        <v>399</v>
      </c>
      <c r="C37" s="809" t="s">
        <v>1827</v>
      </c>
      <c r="D37" s="630">
        <v>45399</v>
      </c>
      <c r="E37" s="758">
        <f t="shared" ref="E37" si="19">D37+8</f>
        <v>45407</v>
      </c>
      <c r="F37" s="758" t="s">
        <v>415</v>
      </c>
      <c r="G37" s="758" t="s">
        <v>1828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1782</v>
      </c>
      <c r="B38" s="809" t="s">
        <v>1810</v>
      </c>
      <c r="C38" s="809" t="s">
        <v>1829</v>
      </c>
      <c r="D38" s="630">
        <f>D37+7</f>
        <v>45406</v>
      </c>
      <c r="E38" s="758">
        <f t="shared" ref="E38" si="21">D38+8</f>
        <v>45414</v>
      </c>
      <c r="F38" s="758" t="s">
        <v>415</v>
      </c>
      <c r="G38" s="758" t="s">
        <v>1828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1771</v>
      </c>
      <c r="C41" s="616"/>
      <c r="D41" s="616" t="s">
        <v>1772</v>
      </c>
      <c r="E41" s="767" t="s">
        <v>1830</v>
      </c>
      <c r="F41" s="1251" t="s">
        <v>1774</v>
      </c>
      <c r="G41" s="1253" t="s">
        <v>366</v>
      </c>
      <c r="H41" s="1253" t="s">
        <v>1830</v>
      </c>
      <c r="I41" s="767" t="s">
        <v>1831</v>
      </c>
      <c r="J41" s="816" t="s">
        <v>275</v>
      </c>
      <c r="K41" s="767" t="s">
        <v>1832</v>
      </c>
    </row>
    <row r="42" spans="1:11" s="14" customFormat="1" ht="18.75" customHeight="1">
      <c r="A42" s="876"/>
      <c r="B42" s="617" t="s">
        <v>365</v>
      </c>
      <c r="C42" s="617" t="s">
        <v>366</v>
      </c>
      <c r="D42" s="616" t="s">
        <v>1553</v>
      </c>
      <c r="E42" s="617" t="s">
        <v>173</v>
      </c>
      <c r="F42" s="1252"/>
      <c r="G42" s="1254"/>
      <c r="H42" s="1254"/>
      <c r="I42" s="617"/>
      <c r="J42" s="617"/>
      <c r="K42" s="617"/>
    </row>
    <row r="43" spans="1:11" s="14" customFormat="1" ht="18.75" hidden="1" customHeight="1">
      <c r="A43" s="876"/>
      <c r="B43" s="630" t="s">
        <v>1782</v>
      </c>
      <c r="C43" s="630" t="s">
        <v>1783</v>
      </c>
      <c r="D43" s="630">
        <v>45320</v>
      </c>
      <c r="E43" s="758">
        <f t="shared" ref="E43:E51" si="23">D43+8</f>
        <v>45328</v>
      </c>
      <c r="F43" s="758" t="s">
        <v>1788</v>
      </c>
      <c r="G43" s="758" t="s">
        <v>1815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1786</v>
      </c>
      <c r="C44" s="630" t="s">
        <v>1787</v>
      </c>
      <c r="D44" s="630">
        <v>45322</v>
      </c>
      <c r="E44" s="758">
        <f t="shared" si="23"/>
        <v>45330</v>
      </c>
      <c r="F44" s="758" t="s">
        <v>415</v>
      </c>
      <c r="G44" s="758" t="s">
        <v>1816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1790</v>
      </c>
      <c r="C45" s="630" t="s">
        <v>1791</v>
      </c>
      <c r="D45" s="630">
        <f t="shared" ref="D45:D50" si="28">D44+7</f>
        <v>45329</v>
      </c>
      <c r="E45" s="758">
        <f t="shared" si="23"/>
        <v>45337</v>
      </c>
      <c r="F45" s="758" t="s">
        <v>1795</v>
      </c>
      <c r="G45" s="758" t="s">
        <v>1817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1793</v>
      </c>
      <c r="C46" s="630" t="s">
        <v>1794</v>
      </c>
      <c r="D46" s="684">
        <f t="shared" si="28"/>
        <v>45336</v>
      </c>
      <c r="E46" s="758">
        <f t="shared" si="23"/>
        <v>45344</v>
      </c>
      <c r="F46" s="758" t="s">
        <v>411</v>
      </c>
      <c r="G46" s="758" t="s">
        <v>1818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1797</v>
      </c>
      <c r="C47" s="630" t="s">
        <v>1798</v>
      </c>
      <c r="D47" s="630">
        <f t="shared" si="28"/>
        <v>45343</v>
      </c>
      <c r="E47" s="758">
        <f t="shared" si="23"/>
        <v>45351</v>
      </c>
      <c r="F47" s="758" t="s">
        <v>1780</v>
      </c>
      <c r="G47" s="758" t="s">
        <v>1819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1801</v>
      </c>
      <c r="C48" s="809" t="s">
        <v>1802</v>
      </c>
      <c r="D48" s="630">
        <f t="shared" si="28"/>
        <v>45350</v>
      </c>
      <c r="E48" s="758">
        <f t="shared" si="23"/>
        <v>45358</v>
      </c>
      <c r="F48" s="758" t="s">
        <v>1784</v>
      </c>
      <c r="G48" s="758" t="s">
        <v>1820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1778</v>
      </c>
      <c r="C49" s="809" t="s">
        <v>1804</v>
      </c>
      <c r="D49" s="630">
        <v>45357</v>
      </c>
      <c r="E49" s="758">
        <f t="shared" si="23"/>
        <v>45365</v>
      </c>
      <c r="F49" s="797" t="s">
        <v>423</v>
      </c>
      <c r="G49" s="758" t="s">
        <v>1821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1782</v>
      </c>
      <c r="C50" s="809" t="s">
        <v>1806</v>
      </c>
      <c r="D50" s="630">
        <f t="shared" si="28"/>
        <v>45364</v>
      </c>
      <c r="E50" s="758">
        <f t="shared" si="23"/>
        <v>45372</v>
      </c>
      <c r="F50" s="758" t="s">
        <v>415</v>
      </c>
      <c r="G50" s="758" t="s">
        <v>1833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1790</v>
      </c>
      <c r="C51" s="809" t="s">
        <v>1808</v>
      </c>
      <c r="D51" s="630">
        <v>45376</v>
      </c>
      <c r="E51" s="758">
        <f t="shared" si="23"/>
        <v>45384</v>
      </c>
      <c r="F51" s="758" t="s">
        <v>1795</v>
      </c>
      <c r="G51" s="758" t="s">
        <v>1822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436</v>
      </c>
      <c r="C52" s="879" t="s">
        <v>1834</v>
      </c>
      <c r="D52" s="802">
        <v>45371</v>
      </c>
      <c r="E52" s="758">
        <f>D52+11</f>
        <v>45382</v>
      </c>
      <c r="F52" s="758" t="s">
        <v>415</v>
      </c>
      <c r="G52" s="758" t="s">
        <v>1809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1835</v>
      </c>
      <c r="C53" s="879" t="s">
        <v>1836</v>
      </c>
      <c r="D53" s="802">
        <f>D52+7</f>
        <v>45378</v>
      </c>
      <c r="E53" s="758">
        <f t="shared" ref="E53:E56" si="36">D53+11</f>
        <v>45389</v>
      </c>
      <c r="F53" s="758" t="s">
        <v>1795</v>
      </c>
      <c r="G53" s="758" t="s">
        <v>1812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1635</v>
      </c>
      <c r="C54" s="879" t="s">
        <v>1837</v>
      </c>
      <c r="D54" s="802">
        <f t="shared" ref="D54:D56" si="40">D53+7</f>
        <v>45385</v>
      </c>
      <c r="E54" s="758">
        <f t="shared" si="36"/>
        <v>45396</v>
      </c>
      <c r="F54" s="758" t="s">
        <v>1799</v>
      </c>
      <c r="G54" s="758" t="s">
        <v>1814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1838</v>
      </c>
      <c r="C55" s="879" t="s">
        <v>1839</v>
      </c>
      <c r="D55" s="802">
        <f t="shared" si="40"/>
        <v>45392</v>
      </c>
      <c r="E55" s="758">
        <f t="shared" si="36"/>
        <v>45403</v>
      </c>
      <c r="F55" s="758" t="s">
        <v>411</v>
      </c>
      <c r="G55" s="758" t="s">
        <v>1840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1841</v>
      </c>
      <c r="C56" s="879" t="s">
        <v>1842</v>
      </c>
      <c r="D56" s="802">
        <f t="shared" si="40"/>
        <v>45399</v>
      </c>
      <c r="E56" s="758">
        <f t="shared" si="36"/>
        <v>45410</v>
      </c>
      <c r="F56" s="758" t="s">
        <v>1780</v>
      </c>
      <c r="G56" s="758" t="s">
        <v>1843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578</v>
      </c>
      <c r="C60" s="145"/>
      <c r="D60" s="147" t="s">
        <v>579</v>
      </c>
      <c r="E60" s="147"/>
      <c r="F60" s="147"/>
      <c r="G60" s="147" t="s">
        <v>580</v>
      </c>
      <c r="H60" s="779"/>
      <c r="I60" s="201"/>
      <c r="J60" s="203"/>
      <c r="K60" s="203"/>
    </row>
    <row r="61" spans="2:11" s="12" customFormat="1" ht="18.75" customHeight="1">
      <c r="B61" s="780" t="s">
        <v>581</v>
      </c>
      <c r="C61" s="781" t="s">
        <v>582</v>
      </c>
      <c r="D61" s="133" t="s">
        <v>583</v>
      </c>
      <c r="E61" s="147"/>
      <c r="F61" s="781" t="s">
        <v>584</v>
      </c>
      <c r="G61" s="145" t="s">
        <v>585</v>
      </c>
      <c r="H61" s="782" t="s">
        <v>586</v>
      </c>
      <c r="I61" s="201"/>
      <c r="J61" s="203"/>
      <c r="K61" s="203"/>
    </row>
    <row r="62" spans="2:11" s="12" customFormat="1" ht="18.75" customHeight="1">
      <c r="B62" s="783" t="s">
        <v>587</v>
      </c>
      <c r="C62" s="784" t="s">
        <v>588</v>
      </c>
      <c r="D62" s="133" t="s">
        <v>589</v>
      </c>
      <c r="E62" s="148" t="s">
        <v>590</v>
      </c>
      <c r="F62" s="785" t="s">
        <v>591</v>
      </c>
      <c r="G62" s="588" t="s">
        <v>592</v>
      </c>
      <c r="H62" s="786" t="s">
        <v>593</v>
      </c>
      <c r="I62" s="414"/>
      <c r="J62" s="570"/>
      <c r="K62" s="570"/>
    </row>
    <row r="63" spans="2:11" s="14" customFormat="1" ht="18.75" customHeight="1">
      <c r="B63" s="783" t="s">
        <v>601</v>
      </c>
      <c r="C63" s="784" t="s">
        <v>602</v>
      </c>
      <c r="D63" s="133" t="s">
        <v>596</v>
      </c>
      <c r="E63" s="148" t="s">
        <v>597</v>
      </c>
      <c r="F63" s="785" t="s">
        <v>598</v>
      </c>
      <c r="G63" s="588" t="s">
        <v>599</v>
      </c>
      <c r="H63" s="786" t="s">
        <v>600</v>
      </c>
      <c r="I63" s="201"/>
      <c r="J63" s="203"/>
      <c r="K63" s="203"/>
    </row>
    <row r="64" spans="2:11" s="14" customFormat="1" ht="18.75" customHeight="1">
      <c r="B64" s="783" t="s">
        <v>1844</v>
      </c>
      <c r="C64" s="784" t="s">
        <v>1845</v>
      </c>
      <c r="D64" s="133" t="s">
        <v>603</v>
      </c>
      <c r="E64" s="148" t="s">
        <v>604</v>
      </c>
      <c r="F64" s="785" t="s">
        <v>605</v>
      </c>
      <c r="G64" s="588" t="s">
        <v>606</v>
      </c>
      <c r="H64" s="786" t="s">
        <v>607</v>
      </c>
      <c r="I64" s="201"/>
      <c r="J64" s="203"/>
      <c r="K64" s="203"/>
    </row>
    <row r="65" spans="2:8" s="14" customFormat="1" ht="18.75" customHeight="1">
      <c r="B65" s="783" t="s">
        <v>594</v>
      </c>
      <c r="C65" s="784" t="s">
        <v>595</v>
      </c>
      <c r="D65" s="133" t="s">
        <v>610</v>
      </c>
      <c r="E65" s="148" t="s">
        <v>611</v>
      </c>
      <c r="F65" s="785" t="s">
        <v>612</v>
      </c>
      <c r="G65" s="588" t="s">
        <v>613</v>
      </c>
      <c r="H65" s="786" t="s">
        <v>614</v>
      </c>
    </row>
    <row r="66" spans="2:8" s="14" customFormat="1" ht="18.75" customHeight="1">
      <c r="B66" s="783" t="s">
        <v>862</v>
      </c>
      <c r="C66" s="784" t="s">
        <v>609</v>
      </c>
      <c r="D66" s="133" t="s">
        <v>617</v>
      </c>
      <c r="E66" s="148" t="s">
        <v>618</v>
      </c>
      <c r="F66" s="785" t="s">
        <v>619</v>
      </c>
      <c r="G66" s="588" t="s">
        <v>620</v>
      </c>
      <c r="H66" s="786" t="s">
        <v>621</v>
      </c>
    </row>
    <row r="67" spans="2:8" s="14" customFormat="1" ht="18.75" customHeight="1">
      <c r="B67" s="783" t="s">
        <v>1691</v>
      </c>
      <c r="C67" s="784" t="s">
        <v>1692</v>
      </c>
      <c r="D67" s="133"/>
      <c r="E67" s="186"/>
      <c r="F67" s="148"/>
      <c r="G67" s="588" t="s">
        <v>1693</v>
      </c>
      <c r="H67" s="786" t="s">
        <v>1695</v>
      </c>
    </row>
    <row r="68" spans="2:8" s="14" customFormat="1" ht="18.75" customHeight="1">
      <c r="B68" s="783" t="s">
        <v>1846</v>
      </c>
      <c r="C68" s="784" t="s">
        <v>1847</v>
      </c>
      <c r="D68" s="133"/>
      <c r="E68" s="145"/>
      <c r="F68" s="588"/>
      <c r="G68" s="588" t="s">
        <v>627</v>
      </c>
      <c r="H68" s="787" t="s">
        <v>628</v>
      </c>
    </row>
    <row r="69" spans="2:8" s="14" customFormat="1" ht="18.75" customHeight="1">
      <c r="B69" s="783" t="s">
        <v>615</v>
      </c>
      <c r="C69" s="784" t="s">
        <v>616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91"/>
  <sheetViews>
    <sheetView showGridLines="0" topLeftCell="A7" zoomScaleNormal="100" zoomScaleSheetLayoutView="85" workbookViewId="0">
      <selection activeCell="D106" sqref="D106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44" t="s">
        <v>116</v>
      </c>
      <c r="C2" s="1244"/>
      <c r="D2" s="1244"/>
      <c r="E2" s="1244"/>
      <c r="F2" s="1244"/>
      <c r="G2" s="122"/>
      <c r="H2" s="956" t="s">
        <v>360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58" t="s">
        <v>121</v>
      </c>
      <c r="C4" s="1259"/>
      <c r="D4" s="1259"/>
      <c r="E4" s="1259"/>
      <c r="F4" s="1260"/>
      <c r="G4" s="396"/>
      <c r="J4" s="932"/>
    </row>
    <row r="6" spans="1:13" s="149" customFormat="1" ht="20.100000000000001" customHeight="1">
      <c r="A6" s="1033"/>
      <c r="B6" s="1231" t="s">
        <v>361</v>
      </c>
      <c r="C6" s="1231"/>
      <c r="D6" s="1231"/>
      <c r="E6" s="1231"/>
      <c r="F6" s="1231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33" t="s">
        <v>121</v>
      </c>
      <c r="C8" s="1234"/>
      <c r="D8" s="1235" t="s">
        <v>363</v>
      </c>
      <c r="E8" s="944" t="s">
        <v>292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365</v>
      </c>
      <c r="C9" s="944" t="s">
        <v>366</v>
      </c>
      <c r="D9" s="1236"/>
      <c r="E9" s="940" t="s">
        <v>1848</v>
      </c>
      <c r="F9" s="940" t="s">
        <v>238</v>
      </c>
      <c r="G9" s="764"/>
      <c r="H9" s="1046" t="s">
        <v>502</v>
      </c>
      <c r="I9" s="1046" t="s">
        <v>367</v>
      </c>
      <c r="J9" s="1046" t="s">
        <v>368</v>
      </c>
      <c r="K9" s="145"/>
      <c r="L9" s="145"/>
    </row>
    <row r="10" spans="1:13" s="146" customFormat="1" ht="20.100000000000001" hidden="1" customHeight="1">
      <c r="A10" s="882"/>
      <c r="B10" s="955" t="s">
        <v>713</v>
      </c>
      <c r="C10" s="955" t="s">
        <v>1849</v>
      </c>
      <c r="D10" s="955">
        <v>45372</v>
      </c>
      <c r="E10" s="758">
        <f>D10+4</f>
        <v>45376</v>
      </c>
      <c r="F10" s="758">
        <f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716</v>
      </c>
      <c r="C11" s="955" t="s">
        <v>1850</v>
      </c>
      <c r="D11" s="955">
        <v>45372</v>
      </c>
      <c r="E11" s="758">
        <f>D11+4</f>
        <v>45376</v>
      </c>
      <c r="F11" s="758">
        <f>D11+6</f>
        <v>45378</v>
      </c>
      <c r="G11" s="764"/>
      <c r="H11" s="758" t="e">
        <f>H10+7</f>
        <v>#REF!</v>
      </c>
      <c r="I11" s="758" t="e">
        <f>I10+7</f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718</v>
      </c>
      <c r="C12" s="955" t="s">
        <v>1851</v>
      </c>
      <c r="D12" s="955">
        <v>45379</v>
      </c>
      <c r="E12" s="758">
        <f>D12+4</f>
        <v>45383</v>
      </c>
      <c r="F12" s="758">
        <f>D12+6</f>
        <v>45385</v>
      </c>
      <c r="G12" s="764"/>
      <c r="H12" s="758" t="e">
        <f>H11+7</f>
        <v>#REF!</v>
      </c>
      <c r="I12" s="758" t="e">
        <f>I11+7</f>
        <v>#REF!</v>
      </c>
      <c r="J12" s="162"/>
      <c r="K12" s="145"/>
      <c r="L12" s="145"/>
    </row>
    <row r="13" spans="1:13" s="146" customFormat="1" ht="20.100000000000001" hidden="1" customHeight="1">
      <c r="A13" s="882" t="s">
        <v>730</v>
      </c>
      <c r="B13" s="955" t="s">
        <v>709</v>
      </c>
      <c r="C13" s="955" t="s">
        <v>1852</v>
      </c>
      <c r="D13" s="955">
        <v>45386</v>
      </c>
      <c r="E13" s="758">
        <f>D13+4</f>
        <v>45390</v>
      </c>
      <c r="F13" s="758">
        <f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732</v>
      </c>
      <c r="B14" s="955" t="s">
        <v>720</v>
      </c>
      <c r="C14" s="955" t="s">
        <v>1853</v>
      </c>
      <c r="D14" s="955">
        <v>45405</v>
      </c>
      <c r="E14" s="758">
        <f>D14+4</f>
        <v>45409</v>
      </c>
      <c r="F14" s="1027" t="s">
        <v>399</v>
      </c>
      <c r="G14" s="764"/>
      <c r="H14" s="758">
        <f t="shared" ref="H14:H59" si="0">H13+7</f>
        <v>45394</v>
      </c>
      <c r="I14" s="758">
        <f t="shared" ref="I14:I59" si="1">I13+7</f>
        <v>45394</v>
      </c>
      <c r="J14" s="162"/>
      <c r="K14" s="145"/>
      <c r="L14" s="145"/>
    </row>
    <row r="15" spans="1:13" s="146" customFormat="1" ht="20.100000000000001" hidden="1" customHeight="1">
      <c r="A15" s="882" t="s">
        <v>734</v>
      </c>
      <c r="B15" s="1026" t="s">
        <v>723</v>
      </c>
      <c r="C15" s="955" t="s">
        <v>1854</v>
      </c>
      <c r="D15" s="955">
        <v>45406</v>
      </c>
      <c r="E15" s="1229" t="s">
        <v>399</v>
      </c>
      <c r="F15" s="1237"/>
      <c r="G15" s="764"/>
      <c r="H15" s="758">
        <f t="shared" si="0"/>
        <v>45401</v>
      </c>
      <c r="I15" s="758">
        <f t="shared" si="1"/>
        <v>45401</v>
      </c>
      <c r="J15" s="162"/>
      <c r="K15" s="145"/>
      <c r="L15" s="145"/>
    </row>
    <row r="16" spans="1:13" s="146" customFormat="1" ht="20.100000000000001" hidden="1" customHeight="1">
      <c r="A16" s="882" t="s">
        <v>1855</v>
      </c>
      <c r="B16" s="955" t="s">
        <v>711</v>
      </c>
      <c r="C16" s="955" t="s">
        <v>1856</v>
      </c>
      <c r="D16" s="955">
        <v>45408</v>
      </c>
      <c r="E16" s="758">
        <v>45416</v>
      </c>
      <c r="F16" s="758">
        <v>45414</v>
      </c>
      <c r="G16" s="764"/>
      <c r="H16" s="758">
        <f t="shared" si="0"/>
        <v>45408</v>
      </c>
      <c r="I16" s="758">
        <f t="shared" si="1"/>
        <v>45408</v>
      </c>
      <c r="J16" s="162"/>
      <c r="K16" s="145"/>
      <c r="L16" s="145"/>
    </row>
    <row r="17" spans="1:12" s="146" customFormat="1" ht="20.100000000000001" hidden="1" customHeight="1">
      <c r="A17" s="882" t="s">
        <v>713</v>
      </c>
      <c r="B17" s="955" t="s">
        <v>716</v>
      </c>
      <c r="C17" s="955" t="s">
        <v>1857</v>
      </c>
      <c r="D17" s="955">
        <v>45413</v>
      </c>
      <c r="E17" s="758">
        <f>D17+4</f>
        <v>45417</v>
      </c>
      <c r="F17" s="758">
        <f>D17+6</f>
        <v>45419</v>
      </c>
      <c r="G17" s="764"/>
      <c r="H17" s="758">
        <f t="shared" si="0"/>
        <v>45415</v>
      </c>
      <c r="I17" s="758">
        <f t="shared" si="1"/>
        <v>45415</v>
      </c>
      <c r="J17" s="162"/>
      <c r="K17" s="145"/>
      <c r="L17" s="145"/>
    </row>
    <row r="18" spans="1:12" s="146" customFormat="1" ht="20.100000000000001" hidden="1" customHeight="1">
      <c r="A18" s="882" t="s">
        <v>716</v>
      </c>
      <c r="B18" s="955" t="s">
        <v>713</v>
      </c>
      <c r="C18" s="955" t="s">
        <v>1858</v>
      </c>
      <c r="D18" s="955">
        <v>45421</v>
      </c>
      <c r="E18" s="758">
        <f>D18+4</f>
        <v>45425</v>
      </c>
      <c r="F18" s="758">
        <f>D18+6</f>
        <v>45427</v>
      </c>
      <c r="G18" s="764"/>
      <c r="H18" s="758">
        <f t="shared" si="0"/>
        <v>45422</v>
      </c>
      <c r="I18" s="758">
        <f t="shared" si="1"/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718</v>
      </c>
      <c r="C19" s="955" t="s">
        <v>1859</v>
      </c>
      <c r="D19" s="955">
        <v>45428</v>
      </c>
      <c r="E19" s="758">
        <f>D19+4</f>
        <v>45432</v>
      </c>
      <c r="F19" s="758">
        <f>D19+6</f>
        <v>45434</v>
      </c>
      <c r="G19" s="764"/>
      <c r="H19" s="758">
        <f t="shared" si="0"/>
        <v>45429</v>
      </c>
      <c r="I19" s="758">
        <f t="shared" si="1"/>
        <v>45429</v>
      </c>
      <c r="J19" s="162"/>
      <c r="K19" s="145"/>
      <c r="L19" s="145"/>
    </row>
    <row r="20" spans="1:12" s="146" customFormat="1" ht="20.100000000000001" hidden="1" customHeight="1">
      <c r="A20" s="882" t="s">
        <v>709</v>
      </c>
      <c r="B20" s="955" t="s">
        <v>748</v>
      </c>
      <c r="C20" s="955" t="s">
        <v>1860</v>
      </c>
      <c r="D20" s="955">
        <v>45442</v>
      </c>
      <c r="E20" s="758">
        <f>D20+4</f>
        <v>45446</v>
      </c>
      <c r="F20" s="758">
        <f>D20+6</f>
        <v>45448</v>
      </c>
      <c r="G20" s="764"/>
      <c r="H20" s="758">
        <f t="shared" si="0"/>
        <v>45436</v>
      </c>
      <c r="I20" s="758">
        <f t="shared" si="1"/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723</v>
      </c>
      <c r="C21" s="955" t="s">
        <v>1861</v>
      </c>
      <c r="D21" s="880" t="s">
        <v>399</v>
      </c>
      <c r="E21" s="800" t="e">
        <f>D21+4</f>
        <v>#VALUE!</v>
      </c>
      <c r="F21" s="800" t="e">
        <f>D21+6</f>
        <v>#VALUE!</v>
      </c>
      <c r="G21" s="764"/>
      <c r="H21" s="758">
        <f t="shared" si="0"/>
        <v>45443</v>
      </c>
      <c r="I21" s="758">
        <f t="shared" si="1"/>
        <v>45443</v>
      </c>
      <c r="J21" s="162"/>
      <c r="K21" s="145"/>
      <c r="L21" s="145"/>
    </row>
    <row r="22" spans="1:12" s="146" customFormat="1" ht="20.100000000000001" hidden="1" customHeight="1">
      <c r="A22" s="882" t="s">
        <v>720</v>
      </c>
      <c r="B22" s="955" t="s">
        <v>711</v>
      </c>
      <c r="C22" s="955" t="s">
        <v>1862</v>
      </c>
      <c r="D22" s="880" t="s">
        <v>399</v>
      </c>
      <c r="E22" s="799" t="s">
        <v>399</v>
      </c>
      <c r="F22" s="799" t="s">
        <v>399</v>
      </c>
      <c r="G22" s="764"/>
      <c r="H22" s="758">
        <f t="shared" si="0"/>
        <v>45450</v>
      </c>
      <c r="I22" s="758">
        <f t="shared" si="1"/>
        <v>45450</v>
      </c>
      <c r="J22" s="162"/>
      <c r="K22" s="145"/>
      <c r="L22" s="145"/>
    </row>
    <row r="23" spans="1:12" s="146" customFormat="1" ht="20.100000000000001" hidden="1" customHeight="1">
      <c r="A23" s="882" t="s">
        <v>1863</v>
      </c>
      <c r="B23" s="955" t="s">
        <v>720</v>
      </c>
      <c r="C23" s="955" t="s">
        <v>1864</v>
      </c>
      <c r="D23" s="955">
        <v>45466</v>
      </c>
      <c r="E23" s="758">
        <f t="shared" ref="E23:E39" si="2">D23+4</f>
        <v>45470</v>
      </c>
      <c r="F23" s="758">
        <f>D23+6</f>
        <v>45472</v>
      </c>
      <c r="G23" s="764"/>
      <c r="H23" s="758">
        <f t="shared" si="0"/>
        <v>45457</v>
      </c>
      <c r="I23" s="758">
        <f t="shared" si="1"/>
        <v>45457</v>
      </c>
      <c r="J23" s="162"/>
      <c r="K23" s="145"/>
      <c r="L23" s="145"/>
    </row>
    <row r="24" spans="1:12" s="146" customFormat="1" ht="20.100000000000001" hidden="1" customHeight="1">
      <c r="A24" s="882" t="s">
        <v>720</v>
      </c>
      <c r="B24" s="955" t="s">
        <v>716</v>
      </c>
      <c r="C24" s="955" t="s">
        <v>1865</v>
      </c>
      <c r="D24" s="880" t="s">
        <v>399</v>
      </c>
      <c r="E24" s="800" t="e">
        <f t="shared" si="2"/>
        <v>#VALUE!</v>
      </c>
      <c r="F24" s="800" t="e">
        <f>D24+6</f>
        <v>#VALUE!</v>
      </c>
      <c r="G24" s="764"/>
      <c r="H24" s="758">
        <f t="shared" si="0"/>
        <v>45464</v>
      </c>
      <c r="I24" s="758">
        <f t="shared" si="1"/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1866</v>
      </c>
      <c r="C25" s="955" t="s">
        <v>1867</v>
      </c>
      <c r="D25" s="880" t="s">
        <v>399</v>
      </c>
      <c r="E25" s="800" t="e">
        <f t="shared" si="2"/>
        <v>#VALUE!</v>
      </c>
      <c r="F25" s="800" t="e">
        <f>D25+6</f>
        <v>#VALUE!</v>
      </c>
      <c r="G25" s="764"/>
      <c r="H25" s="758">
        <f t="shared" si="0"/>
        <v>45471</v>
      </c>
      <c r="I25" s="758">
        <f t="shared" si="1"/>
        <v>45471</v>
      </c>
      <c r="J25" s="162"/>
      <c r="K25" s="145"/>
      <c r="L25" s="145"/>
    </row>
    <row r="26" spans="1:12" s="146" customFormat="1" ht="20.100000000000001" hidden="1" customHeight="1">
      <c r="A26" s="882" t="s">
        <v>718</v>
      </c>
      <c r="B26" s="955" t="s">
        <v>713</v>
      </c>
      <c r="C26" s="955" t="s">
        <v>1868</v>
      </c>
      <c r="D26" s="955">
        <v>45481</v>
      </c>
      <c r="E26" s="758">
        <f t="shared" si="2"/>
        <v>45485</v>
      </c>
      <c r="F26" s="880" t="s">
        <v>399</v>
      </c>
      <c r="G26" s="764"/>
      <c r="H26" s="758">
        <f t="shared" si="0"/>
        <v>45478</v>
      </c>
      <c r="I26" s="758">
        <f t="shared" si="1"/>
        <v>45478</v>
      </c>
      <c r="J26" s="162"/>
      <c r="K26" s="145"/>
      <c r="L26" s="145"/>
    </row>
    <row r="27" spans="1:12" s="146" customFormat="1" ht="20.100000000000001" hidden="1" customHeight="1">
      <c r="A27" s="882" t="s">
        <v>718</v>
      </c>
      <c r="B27" s="955" t="s">
        <v>1869</v>
      </c>
      <c r="C27" s="955" t="s">
        <v>1870</v>
      </c>
      <c r="D27" s="955">
        <v>45496</v>
      </c>
      <c r="E27" s="758">
        <f t="shared" si="2"/>
        <v>45500</v>
      </c>
      <c r="F27" s="758">
        <f t="shared" ref="F27:F39" si="3">D27+6</f>
        <v>45502</v>
      </c>
      <c r="G27" s="764"/>
      <c r="H27" s="758">
        <f t="shared" si="0"/>
        <v>45485</v>
      </c>
      <c r="I27" s="758">
        <f t="shared" si="1"/>
        <v>45485</v>
      </c>
      <c r="J27" s="162"/>
      <c r="K27" s="145"/>
      <c r="L27" s="145"/>
    </row>
    <row r="28" spans="1:12" s="146" customFormat="1" ht="20.100000000000001" hidden="1" customHeight="1">
      <c r="A28" s="882" t="s">
        <v>711</v>
      </c>
      <c r="B28" s="955" t="s">
        <v>718</v>
      </c>
      <c r="C28" s="955" t="s">
        <v>1871</v>
      </c>
      <c r="D28" s="955">
        <v>45488</v>
      </c>
      <c r="E28" s="758">
        <f t="shared" si="2"/>
        <v>45492</v>
      </c>
      <c r="F28" s="758">
        <f t="shared" si="3"/>
        <v>45494</v>
      </c>
      <c r="G28" s="764"/>
      <c r="H28" s="758">
        <f t="shared" si="0"/>
        <v>45492</v>
      </c>
      <c r="I28" s="758">
        <f t="shared" si="1"/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723</v>
      </c>
      <c r="C29" s="955" t="s">
        <v>1872</v>
      </c>
      <c r="D29" s="955">
        <v>45504</v>
      </c>
      <c r="E29" s="758">
        <f t="shared" si="2"/>
        <v>45508</v>
      </c>
      <c r="F29" s="758">
        <f t="shared" si="3"/>
        <v>45510</v>
      </c>
      <c r="G29" s="764"/>
      <c r="H29" s="758">
        <f t="shared" si="0"/>
        <v>45499</v>
      </c>
      <c r="I29" s="758">
        <f t="shared" si="1"/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716</v>
      </c>
      <c r="C30" s="955" t="s">
        <v>1873</v>
      </c>
      <c r="D30" s="955">
        <v>45507</v>
      </c>
      <c r="E30" s="758">
        <f t="shared" si="2"/>
        <v>45511</v>
      </c>
      <c r="F30" s="758">
        <f t="shared" si="3"/>
        <v>45513</v>
      </c>
      <c r="G30" s="764"/>
      <c r="H30" s="758">
        <f t="shared" si="0"/>
        <v>45506</v>
      </c>
      <c r="I30" s="758">
        <f t="shared" si="1"/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720</v>
      </c>
      <c r="C31" s="955" t="s">
        <v>1874</v>
      </c>
      <c r="D31" s="955">
        <v>45516</v>
      </c>
      <c r="E31" s="758">
        <f t="shared" si="2"/>
        <v>45520</v>
      </c>
      <c r="F31" s="758">
        <f t="shared" si="3"/>
        <v>45522</v>
      </c>
      <c r="G31" s="764"/>
      <c r="H31" s="758">
        <f t="shared" si="0"/>
        <v>45513</v>
      </c>
      <c r="I31" s="758">
        <f t="shared" si="1"/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1866</v>
      </c>
      <c r="C32" s="955" t="s">
        <v>1875</v>
      </c>
      <c r="D32" s="955">
        <v>45527</v>
      </c>
      <c r="E32" s="758">
        <f t="shared" si="2"/>
        <v>45531</v>
      </c>
      <c r="F32" s="758">
        <f t="shared" si="3"/>
        <v>45533</v>
      </c>
      <c r="G32" s="764"/>
      <c r="H32" s="758">
        <f t="shared" si="0"/>
        <v>45520</v>
      </c>
      <c r="I32" s="758">
        <f t="shared" si="1"/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713</v>
      </c>
      <c r="C33" s="955" t="s">
        <v>1876</v>
      </c>
      <c r="D33" s="955">
        <v>45529</v>
      </c>
      <c r="E33" s="758">
        <f t="shared" si="2"/>
        <v>45533</v>
      </c>
      <c r="F33" s="758">
        <f t="shared" si="3"/>
        <v>45535</v>
      </c>
      <c r="G33" s="764"/>
      <c r="H33" s="758">
        <f t="shared" si="0"/>
        <v>45527</v>
      </c>
      <c r="I33" s="758">
        <f t="shared" si="1"/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711</v>
      </c>
      <c r="C34" s="955" t="s">
        <v>1877</v>
      </c>
      <c r="D34" s="955">
        <v>45536</v>
      </c>
      <c r="E34" s="758">
        <f t="shared" si="2"/>
        <v>45540</v>
      </c>
      <c r="F34" s="758">
        <f t="shared" si="3"/>
        <v>45542</v>
      </c>
      <c r="G34" s="764"/>
      <c r="H34" s="758">
        <f t="shared" si="0"/>
        <v>45534</v>
      </c>
      <c r="I34" s="758">
        <f t="shared" si="1"/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718</v>
      </c>
      <c r="C35" s="955" t="s">
        <v>1878</v>
      </c>
      <c r="D35" s="955">
        <v>45540</v>
      </c>
      <c r="E35" s="758">
        <f t="shared" si="2"/>
        <v>45544</v>
      </c>
      <c r="F35" s="758">
        <f t="shared" si="3"/>
        <v>45546</v>
      </c>
      <c r="G35" s="764"/>
      <c r="H35" s="758">
        <f t="shared" si="0"/>
        <v>45541</v>
      </c>
      <c r="I35" s="758">
        <f t="shared" si="1"/>
        <v>45541</v>
      </c>
      <c r="J35" s="162"/>
      <c r="K35" s="145"/>
      <c r="L35" s="145"/>
    </row>
    <row r="36" spans="1:12" s="146" customFormat="1" ht="20.100000000000001" hidden="1" customHeight="1">
      <c r="A36" s="882" t="s">
        <v>723</v>
      </c>
      <c r="B36" s="955" t="s">
        <v>723</v>
      </c>
      <c r="C36" s="955" t="s">
        <v>1879</v>
      </c>
      <c r="D36" s="955">
        <v>45559</v>
      </c>
      <c r="E36" s="758">
        <f t="shared" si="2"/>
        <v>45563</v>
      </c>
      <c r="F36" s="758">
        <f t="shared" si="3"/>
        <v>45565</v>
      </c>
      <c r="G36" s="764"/>
      <c r="H36" s="758">
        <f t="shared" si="0"/>
        <v>45548</v>
      </c>
      <c r="I36" s="758">
        <f t="shared" si="1"/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716</v>
      </c>
      <c r="C37" s="955" t="s">
        <v>1880</v>
      </c>
      <c r="D37" s="955">
        <v>45560</v>
      </c>
      <c r="E37" s="758">
        <f t="shared" si="2"/>
        <v>45564</v>
      </c>
      <c r="F37" s="758">
        <f t="shared" si="3"/>
        <v>45566</v>
      </c>
      <c r="G37" s="764"/>
      <c r="H37" s="758">
        <f t="shared" si="0"/>
        <v>45555</v>
      </c>
      <c r="I37" s="758">
        <f t="shared" si="1"/>
        <v>45555</v>
      </c>
      <c r="J37" s="162"/>
      <c r="K37" s="145"/>
      <c r="L37" s="145"/>
    </row>
    <row r="38" spans="1:12" s="146" customFormat="1" ht="20.100000000000001" hidden="1" customHeight="1">
      <c r="A38" s="882" t="s">
        <v>720</v>
      </c>
      <c r="B38" s="955" t="s">
        <v>1866</v>
      </c>
      <c r="C38" s="955" t="s">
        <v>1881</v>
      </c>
      <c r="D38" s="955">
        <v>45566</v>
      </c>
      <c r="E38" s="758">
        <f t="shared" si="2"/>
        <v>45570</v>
      </c>
      <c r="F38" s="758">
        <f t="shared" si="3"/>
        <v>45572</v>
      </c>
      <c r="G38" s="764"/>
      <c r="H38" s="758">
        <f t="shared" si="0"/>
        <v>45562</v>
      </c>
      <c r="I38" s="758">
        <f t="shared" si="1"/>
        <v>45562</v>
      </c>
      <c r="J38" s="162"/>
      <c r="K38" s="145"/>
      <c r="L38" s="145"/>
    </row>
    <row r="39" spans="1:12" s="146" customFormat="1" ht="20.100000000000001" hidden="1" customHeight="1">
      <c r="A39" s="882" t="s">
        <v>720</v>
      </c>
      <c r="B39" s="955" t="s">
        <v>718</v>
      </c>
      <c r="C39" s="955" t="s">
        <v>1882</v>
      </c>
      <c r="D39" s="955">
        <v>45575</v>
      </c>
      <c r="E39" s="758">
        <f t="shared" si="2"/>
        <v>45579</v>
      </c>
      <c r="F39" s="758">
        <f t="shared" si="3"/>
        <v>45581</v>
      </c>
      <c r="G39" s="764"/>
      <c r="H39" s="758">
        <f t="shared" si="0"/>
        <v>45569</v>
      </c>
      <c r="I39" s="758">
        <f t="shared" si="1"/>
        <v>45569</v>
      </c>
      <c r="J39" s="162"/>
      <c r="K39" s="145"/>
      <c r="L39" s="145"/>
    </row>
    <row r="40" spans="1:12" s="146" customFormat="1" ht="20.100000000000001" hidden="1" customHeight="1">
      <c r="A40" s="882" t="s">
        <v>713</v>
      </c>
      <c r="B40" s="955" t="s">
        <v>720</v>
      </c>
      <c r="C40" s="955" t="s">
        <v>1883</v>
      </c>
      <c r="D40" s="955">
        <v>45583</v>
      </c>
      <c r="E40" s="1229" t="s">
        <v>399</v>
      </c>
      <c r="F40" s="1237"/>
      <c r="G40" s="764"/>
      <c r="H40" s="758">
        <f t="shared" si="0"/>
        <v>45576</v>
      </c>
      <c r="I40" s="758">
        <f t="shared" si="1"/>
        <v>45576</v>
      </c>
      <c r="J40" s="162"/>
      <c r="K40" s="145"/>
      <c r="L40" s="145"/>
    </row>
    <row r="41" spans="1:12" s="146" customFormat="1" ht="20.100000000000001" hidden="1" customHeight="1">
      <c r="A41" s="882" t="s">
        <v>711</v>
      </c>
      <c r="B41" s="955" t="s">
        <v>713</v>
      </c>
      <c r="C41" s="955" t="s">
        <v>1884</v>
      </c>
      <c r="D41" s="955">
        <v>45584</v>
      </c>
      <c r="E41" s="758">
        <f t="shared" ref="E41:E52" si="4">D41+4</f>
        <v>45588</v>
      </c>
      <c r="F41" s="758">
        <f t="shared" ref="F41:F52" si="5">D41+6</f>
        <v>45590</v>
      </c>
      <c r="G41" s="764"/>
      <c r="H41" s="758">
        <f t="shared" si="0"/>
        <v>45583</v>
      </c>
      <c r="I41" s="758">
        <f t="shared" si="1"/>
        <v>45583</v>
      </c>
      <c r="J41" s="162"/>
      <c r="K41" s="145"/>
      <c r="L41" s="145"/>
    </row>
    <row r="42" spans="1:12" s="146" customFormat="1" ht="20.100000000000001" hidden="1" customHeight="1">
      <c r="A42" s="882" t="s">
        <v>718</v>
      </c>
      <c r="B42" s="955" t="s">
        <v>711</v>
      </c>
      <c r="C42" s="955" t="s">
        <v>1885</v>
      </c>
      <c r="D42" s="955">
        <v>45588</v>
      </c>
      <c r="E42" s="758">
        <f t="shared" si="4"/>
        <v>45592</v>
      </c>
      <c r="F42" s="758">
        <f t="shared" si="5"/>
        <v>45594</v>
      </c>
      <c r="G42" s="764"/>
      <c r="H42" s="758">
        <f t="shared" si="0"/>
        <v>45590</v>
      </c>
      <c r="I42" s="758">
        <f t="shared" si="1"/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723</v>
      </c>
      <c r="C43" s="955" t="s">
        <v>1886</v>
      </c>
      <c r="D43" s="955">
        <v>45594</v>
      </c>
      <c r="E43" s="758">
        <f t="shared" si="4"/>
        <v>45598</v>
      </c>
      <c r="F43" s="758">
        <f t="shared" si="5"/>
        <v>45600</v>
      </c>
      <c r="G43" s="764"/>
      <c r="H43" s="758">
        <f t="shared" si="0"/>
        <v>45597</v>
      </c>
      <c r="I43" s="758">
        <f t="shared" si="1"/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716</v>
      </c>
      <c r="C44" s="955" t="s">
        <v>1887</v>
      </c>
      <c r="D44" s="955">
        <v>45607</v>
      </c>
      <c r="E44" s="758">
        <f t="shared" si="4"/>
        <v>45611</v>
      </c>
      <c r="F44" s="758">
        <f t="shared" si="5"/>
        <v>45613</v>
      </c>
      <c r="G44" s="764"/>
      <c r="H44" s="758">
        <f t="shared" si="0"/>
        <v>45604</v>
      </c>
      <c r="I44" s="758">
        <f t="shared" si="1"/>
        <v>45604</v>
      </c>
      <c r="J44" s="162"/>
      <c r="K44" s="145"/>
      <c r="L44" s="145"/>
    </row>
    <row r="45" spans="1:12" s="146" customFormat="1" ht="20.100000000000001" hidden="1" customHeight="1">
      <c r="A45" s="882" t="s">
        <v>1866</v>
      </c>
      <c r="B45" s="955" t="s">
        <v>1888</v>
      </c>
      <c r="C45" s="955" t="s">
        <v>1889</v>
      </c>
      <c r="D45" s="955">
        <v>45614</v>
      </c>
      <c r="E45" s="758">
        <f t="shared" si="4"/>
        <v>45618</v>
      </c>
      <c r="F45" s="758">
        <f t="shared" si="5"/>
        <v>45620</v>
      </c>
      <c r="G45" s="764"/>
      <c r="H45" s="758">
        <f t="shared" si="0"/>
        <v>45611</v>
      </c>
      <c r="I45" s="758">
        <f t="shared" si="1"/>
        <v>45611</v>
      </c>
      <c r="J45" s="162"/>
      <c r="K45" s="145"/>
      <c r="L45" s="145"/>
    </row>
    <row r="46" spans="1:12" s="146" customFormat="1" ht="20.100000000000001" hidden="1" customHeight="1">
      <c r="A46" s="882" t="s">
        <v>1890</v>
      </c>
      <c r="B46" s="955" t="s">
        <v>1635</v>
      </c>
      <c r="C46" s="955" t="s">
        <v>1891</v>
      </c>
      <c r="D46" s="955">
        <v>45620</v>
      </c>
      <c r="E46" s="758">
        <f t="shared" si="4"/>
        <v>45624</v>
      </c>
      <c r="F46" s="758">
        <f t="shared" si="5"/>
        <v>45626</v>
      </c>
      <c r="G46" s="764"/>
      <c r="H46" s="758">
        <f t="shared" si="0"/>
        <v>45618</v>
      </c>
      <c r="I46" s="758">
        <f t="shared" si="1"/>
        <v>45618</v>
      </c>
      <c r="J46" s="162"/>
      <c r="K46" s="145"/>
      <c r="L46" s="145"/>
    </row>
    <row r="47" spans="1:12" s="146" customFormat="1" ht="20.100000000000001" hidden="1" customHeight="1">
      <c r="A47" s="882" t="s">
        <v>720</v>
      </c>
      <c r="B47" s="955" t="s">
        <v>1892</v>
      </c>
      <c r="C47" s="955" t="s">
        <v>1893</v>
      </c>
      <c r="D47" s="955">
        <v>45629</v>
      </c>
      <c r="E47" s="758">
        <f t="shared" si="4"/>
        <v>45633</v>
      </c>
      <c r="F47" s="758">
        <f t="shared" si="5"/>
        <v>45635</v>
      </c>
      <c r="G47" s="764"/>
      <c r="H47" s="758">
        <f t="shared" si="0"/>
        <v>45625</v>
      </c>
      <c r="I47" s="758">
        <f t="shared" si="1"/>
        <v>45625</v>
      </c>
      <c r="J47" s="162"/>
      <c r="K47" s="145"/>
      <c r="L47" s="145"/>
    </row>
    <row r="48" spans="1:12" s="146" customFormat="1" ht="20.100000000000001" hidden="1" customHeight="1">
      <c r="A48" s="882" t="s">
        <v>1894</v>
      </c>
      <c r="B48" s="955" t="s">
        <v>1838</v>
      </c>
      <c r="C48" s="955" t="s">
        <v>1895</v>
      </c>
      <c r="D48" s="955">
        <v>45635</v>
      </c>
      <c r="E48" s="758">
        <f t="shared" si="4"/>
        <v>45639</v>
      </c>
      <c r="F48" s="758">
        <f t="shared" si="5"/>
        <v>45641</v>
      </c>
      <c r="G48" s="764"/>
      <c r="H48" s="758">
        <f t="shared" si="0"/>
        <v>45632</v>
      </c>
      <c r="I48" s="758">
        <f t="shared" si="1"/>
        <v>45632</v>
      </c>
      <c r="J48" s="162"/>
      <c r="K48" s="145"/>
      <c r="L48" s="145"/>
    </row>
    <row r="49" spans="1:12" s="146" customFormat="1" ht="20.100000000000001" hidden="1" customHeight="1">
      <c r="A49" s="882" t="s">
        <v>711</v>
      </c>
      <c r="B49" s="955" t="s">
        <v>1869</v>
      </c>
      <c r="C49" s="955" t="s">
        <v>1896</v>
      </c>
      <c r="D49" s="955">
        <v>45644</v>
      </c>
      <c r="E49" s="758">
        <f t="shared" si="4"/>
        <v>45648</v>
      </c>
      <c r="F49" s="758">
        <f t="shared" si="5"/>
        <v>45650</v>
      </c>
      <c r="G49" s="764"/>
      <c r="H49" s="758">
        <f t="shared" si="0"/>
        <v>45639</v>
      </c>
      <c r="I49" s="758">
        <f t="shared" si="1"/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723</v>
      </c>
      <c r="C50" s="955" t="s">
        <v>1897</v>
      </c>
      <c r="D50" s="955">
        <v>45645</v>
      </c>
      <c r="E50" s="758">
        <f t="shared" si="4"/>
        <v>45649</v>
      </c>
      <c r="F50" s="758">
        <f t="shared" si="5"/>
        <v>45651</v>
      </c>
      <c r="G50" s="764"/>
      <c r="H50" s="758">
        <f t="shared" si="0"/>
        <v>45646</v>
      </c>
      <c r="I50" s="758">
        <f t="shared" si="1"/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716</v>
      </c>
      <c r="C51" s="955" t="s">
        <v>1898</v>
      </c>
      <c r="D51" s="955">
        <v>45652</v>
      </c>
      <c r="E51" s="758">
        <f t="shared" si="4"/>
        <v>45656</v>
      </c>
      <c r="F51" s="758">
        <f t="shared" si="5"/>
        <v>45658</v>
      </c>
      <c r="G51" s="764"/>
      <c r="H51" s="758">
        <f t="shared" si="0"/>
        <v>45653</v>
      </c>
      <c r="I51" s="758">
        <f t="shared" si="1"/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1888</v>
      </c>
      <c r="C52" s="955" t="s">
        <v>1899</v>
      </c>
      <c r="D52" s="955">
        <v>45661</v>
      </c>
      <c r="E52" s="758">
        <f t="shared" si="4"/>
        <v>45665</v>
      </c>
      <c r="F52" s="758">
        <f t="shared" si="5"/>
        <v>45667</v>
      </c>
      <c r="G52" s="764"/>
      <c r="H52" s="758">
        <f t="shared" si="0"/>
        <v>45660</v>
      </c>
      <c r="I52" s="758">
        <f t="shared" si="1"/>
        <v>45660</v>
      </c>
      <c r="J52" s="162"/>
      <c r="K52" s="145"/>
      <c r="L52" s="145"/>
    </row>
    <row r="53" spans="1:12" s="146" customFormat="1" ht="20.100000000000001" hidden="1" customHeight="1">
      <c r="A53" s="882" t="s">
        <v>1635</v>
      </c>
      <c r="B53" s="955" t="s">
        <v>1900</v>
      </c>
      <c r="C53" s="955" t="s">
        <v>1901</v>
      </c>
      <c r="D53" s="955">
        <v>45676</v>
      </c>
      <c r="E53" s="880" t="s">
        <v>399</v>
      </c>
      <c r="F53" s="880" t="s">
        <v>399</v>
      </c>
      <c r="G53" s="764"/>
      <c r="H53" s="758">
        <f t="shared" si="0"/>
        <v>45667</v>
      </c>
      <c r="I53" s="758">
        <f t="shared" si="1"/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1892</v>
      </c>
      <c r="C54" s="955" t="s">
        <v>1902</v>
      </c>
      <c r="D54" s="955">
        <v>45676</v>
      </c>
      <c r="E54" s="758">
        <f>D54+4</f>
        <v>45680</v>
      </c>
      <c r="F54" s="758">
        <f>D54+6</f>
        <v>45682</v>
      </c>
      <c r="G54" s="764"/>
      <c r="H54" s="758">
        <f t="shared" si="0"/>
        <v>45674</v>
      </c>
      <c r="I54" s="758">
        <f t="shared" si="1"/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1838</v>
      </c>
      <c r="C55" s="955" t="s">
        <v>1903</v>
      </c>
      <c r="D55" s="955">
        <v>45314</v>
      </c>
      <c r="E55" s="758">
        <f>D55+4</f>
        <v>45318</v>
      </c>
      <c r="F55" s="758">
        <f>D55+6</f>
        <v>45320</v>
      </c>
      <c r="G55" s="764"/>
      <c r="H55" s="758">
        <f t="shared" si="0"/>
        <v>45681</v>
      </c>
      <c r="I55" s="758">
        <f t="shared" si="1"/>
        <v>45681</v>
      </c>
      <c r="J55" s="162"/>
      <c r="K55" s="145"/>
      <c r="L55" s="145"/>
    </row>
    <row r="56" spans="1:12" s="146" customFormat="1" ht="20.100000000000001" hidden="1" customHeight="1">
      <c r="A56" s="882" t="s">
        <v>711</v>
      </c>
      <c r="B56" s="955" t="s">
        <v>1869</v>
      </c>
      <c r="C56" s="955" t="s">
        <v>1904</v>
      </c>
      <c r="D56" s="955">
        <v>45321</v>
      </c>
      <c r="E56" s="758">
        <f>D56+4</f>
        <v>45325</v>
      </c>
      <c r="F56" s="758">
        <f>D56+6</f>
        <v>45327</v>
      </c>
      <c r="G56" s="764"/>
      <c r="H56" s="758">
        <f t="shared" si="0"/>
        <v>45688</v>
      </c>
      <c r="I56" s="758">
        <f t="shared" si="1"/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723</v>
      </c>
      <c r="C57" s="955" t="s">
        <v>1905</v>
      </c>
      <c r="D57" s="955">
        <v>45695</v>
      </c>
      <c r="E57" s="758">
        <f>D57+4</f>
        <v>45699</v>
      </c>
      <c r="F57" s="758">
        <f>D57+6</f>
        <v>45701</v>
      </c>
      <c r="G57" s="764"/>
      <c r="H57" s="758">
        <f t="shared" si="0"/>
        <v>45695</v>
      </c>
      <c r="I57" s="758">
        <f t="shared" si="1"/>
        <v>45695</v>
      </c>
      <c r="J57" s="162"/>
      <c r="K57" s="145"/>
      <c r="L57" s="145"/>
    </row>
    <row r="58" spans="1:12" s="146" customFormat="1" ht="20.100000000000001" hidden="1" customHeight="1">
      <c r="A58" s="882" t="s">
        <v>716</v>
      </c>
      <c r="B58" s="955" t="s">
        <v>716</v>
      </c>
      <c r="C58" s="955" t="s">
        <v>1906</v>
      </c>
      <c r="D58" s="955">
        <v>45707</v>
      </c>
      <c r="E58" s="758">
        <f>D58+4</f>
        <v>45711</v>
      </c>
      <c r="F58" s="880" t="s">
        <v>399</v>
      </c>
      <c r="G58" s="764"/>
      <c r="H58" s="758">
        <f t="shared" si="0"/>
        <v>45702</v>
      </c>
      <c r="I58" s="758">
        <f t="shared" si="1"/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423</v>
      </c>
      <c r="C59" s="955" t="s">
        <v>1907</v>
      </c>
      <c r="D59" s="800"/>
      <c r="E59" s="800"/>
      <c r="F59" s="800"/>
      <c r="G59" s="764"/>
      <c r="H59" s="758">
        <f t="shared" si="0"/>
        <v>45709</v>
      </c>
      <c r="I59" s="758">
        <f t="shared" si="1"/>
        <v>45709</v>
      </c>
      <c r="J59" s="162"/>
      <c r="K59" s="145"/>
      <c r="L59" s="145"/>
    </row>
    <row r="60" spans="1:12" s="146" customFormat="1" ht="20.100000000000001" hidden="1" customHeight="1">
      <c r="A60" s="882" t="s">
        <v>1908</v>
      </c>
      <c r="B60" s="955" t="s">
        <v>1784</v>
      </c>
      <c r="C60" s="955" t="s">
        <v>1909</v>
      </c>
      <c r="D60" s="955">
        <v>45718</v>
      </c>
      <c r="E60" s="758">
        <f>D60+4</f>
        <v>45722</v>
      </c>
      <c r="F60" s="758">
        <f>D60+6</f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1892</v>
      </c>
      <c r="C61" s="955" t="s">
        <v>1910</v>
      </c>
      <c r="D61" s="955">
        <v>45723</v>
      </c>
      <c r="E61" s="758">
        <f>D61+4</f>
        <v>45727</v>
      </c>
      <c r="F61" s="758">
        <f>D61+6</f>
        <v>45729</v>
      </c>
      <c r="G61" s="764"/>
      <c r="H61" s="758">
        <f>H60+7</f>
        <v>45721</v>
      </c>
      <c r="I61" s="758">
        <f>I60+7</f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1838</v>
      </c>
      <c r="C62" s="955" t="s">
        <v>1911</v>
      </c>
      <c r="D62" s="955">
        <v>45731</v>
      </c>
      <c r="E62" s="758">
        <f t="shared" ref="E62:E69" si="6">D62+4</f>
        <v>45735</v>
      </c>
      <c r="F62" s="758">
        <f t="shared" ref="F62:F69" si="7">D62+6</f>
        <v>45737</v>
      </c>
      <c r="G62" s="764"/>
      <c r="H62" s="758">
        <f t="shared" ref="H62:I98" si="8">H61+7</f>
        <v>45728</v>
      </c>
      <c r="I62" s="758">
        <f t="shared" si="8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1869</v>
      </c>
      <c r="C63" s="955" t="s">
        <v>1912</v>
      </c>
      <c r="D63" s="955">
        <v>45741</v>
      </c>
      <c r="E63" s="758">
        <f t="shared" si="6"/>
        <v>45745</v>
      </c>
      <c r="F63" s="758">
        <f t="shared" si="7"/>
        <v>45747</v>
      </c>
      <c r="G63" s="764"/>
      <c r="H63" s="758">
        <f t="shared" si="8"/>
        <v>45735</v>
      </c>
      <c r="I63" s="758">
        <f t="shared" si="8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723</v>
      </c>
      <c r="C64" s="955" t="s">
        <v>1913</v>
      </c>
      <c r="D64" s="955">
        <v>45744</v>
      </c>
      <c r="E64" s="758">
        <f t="shared" si="6"/>
        <v>45748</v>
      </c>
      <c r="F64" s="972" t="s">
        <v>399</v>
      </c>
      <c r="G64" s="764"/>
      <c r="H64" s="758">
        <f t="shared" si="8"/>
        <v>45742</v>
      </c>
      <c r="I64" s="758">
        <f t="shared" si="8"/>
        <v>45742</v>
      </c>
      <c r="J64" s="162"/>
      <c r="K64" s="145"/>
      <c r="L64" s="145"/>
    </row>
    <row r="65" spans="1:12" s="146" customFormat="1" ht="20.100000000000001" hidden="1" customHeight="1">
      <c r="A65" s="882" t="s">
        <v>1635</v>
      </c>
      <c r="B65" s="955" t="s">
        <v>548</v>
      </c>
      <c r="C65" s="955" t="s">
        <v>1914</v>
      </c>
      <c r="D65" s="955">
        <v>45753</v>
      </c>
      <c r="E65" s="758">
        <f t="shared" si="6"/>
        <v>45757</v>
      </c>
      <c r="F65" s="758">
        <f t="shared" si="7"/>
        <v>45759</v>
      </c>
      <c r="G65" s="764"/>
      <c r="H65" s="758">
        <f t="shared" si="8"/>
        <v>45749</v>
      </c>
      <c r="I65" s="758">
        <f t="shared" si="8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716</v>
      </c>
      <c r="C66" s="955" t="s">
        <v>1915</v>
      </c>
      <c r="D66" s="955">
        <v>45758</v>
      </c>
      <c r="E66" s="758">
        <f t="shared" si="6"/>
        <v>45762</v>
      </c>
      <c r="F66" s="758">
        <f t="shared" si="7"/>
        <v>45764</v>
      </c>
      <c r="G66" s="764"/>
      <c r="H66" s="758">
        <f t="shared" si="8"/>
        <v>45756</v>
      </c>
      <c r="I66" s="758">
        <f t="shared" si="8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1784</v>
      </c>
      <c r="C67" s="955" t="s">
        <v>1916</v>
      </c>
      <c r="D67" s="955">
        <v>45769</v>
      </c>
      <c r="E67" s="758">
        <f t="shared" si="6"/>
        <v>45773</v>
      </c>
      <c r="F67" s="758">
        <f t="shared" si="7"/>
        <v>45775</v>
      </c>
      <c r="G67" s="764"/>
      <c r="H67" s="758">
        <f t="shared" si="8"/>
        <v>45763</v>
      </c>
      <c r="I67" s="758">
        <f t="shared" si="8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1892</v>
      </c>
      <c r="C68" s="955" t="s">
        <v>1917</v>
      </c>
      <c r="D68" s="955">
        <v>45771</v>
      </c>
      <c r="E68" s="758">
        <f t="shared" si="6"/>
        <v>45775</v>
      </c>
      <c r="F68" s="758">
        <f t="shared" si="7"/>
        <v>45777</v>
      </c>
      <c r="G68" s="764"/>
      <c r="H68" s="758">
        <f t="shared" si="8"/>
        <v>45770</v>
      </c>
      <c r="I68" s="758">
        <f t="shared" si="8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1838</v>
      </c>
      <c r="C69" s="955" t="s">
        <v>1918</v>
      </c>
      <c r="D69" s="955">
        <v>45779</v>
      </c>
      <c r="E69" s="758">
        <f t="shared" si="6"/>
        <v>45783</v>
      </c>
      <c r="F69" s="758">
        <f t="shared" si="7"/>
        <v>45785</v>
      </c>
      <c r="G69" s="764"/>
      <c r="H69" s="758">
        <f t="shared" si="8"/>
        <v>45777</v>
      </c>
      <c r="I69" s="758">
        <f t="shared" si="8"/>
        <v>45777</v>
      </c>
      <c r="J69" s="162"/>
      <c r="K69" s="145"/>
      <c r="L69" s="145"/>
    </row>
    <row r="70" spans="1:12" s="146" customFormat="1" ht="20.100000000000001" hidden="1" customHeight="1">
      <c r="A70" s="882" t="s">
        <v>1869</v>
      </c>
      <c r="B70" s="955" t="s">
        <v>1919</v>
      </c>
      <c r="C70" s="955" t="s">
        <v>1920</v>
      </c>
      <c r="D70" s="955">
        <v>45784</v>
      </c>
      <c r="E70" s="758">
        <f t="shared" ref="E70:E76" si="9">D70+4</f>
        <v>45788</v>
      </c>
      <c r="F70" s="758">
        <f t="shared" ref="F70:F76" si="10">D70+6</f>
        <v>45790</v>
      </c>
      <c r="G70" s="764"/>
      <c r="H70" s="758">
        <f t="shared" si="8"/>
        <v>45784</v>
      </c>
      <c r="I70" s="758">
        <f t="shared" si="8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723</v>
      </c>
      <c r="C71" s="955" t="s">
        <v>1921</v>
      </c>
      <c r="D71" s="955">
        <v>45797</v>
      </c>
      <c r="E71" s="758">
        <f t="shared" si="9"/>
        <v>45801</v>
      </c>
      <c r="F71" s="758">
        <f t="shared" si="10"/>
        <v>45803</v>
      </c>
      <c r="G71" s="764"/>
      <c r="H71" s="758">
        <f t="shared" si="8"/>
        <v>45791</v>
      </c>
      <c r="I71" s="758">
        <f t="shared" si="8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548</v>
      </c>
      <c r="C72" s="955" t="s">
        <v>1922</v>
      </c>
      <c r="D72" s="955">
        <v>45802</v>
      </c>
      <c r="E72" s="758">
        <f t="shared" si="9"/>
        <v>45806</v>
      </c>
      <c r="F72" s="758">
        <f t="shared" si="10"/>
        <v>45808</v>
      </c>
      <c r="G72" s="764"/>
      <c r="H72" s="758">
        <f t="shared" si="8"/>
        <v>45798</v>
      </c>
      <c r="I72" s="758">
        <f t="shared" si="8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716</v>
      </c>
      <c r="C73" s="955" t="s">
        <v>1923</v>
      </c>
      <c r="D73" s="955">
        <v>45807</v>
      </c>
      <c r="E73" s="758">
        <f t="shared" si="9"/>
        <v>45811</v>
      </c>
      <c r="F73" s="758">
        <f t="shared" si="10"/>
        <v>45813</v>
      </c>
      <c r="G73" s="764"/>
      <c r="H73" s="758">
        <f t="shared" si="8"/>
        <v>45805</v>
      </c>
      <c r="I73" s="758">
        <f t="shared" si="8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1924</v>
      </c>
      <c r="C74" s="955" t="s">
        <v>1925</v>
      </c>
      <c r="D74" s="955">
        <v>45819</v>
      </c>
      <c r="E74" s="758">
        <f t="shared" ref="E74" si="11">D74+4</f>
        <v>45823</v>
      </c>
      <c r="F74" s="758">
        <f t="shared" ref="F74" si="12">D74+6</f>
        <v>45825</v>
      </c>
      <c r="G74" s="764"/>
      <c r="H74" s="758">
        <f t="shared" si="8"/>
        <v>45812</v>
      </c>
      <c r="I74" s="758">
        <f t="shared" si="8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1892</v>
      </c>
      <c r="C75" s="955" t="s">
        <v>1926</v>
      </c>
      <c r="D75" s="955">
        <v>45821</v>
      </c>
      <c r="E75" s="758">
        <f t="shared" si="9"/>
        <v>45825</v>
      </c>
      <c r="F75" s="758">
        <f t="shared" si="10"/>
        <v>45827</v>
      </c>
      <c r="G75" s="764"/>
      <c r="H75" s="758">
        <f t="shared" si="8"/>
        <v>45819</v>
      </c>
      <c r="I75" s="758">
        <f t="shared" si="8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1838</v>
      </c>
      <c r="C76" s="955" t="s">
        <v>1927</v>
      </c>
      <c r="D76" s="955">
        <v>45830</v>
      </c>
      <c r="E76" s="758">
        <f t="shared" si="9"/>
        <v>45834</v>
      </c>
      <c r="F76" s="758">
        <f t="shared" si="10"/>
        <v>45836</v>
      </c>
      <c r="G76" s="764"/>
      <c r="H76" s="758">
        <f t="shared" si="8"/>
        <v>45826</v>
      </c>
      <c r="I76" s="758">
        <f t="shared" si="8"/>
        <v>45826</v>
      </c>
      <c r="J76" s="162"/>
      <c r="K76" s="145"/>
      <c r="L76" s="145"/>
    </row>
    <row r="77" spans="1:12" s="146" customFormat="1" ht="20.100000000000001" hidden="1" customHeight="1">
      <c r="A77" s="882" t="s">
        <v>1869</v>
      </c>
      <c r="B77" s="955" t="s">
        <v>1919</v>
      </c>
      <c r="C77" s="955" t="s">
        <v>1928</v>
      </c>
      <c r="D77" s="955">
        <v>45836</v>
      </c>
      <c r="E77" s="758">
        <f t="shared" ref="E77" si="13">D77+4</f>
        <v>45840</v>
      </c>
      <c r="F77" s="758">
        <f t="shared" ref="F77" si="14">D77+6</f>
        <v>45842</v>
      </c>
      <c r="G77" s="764"/>
      <c r="H77" s="758">
        <f t="shared" si="8"/>
        <v>45833</v>
      </c>
      <c r="I77" s="758">
        <f t="shared" si="8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723</v>
      </c>
      <c r="C78" s="955" t="s">
        <v>1929</v>
      </c>
      <c r="D78" s="955">
        <v>45842</v>
      </c>
      <c r="E78" s="758">
        <f t="shared" ref="E78:E82" si="15">D78+4</f>
        <v>45846</v>
      </c>
      <c r="F78" s="758">
        <f t="shared" ref="F78:F82" si="16">D78+6</f>
        <v>45848</v>
      </c>
      <c r="G78" s="764"/>
      <c r="H78" s="758">
        <f t="shared" si="8"/>
        <v>45840</v>
      </c>
      <c r="I78" s="758">
        <f t="shared" si="8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548</v>
      </c>
      <c r="C79" s="955" t="s">
        <v>1930</v>
      </c>
      <c r="D79" s="955">
        <v>45847</v>
      </c>
      <c r="E79" s="758">
        <f t="shared" si="15"/>
        <v>45851</v>
      </c>
      <c r="F79" s="758">
        <f t="shared" si="16"/>
        <v>45853</v>
      </c>
      <c r="G79" s="764"/>
      <c r="H79" s="758">
        <f t="shared" si="8"/>
        <v>45847</v>
      </c>
      <c r="I79" s="758">
        <f t="shared" si="8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716</v>
      </c>
      <c r="C80" s="955" t="s">
        <v>1931</v>
      </c>
      <c r="D80" s="955">
        <v>45859</v>
      </c>
      <c r="E80" s="972" t="s">
        <v>399</v>
      </c>
      <c r="F80" s="758">
        <v>45861</v>
      </c>
      <c r="G80" s="764"/>
      <c r="H80" s="758">
        <f t="shared" si="8"/>
        <v>45854</v>
      </c>
      <c r="I80" s="758">
        <f t="shared" si="8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1784</v>
      </c>
      <c r="C81" s="955" t="s">
        <v>1932</v>
      </c>
      <c r="D81" s="955">
        <v>45866</v>
      </c>
      <c r="E81" s="758">
        <f t="shared" si="15"/>
        <v>45870</v>
      </c>
      <c r="F81" s="758">
        <f t="shared" si="16"/>
        <v>45872</v>
      </c>
      <c r="G81" s="764"/>
      <c r="H81" s="758">
        <f t="shared" si="8"/>
        <v>45861</v>
      </c>
      <c r="I81" s="758">
        <f t="shared" si="8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1892</v>
      </c>
      <c r="C82" s="955" t="s">
        <v>1933</v>
      </c>
      <c r="D82" s="955">
        <v>45869</v>
      </c>
      <c r="E82" s="758">
        <f t="shared" si="15"/>
        <v>45873</v>
      </c>
      <c r="F82" s="758">
        <f t="shared" si="16"/>
        <v>45875</v>
      </c>
      <c r="G82" s="764"/>
      <c r="H82" s="758">
        <f t="shared" si="8"/>
        <v>45868</v>
      </c>
      <c r="I82" s="758">
        <f t="shared" si="8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1838</v>
      </c>
      <c r="C83" s="955" t="s">
        <v>1934</v>
      </c>
      <c r="D83" s="955">
        <v>45876</v>
      </c>
      <c r="E83" s="758">
        <f t="shared" ref="E83:E86" si="17">D83+4</f>
        <v>45880</v>
      </c>
      <c r="F83" s="758">
        <f t="shared" ref="F83:F86" si="18">D83+6</f>
        <v>45882</v>
      </c>
      <c r="G83" s="764"/>
      <c r="H83" s="758">
        <f t="shared" si="8"/>
        <v>45875</v>
      </c>
      <c r="I83" s="758">
        <f t="shared" si="8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1919</v>
      </c>
      <c r="C84" s="955" t="s">
        <v>1935</v>
      </c>
      <c r="D84" s="955">
        <v>45882</v>
      </c>
      <c r="E84" s="758">
        <f t="shared" si="17"/>
        <v>45886</v>
      </c>
      <c r="F84" s="758">
        <f t="shared" si="18"/>
        <v>45888</v>
      </c>
      <c r="G84" s="764"/>
      <c r="H84" s="758">
        <f t="shared" si="8"/>
        <v>45882</v>
      </c>
      <c r="I84" s="758">
        <f t="shared" si="8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723</v>
      </c>
      <c r="C85" s="955" t="s">
        <v>1936</v>
      </c>
      <c r="D85" s="955">
        <v>45890</v>
      </c>
      <c r="E85" s="758">
        <f t="shared" si="17"/>
        <v>45894</v>
      </c>
      <c r="F85" s="758">
        <f t="shared" si="18"/>
        <v>45896</v>
      </c>
      <c r="G85" s="764"/>
      <c r="H85" s="758">
        <f t="shared" si="8"/>
        <v>45889</v>
      </c>
      <c r="I85" s="758">
        <f t="shared" si="8"/>
        <v>45889</v>
      </c>
      <c r="J85" s="162"/>
      <c r="K85" s="145"/>
      <c r="L85" s="145"/>
    </row>
    <row r="86" spans="1:12" s="146" customFormat="1" ht="20.100000000000001" hidden="1" customHeight="1">
      <c r="A86" s="882" t="s">
        <v>1937</v>
      </c>
      <c r="B86" s="955" t="s">
        <v>548</v>
      </c>
      <c r="C86" s="955" t="s">
        <v>1938</v>
      </c>
      <c r="D86" s="955">
        <v>45899</v>
      </c>
      <c r="E86" s="758">
        <f t="shared" si="17"/>
        <v>45903</v>
      </c>
      <c r="F86" s="758">
        <f t="shared" si="18"/>
        <v>45905</v>
      </c>
      <c r="G86" s="764"/>
      <c r="H86" s="758">
        <f t="shared" si="8"/>
        <v>45896</v>
      </c>
      <c r="I86" s="758">
        <f t="shared" si="8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716</v>
      </c>
      <c r="C87" s="955" t="s">
        <v>1939</v>
      </c>
      <c r="D87" s="955">
        <v>45905</v>
      </c>
      <c r="E87" s="972" t="s">
        <v>399</v>
      </c>
      <c r="F87" s="972" t="s">
        <v>399</v>
      </c>
      <c r="G87" s="764"/>
      <c r="H87" s="758">
        <f t="shared" si="8"/>
        <v>45903</v>
      </c>
      <c r="I87" s="758">
        <f t="shared" si="8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1784</v>
      </c>
      <c r="C88" s="955" t="s">
        <v>1940</v>
      </c>
      <c r="D88" s="955">
        <v>45918</v>
      </c>
      <c r="E88" s="758">
        <f t="shared" ref="E88:E90" si="19">D88+4</f>
        <v>45922</v>
      </c>
      <c r="F88" s="972" t="s">
        <v>399</v>
      </c>
      <c r="G88" s="764"/>
      <c r="H88" s="758">
        <f t="shared" si="8"/>
        <v>45910</v>
      </c>
      <c r="I88" s="758">
        <f t="shared" si="8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1892</v>
      </c>
      <c r="C89" s="955" t="s">
        <v>1941</v>
      </c>
      <c r="D89" s="955">
        <v>45920</v>
      </c>
      <c r="E89" s="972" t="s">
        <v>399</v>
      </c>
      <c r="F89" s="758">
        <v>45924</v>
      </c>
      <c r="G89" s="764"/>
      <c r="H89" s="758">
        <f t="shared" si="8"/>
        <v>45917</v>
      </c>
      <c r="I89" s="758">
        <f t="shared" si="8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1838</v>
      </c>
      <c r="C90" s="955" t="s">
        <v>1942</v>
      </c>
      <c r="D90" s="955">
        <v>45925</v>
      </c>
      <c r="E90" s="758">
        <f t="shared" si="19"/>
        <v>45929</v>
      </c>
      <c r="F90" s="758">
        <f t="shared" ref="F90" si="20">D90+6</f>
        <v>45931</v>
      </c>
      <c r="G90" s="764"/>
      <c r="H90" s="758">
        <f t="shared" si="8"/>
        <v>45924</v>
      </c>
      <c r="I90" s="758">
        <f t="shared" si="8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1919</v>
      </c>
      <c r="C91" s="955" t="s">
        <v>1943</v>
      </c>
      <c r="D91" s="955">
        <v>45935</v>
      </c>
      <c r="E91" s="758">
        <f t="shared" ref="E91:E94" si="21">D91+4</f>
        <v>45939</v>
      </c>
      <c r="F91" s="758">
        <f t="shared" ref="F91:F93" si="22">D91+6</f>
        <v>45941</v>
      </c>
      <c r="G91" s="764"/>
      <c r="H91" s="758">
        <f t="shared" si="8"/>
        <v>45931</v>
      </c>
      <c r="I91" s="758">
        <f t="shared" si="8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723</v>
      </c>
      <c r="C92" s="955" t="s">
        <v>1944</v>
      </c>
      <c r="D92" s="955">
        <v>45938</v>
      </c>
      <c r="E92" s="758">
        <f t="shared" si="21"/>
        <v>45942</v>
      </c>
      <c r="F92" s="758">
        <f t="shared" si="22"/>
        <v>45944</v>
      </c>
      <c r="G92" s="764"/>
      <c r="H92" s="758">
        <f t="shared" si="8"/>
        <v>45938</v>
      </c>
      <c r="I92" s="758">
        <f t="shared" si="8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548</v>
      </c>
      <c r="C93" s="955" t="s">
        <v>1945</v>
      </c>
      <c r="D93" s="955">
        <v>45944</v>
      </c>
      <c r="E93" s="758">
        <f t="shared" si="21"/>
        <v>45948</v>
      </c>
      <c r="F93" s="758">
        <f t="shared" si="22"/>
        <v>45950</v>
      </c>
      <c r="G93" s="764"/>
      <c r="H93" s="758">
        <v>45944</v>
      </c>
      <c r="I93" s="758">
        <f t="shared" si="8"/>
        <v>45945</v>
      </c>
      <c r="J93" s="616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82" t="s">
        <v>1946</v>
      </c>
      <c r="B94" s="1003" t="s">
        <v>1947</v>
      </c>
      <c r="C94" s="955" t="s">
        <v>1948</v>
      </c>
      <c r="D94" s="955">
        <v>45954</v>
      </c>
      <c r="E94" s="758">
        <f t="shared" si="21"/>
        <v>45958</v>
      </c>
      <c r="F94" s="758">
        <v>45861</v>
      </c>
      <c r="G94" s="764"/>
      <c r="H94" s="758">
        <f t="shared" si="8"/>
        <v>45951</v>
      </c>
      <c r="I94" s="758">
        <f t="shared" si="8"/>
        <v>45952</v>
      </c>
      <c r="J94" s="616">
        <f t="shared" si="23"/>
        <v>43</v>
      </c>
      <c r="K94" s="145"/>
      <c r="L94" s="145"/>
    </row>
    <row r="95" spans="1:12" s="146" customFormat="1" ht="20.100000000000001" hidden="1" customHeight="1">
      <c r="A95" s="882"/>
      <c r="B95" s="955" t="s">
        <v>1784</v>
      </c>
      <c r="C95" s="955" t="s">
        <v>1949</v>
      </c>
      <c r="D95" s="955">
        <v>45970</v>
      </c>
      <c r="E95" s="758">
        <f>D95+6</f>
        <v>45976</v>
      </c>
      <c r="F95" s="972" t="s">
        <v>399</v>
      </c>
      <c r="G95" s="764"/>
      <c r="H95" s="758">
        <f t="shared" si="8"/>
        <v>45958</v>
      </c>
      <c r="I95" s="758">
        <f t="shared" si="8"/>
        <v>45959</v>
      </c>
      <c r="J95" s="616">
        <f t="shared" si="23"/>
        <v>44</v>
      </c>
      <c r="K95" s="145"/>
      <c r="L95" s="145"/>
    </row>
    <row r="96" spans="1:12" s="146" customFormat="1" ht="20.100000000000001" hidden="1" customHeight="1">
      <c r="A96" s="882"/>
      <c r="B96" s="955" t="s">
        <v>1892</v>
      </c>
      <c r="C96" s="955" t="s">
        <v>1950</v>
      </c>
      <c r="D96" s="955">
        <v>45973</v>
      </c>
      <c r="E96" s="758">
        <f t="shared" ref="E96:E107" si="24">D96+6</f>
        <v>45979</v>
      </c>
      <c r="F96" s="758">
        <f>D96+8</f>
        <v>45981</v>
      </c>
      <c r="G96" s="764"/>
      <c r="H96" s="758">
        <f t="shared" si="8"/>
        <v>45965</v>
      </c>
      <c r="I96" s="758">
        <f t="shared" si="8"/>
        <v>45966</v>
      </c>
      <c r="J96" s="616">
        <f t="shared" si="23"/>
        <v>45</v>
      </c>
      <c r="K96" s="145"/>
      <c r="L96" s="145"/>
    </row>
    <row r="97" spans="1:12" s="146" customFormat="1" ht="20.100000000000001" hidden="1" customHeight="1">
      <c r="A97" s="882"/>
      <c r="B97" s="955" t="s">
        <v>1838</v>
      </c>
      <c r="C97" s="955" t="s">
        <v>1951</v>
      </c>
      <c r="D97" s="955">
        <v>45975</v>
      </c>
      <c r="E97" s="758">
        <f t="shared" si="24"/>
        <v>45981</v>
      </c>
      <c r="F97" s="758">
        <f t="shared" ref="F97:F107" si="25">D97+8</f>
        <v>45983</v>
      </c>
      <c r="G97" s="764"/>
      <c r="H97" s="758">
        <f t="shared" si="8"/>
        <v>45972</v>
      </c>
      <c r="I97" s="758">
        <f t="shared" si="8"/>
        <v>45973</v>
      </c>
      <c r="J97" s="616">
        <f t="shared" si="23"/>
        <v>46</v>
      </c>
      <c r="K97" s="145"/>
      <c r="L97" s="145"/>
    </row>
    <row r="98" spans="1:12" s="146" customFormat="1" ht="20.100000000000001" hidden="1" customHeight="1">
      <c r="A98" s="882"/>
      <c r="B98" s="955" t="s">
        <v>1919</v>
      </c>
      <c r="C98" s="955" t="s">
        <v>1952</v>
      </c>
      <c r="D98" s="955">
        <v>45987</v>
      </c>
      <c r="E98" s="758">
        <f t="shared" si="24"/>
        <v>45993</v>
      </c>
      <c r="F98" s="758">
        <f t="shared" si="25"/>
        <v>45995</v>
      </c>
      <c r="G98" s="764"/>
      <c r="H98" s="758">
        <f t="shared" si="8"/>
        <v>45979</v>
      </c>
      <c r="I98" s="758">
        <f t="shared" si="8"/>
        <v>45980</v>
      </c>
      <c r="J98" s="616">
        <f t="shared" si="23"/>
        <v>47</v>
      </c>
      <c r="K98" s="145"/>
      <c r="L98" s="145"/>
    </row>
    <row r="99" spans="1:12" s="146" customFormat="1" ht="20.100000000000001" hidden="1" customHeight="1">
      <c r="A99" s="882"/>
      <c r="B99" s="955" t="s">
        <v>723</v>
      </c>
      <c r="C99" s="955" t="s">
        <v>1953</v>
      </c>
      <c r="D99" s="955">
        <v>45995</v>
      </c>
      <c r="E99" s="758">
        <f t="shared" si="24"/>
        <v>46001</v>
      </c>
      <c r="F99" s="758">
        <f t="shared" si="25"/>
        <v>46003</v>
      </c>
      <c r="G99" s="764"/>
      <c r="H99" s="758">
        <f t="shared" ref="H99:H117" si="26">H98+7</f>
        <v>45986</v>
      </c>
      <c r="I99" s="758">
        <f t="shared" ref="I99:I117" si="27">I98+7</f>
        <v>45987</v>
      </c>
      <c r="J99" s="616">
        <f t="shared" si="23"/>
        <v>48</v>
      </c>
      <c r="K99" s="145"/>
      <c r="L99" s="145"/>
    </row>
    <row r="100" spans="1:12" s="146" customFormat="1" ht="20.100000000000001" hidden="1" customHeight="1">
      <c r="A100" s="882" t="s">
        <v>548</v>
      </c>
      <c r="B100" s="955" t="s">
        <v>1954</v>
      </c>
      <c r="C100" s="955" t="s">
        <v>1955</v>
      </c>
      <c r="D100" s="955">
        <v>46002</v>
      </c>
      <c r="E100" s="758">
        <f t="shared" si="24"/>
        <v>46008</v>
      </c>
      <c r="F100" s="758">
        <f t="shared" si="25"/>
        <v>46010</v>
      </c>
      <c r="G100" s="764"/>
      <c r="H100" s="758">
        <f t="shared" si="26"/>
        <v>45993</v>
      </c>
      <c r="I100" s="758">
        <f t="shared" si="27"/>
        <v>45994</v>
      </c>
      <c r="J100" s="616">
        <f t="shared" si="23"/>
        <v>49</v>
      </c>
      <c r="K100" s="145"/>
      <c r="L100" s="145"/>
    </row>
    <row r="101" spans="1:12" s="146" customFormat="1" ht="20.100000000000001" hidden="1" customHeight="1">
      <c r="A101" s="882" t="s">
        <v>1956</v>
      </c>
      <c r="B101" s="1126" t="s">
        <v>755</v>
      </c>
      <c r="C101" s="955" t="s">
        <v>1957</v>
      </c>
      <c r="D101" s="955">
        <v>46008</v>
      </c>
      <c r="E101" s="758">
        <f t="shared" si="24"/>
        <v>46014</v>
      </c>
      <c r="F101" s="758">
        <f t="shared" si="25"/>
        <v>46016</v>
      </c>
      <c r="G101" s="764"/>
      <c r="H101" s="758">
        <f t="shared" si="26"/>
        <v>46000</v>
      </c>
      <c r="I101" s="758">
        <f t="shared" si="27"/>
        <v>46001</v>
      </c>
      <c r="J101" s="616">
        <f t="shared" si="23"/>
        <v>50</v>
      </c>
      <c r="K101" s="145"/>
      <c r="L101" s="145"/>
    </row>
    <row r="102" spans="1:12" s="146" customFormat="1" ht="20.100000000000001" hidden="1" customHeight="1">
      <c r="A102" s="882" t="s">
        <v>1784</v>
      </c>
      <c r="B102" s="955" t="s">
        <v>1946</v>
      </c>
      <c r="C102" s="955" t="s">
        <v>1958</v>
      </c>
      <c r="D102" s="955">
        <v>46023</v>
      </c>
      <c r="E102" s="758">
        <f t="shared" si="24"/>
        <v>46029</v>
      </c>
      <c r="F102" s="1197" t="s">
        <v>399</v>
      </c>
      <c r="G102" s="764"/>
      <c r="H102" s="758">
        <f t="shared" si="26"/>
        <v>46007</v>
      </c>
      <c r="I102" s="758">
        <f t="shared" si="27"/>
        <v>46008</v>
      </c>
      <c r="J102" s="616">
        <f t="shared" si="23"/>
        <v>51</v>
      </c>
      <c r="K102" s="145"/>
      <c r="L102" s="145"/>
    </row>
    <row r="103" spans="1:12" s="146" customFormat="1" ht="20.100000000000001" hidden="1" customHeight="1">
      <c r="A103" s="882" t="s">
        <v>1892</v>
      </c>
      <c r="B103" s="1126" t="s">
        <v>423</v>
      </c>
      <c r="C103" s="955" t="s">
        <v>1959</v>
      </c>
      <c r="D103" s="760">
        <v>46014</v>
      </c>
      <c r="E103" s="760">
        <f t="shared" si="24"/>
        <v>46020</v>
      </c>
      <c r="F103" s="760">
        <f t="shared" si="25"/>
        <v>46022</v>
      </c>
      <c r="G103" s="764"/>
      <c r="H103" s="758">
        <f t="shared" si="26"/>
        <v>46014</v>
      </c>
      <c r="I103" s="758">
        <f t="shared" si="27"/>
        <v>46015</v>
      </c>
      <c r="J103" s="616">
        <f t="shared" si="23"/>
        <v>52</v>
      </c>
      <c r="K103" s="145"/>
      <c r="L103" s="145"/>
    </row>
    <row r="104" spans="1:12" s="146" customFormat="1" ht="20.100000000000001" hidden="1" customHeight="1">
      <c r="A104" s="882" t="s">
        <v>1960</v>
      </c>
      <c r="B104" s="955" t="s">
        <v>1892</v>
      </c>
      <c r="C104" s="955" t="s">
        <v>1961</v>
      </c>
      <c r="D104" s="955">
        <v>46029</v>
      </c>
      <c r="E104" s="758">
        <f t="shared" si="24"/>
        <v>46035</v>
      </c>
      <c r="F104" s="758">
        <f t="shared" si="25"/>
        <v>46037</v>
      </c>
      <c r="G104" s="764"/>
      <c r="H104" s="758">
        <f t="shared" si="26"/>
        <v>46021</v>
      </c>
      <c r="I104" s="758">
        <f t="shared" si="27"/>
        <v>46022</v>
      </c>
      <c r="J104" s="616">
        <v>1</v>
      </c>
      <c r="K104" s="145"/>
      <c r="L104" s="145"/>
    </row>
    <row r="105" spans="1:12" s="146" customFormat="1" ht="20.100000000000001" customHeight="1">
      <c r="A105" s="882" t="s">
        <v>1962</v>
      </c>
      <c r="B105" s="955" t="s">
        <v>1784</v>
      </c>
      <c r="C105" s="955" t="s">
        <v>1963</v>
      </c>
      <c r="D105" s="955">
        <v>16</v>
      </c>
      <c r="E105" s="758">
        <f t="shared" si="24"/>
        <v>22</v>
      </c>
      <c r="F105" s="758">
        <f t="shared" si="25"/>
        <v>24</v>
      </c>
      <c r="G105" s="764"/>
      <c r="H105" s="758">
        <v>46028</v>
      </c>
      <c r="I105" s="758">
        <v>46029</v>
      </c>
      <c r="J105" s="616">
        <f t="shared" ref="J105:J107" si="28">WEEKNUM(I105)</f>
        <v>2</v>
      </c>
      <c r="K105" s="145"/>
      <c r="L105" s="145"/>
    </row>
    <row r="106" spans="1:12" s="146" customFormat="1" ht="20.100000000000001" customHeight="1">
      <c r="A106" s="882" t="s">
        <v>1964</v>
      </c>
      <c r="B106" s="1061" t="s">
        <v>1965</v>
      </c>
      <c r="C106" s="955" t="s">
        <v>1966</v>
      </c>
      <c r="D106" s="955">
        <v>46041</v>
      </c>
      <c r="E106" s="758">
        <f t="shared" si="24"/>
        <v>46047</v>
      </c>
      <c r="F106" s="1197" t="s">
        <v>399</v>
      </c>
      <c r="G106" s="764"/>
      <c r="H106" s="758">
        <f t="shared" si="26"/>
        <v>46035</v>
      </c>
      <c r="I106" s="758">
        <f t="shared" si="27"/>
        <v>46036</v>
      </c>
      <c r="J106" s="616">
        <f t="shared" si="28"/>
        <v>3</v>
      </c>
      <c r="K106" s="145"/>
      <c r="L106" s="145"/>
    </row>
    <row r="107" spans="1:12" s="146" customFormat="1" ht="20.100000000000001" customHeight="1">
      <c r="A107" s="882" t="s">
        <v>1967</v>
      </c>
      <c r="B107" s="1061" t="s">
        <v>1968</v>
      </c>
      <c r="C107" s="955" t="s">
        <v>1969</v>
      </c>
      <c r="D107" s="955">
        <v>46045</v>
      </c>
      <c r="E107" s="758">
        <f t="shared" si="24"/>
        <v>46051</v>
      </c>
      <c r="F107" s="758">
        <f t="shared" si="25"/>
        <v>46053</v>
      </c>
      <c r="G107" s="764"/>
      <c r="H107" s="758">
        <f t="shared" si="26"/>
        <v>46042</v>
      </c>
      <c r="I107" s="758">
        <f t="shared" si="27"/>
        <v>46043</v>
      </c>
      <c r="J107" s="616">
        <f t="shared" si="28"/>
        <v>4</v>
      </c>
      <c r="K107" s="145"/>
      <c r="L107" s="145"/>
    </row>
    <row r="108" spans="1:12" s="146" customFormat="1" ht="20.100000000000001" customHeight="1">
      <c r="A108" s="882" t="s">
        <v>1970</v>
      </c>
      <c r="B108" s="955" t="s">
        <v>1954</v>
      </c>
      <c r="C108" s="955" t="s">
        <v>1971</v>
      </c>
      <c r="D108" s="955">
        <v>46049</v>
      </c>
      <c r="E108" s="758">
        <f t="shared" ref="E108" si="29">D108+6</f>
        <v>46055</v>
      </c>
      <c r="F108" s="758">
        <f t="shared" ref="F108" si="30">D108+8</f>
        <v>46057</v>
      </c>
      <c r="G108" s="764"/>
      <c r="H108" s="758">
        <f t="shared" si="26"/>
        <v>46049</v>
      </c>
      <c r="I108" s="758">
        <f t="shared" si="27"/>
        <v>46050</v>
      </c>
      <c r="J108" s="616">
        <f t="shared" ref="J108" si="31">WEEKNUM(I108)</f>
        <v>5</v>
      </c>
      <c r="K108" s="145"/>
      <c r="L108" s="145"/>
    </row>
    <row r="109" spans="1:12" s="146" customFormat="1" ht="20.100000000000001" customHeight="1">
      <c r="A109" s="882" t="s">
        <v>1954</v>
      </c>
      <c r="B109" s="1061" t="s">
        <v>1972</v>
      </c>
      <c r="C109" s="955" t="s">
        <v>1973</v>
      </c>
      <c r="D109" s="955">
        <v>46056</v>
      </c>
      <c r="E109" s="758">
        <f t="shared" ref="E109:E110" si="32">D109+6</f>
        <v>46062</v>
      </c>
      <c r="F109" s="758">
        <f t="shared" ref="F109:F110" si="33">D109+8</f>
        <v>46064</v>
      </c>
      <c r="G109" s="764"/>
      <c r="H109" s="758">
        <f t="shared" si="26"/>
        <v>46056</v>
      </c>
      <c r="I109" s="758">
        <f t="shared" si="27"/>
        <v>46057</v>
      </c>
      <c r="J109" s="616">
        <f t="shared" ref="J109:J110" si="34">WEEKNUM(I109)</f>
        <v>6</v>
      </c>
      <c r="K109" s="145"/>
      <c r="L109" s="145"/>
    </row>
    <row r="110" spans="1:12" s="146" customFormat="1" ht="20.100000000000001" customHeight="1">
      <c r="A110" s="882"/>
      <c r="B110" s="955" t="s">
        <v>1946</v>
      </c>
      <c r="C110" s="955" t="s">
        <v>1974</v>
      </c>
      <c r="D110" s="955">
        <v>46063</v>
      </c>
      <c r="E110" s="758">
        <f t="shared" si="32"/>
        <v>46069</v>
      </c>
      <c r="F110" s="758">
        <f t="shared" si="33"/>
        <v>46071</v>
      </c>
      <c r="G110" s="764"/>
      <c r="H110" s="758">
        <f t="shared" si="26"/>
        <v>46063</v>
      </c>
      <c r="I110" s="758">
        <f t="shared" si="27"/>
        <v>46064</v>
      </c>
      <c r="J110" s="616">
        <f t="shared" si="34"/>
        <v>7</v>
      </c>
      <c r="K110" s="145"/>
      <c r="L110" s="145"/>
    </row>
    <row r="111" spans="1:12" s="146" customFormat="1" ht="20.100000000000001" customHeight="1">
      <c r="A111" s="882" t="s">
        <v>1975</v>
      </c>
      <c r="B111" s="1061" t="s">
        <v>1888</v>
      </c>
      <c r="C111" s="955" t="s">
        <v>1976</v>
      </c>
      <c r="D111" s="955">
        <v>46070</v>
      </c>
      <c r="E111" s="758">
        <f t="shared" ref="E111" si="35">D111+6</f>
        <v>46076</v>
      </c>
      <c r="F111" s="758">
        <f t="shared" ref="F111" si="36">D111+8</f>
        <v>46078</v>
      </c>
      <c r="G111" s="764"/>
      <c r="H111" s="758">
        <f t="shared" si="26"/>
        <v>46070</v>
      </c>
      <c r="I111" s="758">
        <f t="shared" si="27"/>
        <v>46071</v>
      </c>
      <c r="J111" s="616">
        <f t="shared" ref="J111" si="37">WEEKNUM(I111)</f>
        <v>8</v>
      </c>
      <c r="K111" s="145"/>
      <c r="L111" s="145"/>
    </row>
    <row r="112" spans="1:12" s="146" customFormat="1" ht="20.100000000000001" customHeight="1">
      <c r="A112" s="882" t="s">
        <v>1977</v>
      </c>
      <c r="B112" s="955" t="s">
        <v>1975</v>
      </c>
      <c r="C112" s="955" t="s">
        <v>1978</v>
      </c>
      <c r="D112" s="955">
        <v>46077</v>
      </c>
      <c r="E112" s="758">
        <f t="shared" ref="E112" si="38">D112+6</f>
        <v>46083</v>
      </c>
      <c r="F112" s="758">
        <f t="shared" ref="F112" si="39">D112+8</f>
        <v>46085</v>
      </c>
      <c r="G112" s="764"/>
      <c r="H112" s="758">
        <f t="shared" si="26"/>
        <v>46077</v>
      </c>
      <c r="I112" s="758">
        <f t="shared" si="27"/>
        <v>46078</v>
      </c>
      <c r="J112" s="616">
        <f t="shared" ref="J112" si="40">WEEKNUM(I112)</f>
        <v>9</v>
      </c>
      <c r="K112" s="145"/>
      <c r="L112" s="145"/>
    </row>
    <row r="113" spans="1:13" s="146" customFormat="1" ht="20.100000000000001" customHeight="1">
      <c r="A113" s="882" t="s">
        <v>1979</v>
      </c>
      <c r="B113" s="1061" t="s">
        <v>1919</v>
      </c>
      <c r="C113" s="955" t="s">
        <v>1980</v>
      </c>
      <c r="D113" s="955">
        <v>46084</v>
      </c>
      <c r="E113" s="758">
        <f t="shared" ref="E113" si="41">D113+6</f>
        <v>46090</v>
      </c>
      <c r="F113" s="758">
        <f t="shared" ref="F113" si="42">D113+8</f>
        <v>46092</v>
      </c>
      <c r="G113" s="764"/>
      <c r="H113" s="758">
        <f t="shared" si="26"/>
        <v>46084</v>
      </c>
      <c r="I113" s="758">
        <f t="shared" si="27"/>
        <v>46085</v>
      </c>
      <c r="J113" s="616">
        <f t="shared" ref="J113" si="43">WEEKNUM(I113)</f>
        <v>10</v>
      </c>
      <c r="K113" s="145"/>
      <c r="L113" s="145"/>
    </row>
    <row r="114" spans="1:13" s="146" customFormat="1" ht="20.100000000000001" customHeight="1">
      <c r="A114" s="882"/>
      <c r="B114" s="1061" t="s">
        <v>1968</v>
      </c>
      <c r="C114" s="955" t="s">
        <v>1981</v>
      </c>
      <c r="D114" s="955">
        <v>46091</v>
      </c>
      <c r="E114" s="758">
        <f t="shared" ref="E114" si="44">D114+6</f>
        <v>46097</v>
      </c>
      <c r="F114" s="758">
        <f t="shared" ref="F114" si="45">D114+8</f>
        <v>46099</v>
      </c>
      <c r="G114" s="764"/>
      <c r="H114" s="758">
        <f t="shared" si="26"/>
        <v>46091</v>
      </c>
      <c r="I114" s="758">
        <f t="shared" si="27"/>
        <v>46092</v>
      </c>
      <c r="J114" s="616">
        <f t="shared" ref="J114" si="46">WEEKNUM(I114)</f>
        <v>11</v>
      </c>
      <c r="K114" s="145"/>
      <c r="L114" s="145"/>
    </row>
    <row r="115" spans="1:13" s="146" customFormat="1" ht="20.100000000000001" customHeight="1">
      <c r="A115" s="882"/>
      <c r="B115" s="1061" t="s">
        <v>1954</v>
      </c>
      <c r="C115" s="955" t="s">
        <v>1982</v>
      </c>
      <c r="D115" s="955">
        <v>46098</v>
      </c>
      <c r="E115" s="758">
        <f t="shared" ref="E115" si="47">D115+6</f>
        <v>46104</v>
      </c>
      <c r="F115" s="758">
        <f t="shared" ref="F115" si="48">D115+8</f>
        <v>46106</v>
      </c>
      <c r="G115" s="764"/>
      <c r="H115" s="758">
        <f t="shared" si="26"/>
        <v>46098</v>
      </c>
      <c r="I115" s="758">
        <f t="shared" si="27"/>
        <v>46099</v>
      </c>
      <c r="J115" s="616">
        <f t="shared" ref="J115" si="49">WEEKNUM(I115)</f>
        <v>12</v>
      </c>
      <c r="K115" s="145"/>
      <c r="L115" s="145"/>
    </row>
    <row r="116" spans="1:13" s="146" customFormat="1" ht="20.100000000000001" customHeight="1">
      <c r="A116" s="882"/>
      <c r="B116" s="1061" t="s">
        <v>1972</v>
      </c>
      <c r="C116" s="955" t="s">
        <v>1983</v>
      </c>
      <c r="D116" s="955">
        <v>46105</v>
      </c>
      <c r="E116" s="758">
        <f t="shared" ref="E116" si="50">D116+6</f>
        <v>46111</v>
      </c>
      <c r="F116" s="758">
        <f t="shared" ref="F116" si="51">D116+8</f>
        <v>46113</v>
      </c>
      <c r="G116" s="764"/>
      <c r="H116" s="758">
        <f t="shared" si="26"/>
        <v>46105</v>
      </c>
      <c r="I116" s="758">
        <f t="shared" si="27"/>
        <v>46106</v>
      </c>
      <c r="J116" s="616">
        <f t="shared" ref="J116" si="52">WEEKNUM(I116)</f>
        <v>13</v>
      </c>
      <c r="K116" s="145"/>
      <c r="L116" s="145"/>
    </row>
    <row r="117" spans="1:13" s="146" customFormat="1" ht="20.100000000000001" customHeight="1">
      <c r="A117" s="882"/>
      <c r="B117" s="1061" t="s">
        <v>1946</v>
      </c>
      <c r="C117" s="955" t="s">
        <v>1984</v>
      </c>
      <c r="D117" s="955">
        <v>46112</v>
      </c>
      <c r="E117" s="758">
        <f t="shared" ref="E117" si="53">D117+6</f>
        <v>46118</v>
      </c>
      <c r="F117" s="758">
        <f t="shared" ref="F117" si="54">D117+8</f>
        <v>46120</v>
      </c>
      <c r="G117" s="764"/>
      <c r="H117" s="758">
        <f t="shared" si="26"/>
        <v>46112</v>
      </c>
      <c r="I117" s="758">
        <f t="shared" si="27"/>
        <v>46113</v>
      </c>
      <c r="J117" s="616">
        <f t="shared" ref="J117" si="55">WEEKNUM(I117)</f>
        <v>14</v>
      </c>
      <c r="K117" s="145"/>
      <c r="L117" s="145"/>
    </row>
    <row r="118" spans="1:13" ht="18" customHeight="1">
      <c r="B118" s="147" t="s">
        <v>577</v>
      </c>
    </row>
    <row r="119" spans="1:13" ht="18" customHeight="1">
      <c r="B119" s="195"/>
    </row>
    <row r="120" spans="1:13" s="149" customFormat="1" ht="20.100000000000001" customHeight="1">
      <c r="A120" s="1033"/>
      <c r="B120" s="1231" t="s">
        <v>1106</v>
      </c>
      <c r="C120" s="1231"/>
      <c r="D120" s="1231"/>
      <c r="E120" s="1231"/>
      <c r="F120" s="1231"/>
      <c r="G120" s="1231"/>
      <c r="H120" s="145"/>
      <c r="I120" s="145"/>
      <c r="J120" s="145"/>
      <c r="K120" s="145"/>
      <c r="L120" s="145"/>
      <c r="M120" s="145"/>
    </row>
    <row r="121" spans="1:13" s="193" customFormat="1" ht="21" hidden="1" customHeight="1">
      <c r="A121" s="805"/>
      <c r="C121" s="752"/>
      <c r="D121" s="752"/>
      <c r="E121" s="752"/>
      <c r="F121" s="752"/>
      <c r="G121" s="801"/>
      <c r="H121" s="801"/>
      <c r="I121" s="752"/>
      <c r="J121" s="769"/>
    </row>
    <row r="122" spans="1:13" s="193" customFormat="1" ht="33" hidden="1" customHeight="1">
      <c r="A122" s="805"/>
      <c r="B122" s="1233" t="s">
        <v>121</v>
      </c>
      <c r="C122" s="1234"/>
      <c r="D122" s="1235" t="s">
        <v>363</v>
      </c>
      <c r="E122" s="941" t="s">
        <v>311</v>
      </c>
      <c r="F122" s="950" t="s">
        <v>145</v>
      </c>
      <c r="G122" s="941" t="s">
        <v>1985</v>
      </c>
      <c r="H122" s="941" t="s">
        <v>171</v>
      </c>
      <c r="I122" s="941" t="s">
        <v>284</v>
      </c>
      <c r="J122" s="769"/>
      <c r="K122" s="881"/>
    </row>
    <row r="123" spans="1:13" s="193" customFormat="1" ht="20.100000000000001" hidden="1" customHeight="1">
      <c r="A123" s="805"/>
      <c r="B123" s="944" t="s">
        <v>365</v>
      </c>
      <c r="C123" s="944" t="s">
        <v>366</v>
      </c>
      <c r="D123" s="1236"/>
      <c r="E123" s="940" t="s">
        <v>167</v>
      </c>
      <c r="F123" s="977" t="s">
        <v>267</v>
      </c>
      <c r="G123" s="977" t="s">
        <v>162</v>
      </c>
      <c r="H123" s="977" t="s">
        <v>177</v>
      </c>
      <c r="I123" s="977" t="s">
        <v>274</v>
      </c>
      <c r="J123" s="769"/>
      <c r="K123" s="1046" t="s">
        <v>367</v>
      </c>
    </row>
    <row r="124" spans="1:13" s="193" customFormat="1" ht="20.100000000000001" hidden="1" customHeight="1">
      <c r="A124" s="805" t="s">
        <v>730</v>
      </c>
      <c r="B124" s="978" t="s">
        <v>709</v>
      </c>
      <c r="C124" s="955" t="s">
        <v>740</v>
      </c>
      <c r="D124" s="955">
        <v>45394</v>
      </c>
      <c r="E124" s="802">
        <f t="shared" ref="E124:E128" si="56">D124+2</f>
        <v>45396</v>
      </c>
      <c r="F124" s="802">
        <f t="shared" ref="F124:F128" si="57">D124+5</f>
        <v>45399</v>
      </c>
      <c r="G124" s="802">
        <f t="shared" ref="G124:G128" si="58">D124+10</f>
        <v>45404</v>
      </c>
      <c r="H124" s="802">
        <f t="shared" ref="H124:H128" si="59">D124+16</f>
        <v>45410</v>
      </c>
      <c r="I124" s="802">
        <f t="shared" ref="I124:I128" si="60">D124+21</f>
        <v>45415</v>
      </c>
      <c r="K124" s="758" t="e">
        <f>#REF!+7</f>
        <v>#REF!</v>
      </c>
    </row>
    <row r="125" spans="1:13" s="193" customFormat="1" ht="20.100000000000001" hidden="1" customHeight="1">
      <c r="A125" s="805" t="s">
        <v>720</v>
      </c>
      <c r="B125" s="1027" t="s">
        <v>399</v>
      </c>
      <c r="C125" s="955" t="s">
        <v>741</v>
      </c>
      <c r="D125" s="800">
        <v>45406</v>
      </c>
      <c r="E125" s="853">
        <f t="shared" si="56"/>
        <v>45408</v>
      </c>
      <c r="F125" s="853">
        <f t="shared" si="57"/>
        <v>45411</v>
      </c>
      <c r="G125" s="853">
        <f t="shared" si="58"/>
        <v>45416</v>
      </c>
      <c r="H125" s="853">
        <f t="shared" si="59"/>
        <v>45422</v>
      </c>
      <c r="I125" s="853">
        <f t="shared" si="60"/>
        <v>45427</v>
      </c>
      <c r="K125" s="758">
        <v>45403</v>
      </c>
    </row>
    <row r="126" spans="1:13" s="193" customFormat="1" ht="20.100000000000001" hidden="1" customHeight="1">
      <c r="A126" s="805" t="s">
        <v>723</v>
      </c>
      <c r="B126" s="978" t="s">
        <v>720</v>
      </c>
      <c r="C126" s="955" t="s">
        <v>742</v>
      </c>
      <c r="D126" s="955">
        <v>45419</v>
      </c>
      <c r="E126" s="802">
        <f t="shared" si="56"/>
        <v>45421</v>
      </c>
      <c r="F126" s="802">
        <f t="shared" si="57"/>
        <v>45424</v>
      </c>
      <c r="G126" s="802">
        <f t="shared" si="58"/>
        <v>45429</v>
      </c>
      <c r="H126" s="802">
        <f t="shared" si="59"/>
        <v>45435</v>
      </c>
      <c r="I126" s="802">
        <f t="shared" si="60"/>
        <v>45440</v>
      </c>
      <c r="K126" s="758">
        <f t="shared" ref="K126:K169" si="61">K125+7</f>
        <v>45410</v>
      </c>
    </row>
    <row r="127" spans="1:13" s="193" customFormat="1" ht="20.100000000000001" hidden="1" customHeight="1">
      <c r="A127" s="805" t="s">
        <v>743</v>
      </c>
      <c r="B127" s="955" t="s">
        <v>711</v>
      </c>
      <c r="C127" s="955" t="s">
        <v>744</v>
      </c>
      <c r="D127" s="955">
        <v>45426</v>
      </c>
      <c r="E127" s="802">
        <v>45423</v>
      </c>
      <c r="F127" s="802">
        <f t="shared" si="57"/>
        <v>45431</v>
      </c>
      <c r="G127" s="802">
        <f t="shared" si="58"/>
        <v>45436</v>
      </c>
      <c r="H127" s="802">
        <f t="shared" si="59"/>
        <v>45442</v>
      </c>
      <c r="I127" s="802">
        <f t="shared" si="60"/>
        <v>45447</v>
      </c>
      <c r="K127" s="758">
        <f t="shared" si="61"/>
        <v>45417</v>
      </c>
    </row>
    <row r="128" spans="1:13" s="193" customFormat="1" ht="20.100000000000001" hidden="1" customHeight="1">
      <c r="A128" s="805" t="s">
        <v>713</v>
      </c>
      <c r="B128" s="955" t="s">
        <v>716</v>
      </c>
      <c r="C128" s="955" t="s">
        <v>745</v>
      </c>
      <c r="D128" s="955">
        <v>45423</v>
      </c>
      <c r="E128" s="802">
        <f t="shared" si="56"/>
        <v>45425</v>
      </c>
      <c r="F128" s="802">
        <f t="shared" si="57"/>
        <v>45428</v>
      </c>
      <c r="G128" s="802">
        <f t="shared" si="58"/>
        <v>45433</v>
      </c>
      <c r="H128" s="802">
        <f t="shared" si="59"/>
        <v>45439</v>
      </c>
      <c r="I128" s="802">
        <f t="shared" si="60"/>
        <v>45444</v>
      </c>
      <c r="K128" s="758">
        <f t="shared" si="61"/>
        <v>45424</v>
      </c>
    </row>
    <row r="129" spans="1:11" s="193" customFormat="1" ht="20.100000000000001" hidden="1" customHeight="1">
      <c r="A129" s="805" t="s">
        <v>716</v>
      </c>
      <c r="B129" s="955" t="s">
        <v>713</v>
      </c>
      <c r="C129" s="955" t="s">
        <v>746</v>
      </c>
      <c r="D129" s="955">
        <f t="shared" ref="D129" si="62">D128+7</f>
        <v>45430</v>
      </c>
      <c r="E129" s="880" t="s">
        <v>399</v>
      </c>
      <c r="F129" s="880" t="s">
        <v>399</v>
      </c>
      <c r="G129" s="802">
        <f t="shared" ref="G129:G135" si="63">D129+10</f>
        <v>45440</v>
      </c>
      <c r="H129" s="802">
        <f t="shared" ref="H129:H135" si="64">D129+16</f>
        <v>45446</v>
      </c>
      <c r="I129" s="802">
        <f t="shared" ref="I129:I135" si="65">D129+21</f>
        <v>45451</v>
      </c>
      <c r="K129" s="758">
        <f t="shared" si="61"/>
        <v>45431</v>
      </c>
    </row>
    <row r="130" spans="1:11" s="193" customFormat="1" ht="20.100000000000001" hidden="1" customHeight="1">
      <c r="A130" s="805"/>
      <c r="B130" s="955" t="s">
        <v>718</v>
      </c>
      <c r="C130" s="955" t="s">
        <v>747</v>
      </c>
      <c r="D130" s="955">
        <v>45441</v>
      </c>
      <c r="E130" s="802">
        <f t="shared" ref="E130:E135" si="66">D130+2</f>
        <v>45443</v>
      </c>
      <c r="F130" s="802">
        <f t="shared" ref="F130:F134" si="67">D130+5</f>
        <v>45446</v>
      </c>
      <c r="G130" s="802">
        <f t="shared" si="63"/>
        <v>45451</v>
      </c>
      <c r="H130" s="802">
        <f t="shared" si="64"/>
        <v>45457</v>
      </c>
      <c r="I130" s="802">
        <f t="shared" si="65"/>
        <v>45462</v>
      </c>
      <c r="K130" s="758">
        <f t="shared" si="61"/>
        <v>45438</v>
      </c>
    </row>
    <row r="131" spans="1:11" s="193" customFormat="1" ht="20.100000000000001" hidden="1" customHeight="1">
      <c r="A131" s="805" t="s">
        <v>709</v>
      </c>
      <c r="B131" s="955" t="s">
        <v>748</v>
      </c>
      <c r="C131" s="955" t="s">
        <v>749</v>
      </c>
      <c r="D131" s="955">
        <v>45454</v>
      </c>
      <c r="E131" s="802">
        <f t="shared" si="66"/>
        <v>45456</v>
      </c>
      <c r="F131" s="880" t="s">
        <v>399</v>
      </c>
      <c r="G131" s="802">
        <f t="shared" si="63"/>
        <v>45464</v>
      </c>
      <c r="H131" s="802">
        <f t="shared" si="64"/>
        <v>45470</v>
      </c>
      <c r="I131" s="880" t="s">
        <v>399</v>
      </c>
      <c r="K131" s="758">
        <f t="shared" si="61"/>
        <v>45445</v>
      </c>
    </row>
    <row r="132" spans="1:11" s="193" customFormat="1" ht="20.100000000000001" hidden="1" customHeight="1">
      <c r="A132" s="805" t="s">
        <v>750</v>
      </c>
      <c r="B132" s="955" t="s">
        <v>711</v>
      </c>
      <c r="C132" s="955" t="s">
        <v>751</v>
      </c>
      <c r="D132" s="955">
        <v>45457</v>
      </c>
      <c r="E132" s="880" t="s">
        <v>399</v>
      </c>
      <c r="F132" s="880" t="s">
        <v>399</v>
      </c>
      <c r="G132" s="802">
        <f t="shared" si="63"/>
        <v>45467</v>
      </c>
      <c r="H132" s="802">
        <f t="shared" si="64"/>
        <v>45473</v>
      </c>
      <c r="I132" s="802">
        <f t="shared" si="65"/>
        <v>45478</v>
      </c>
      <c r="K132" s="758">
        <f t="shared" si="61"/>
        <v>45452</v>
      </c>
    </row>
    <row r="133" spans="1:11" s="193" customFormat="1" ht="20.100000000000001" hidden="1" customHeight="1">
      <c r="A133" s="805" t="s">
        <v>752</v>
      </c>
      <c r="B133" s="955" t="s">
        <v>723</v>
      </c>
      <c r="C133" s="955" t="s">
        <v>753</v>
      </c>
      <c r="D133" s="955">
        <v>45461</v>
      </c>
      <c r="E133" s="802">
        <f t="shared" ref="E133" si="68">D133+2</f>
        <v>45463</v>
      </c>
      <c r="F133" s="802">
        <f t="shared" ref="F133" si="69">D133+5</f>
        <v>45466</v>
      </c>
      <c r="G133" s="802">
        <f t="shared" ref="G133" si="70">D133+10</f>
        <v>45471</v>
      </c>
      <c r="H133" s="802">
        <f t="shared" ref="H133" si="71">D133+16</f>
        <v>45477</v>
      </c>
      <c r="I133" s="802">
        <f t="shared" ref="I133" si="72">D133+21</f>
        <v>45482</v>
      </c>
      <c r="K133" s="758">
        <f t="shared" si="61"/>
        <v>45459</v>
      </c>
    </row>
    <row r="134" spans="1:11" s="193" customFormat="1" ht="20.100000000000001" hidden="1" customHeight="1">
      <c r="A134" s="805" t="s">
        <v>1863</v>
      </c>
      <c r="B134" s="955" t="s">
        <v>716</v>
      </c>
      <c r="C134" s="955" t="s">
        <v>1986</v>
      </c>
      <c r="D134" s="955">
        <v>45470</v>
      </c>
      <c r="E134" s="802">
        <f t="shared" si="66"/>
        <v>45472</v>
      </c>
      <c r="F134" s="802">
        <f t="shared" si="67"/>
        <v>45475</v>
      </c>
      <c r="G134" s="802">
        <f t="shared" si="63"/>
        <v>45480</v>
      </c>
      <c r="H134" s="802">
        <f t="shared" si="64"/>
        <v>45486</v>
      </c>
      <c r="I134" s="802">
        <f t="shared" si="65"/>
        <v>45491</v>
      </c>
      <c r="K134" s="758">
        <f t="shared" si="61"/>
        <v>45466</v>
      </c>
    </row>
    <row r="135" spans="1:11" s="193" customFormat="1" ht="20.100000000000001" hidden="1" customHeight="1">
      <c r="A135" s="805" t="s">
        <v>716</v>
      </c>
      <c r="B135" s="955" t="s">
        <v>720</v>
      </c>
      <c r="C135" s="955" t="s">
        <v>1987</v>
      </c>
      <c r="D135" s="955">
        <v>45478</v>
      </c>
      <c r="E135" s="802">
        <f t="shared" si="66"/>
        <v>45480</v>
      </c>
      <c r="F135" s="880" t="s">
        <v>399</v>
      </c>
      <c r="G135" s="802">
        <f t="shared" si="63"/>
        <v>45488</v>
      </c>
      <c r="H135" s="802">
        <f t="shared" si="64"/>
        <v>45494</v>
      </c>
      <c r="I135" s="802">
        <f t="shared" si="65"/>
        <v>45499</v>
      </c>
      <c r="K135" s="758">
        <f t="shared" si="61"/>
        <v>45473</v>
      </c>
    </row>
    <row r="136" spans="1:11" s="193" customFormat="1" ht="20.100000000000001" hidden="1" customHeight="1">
      <c r="A136" s="805" t="s">
        <v>713</v>
      </c>
      <c r="B136" s="955" t="s">
        <v>1866</v>
      </c>
      <c r="C136" s="955" t="s">
        <v>1988</v>
      </c>
      <c r="D136" s="955">
        <v>45488</v>
      </c>
      <c r="E136" s="880" t="s">
        <v>399</v>
      </c>
      <c r="F136" s="880" t="s">
        <v>399</v>
      </c>
      <c r="G136" s="802">
        <f t="shared" ref="G136:G137" si="73">D136+10</f>
        <v>45498</v>
      </c>
      <c r="H136" s="802">
        <f t="shared" ref="H136:H137" si="74">D136+16</f>
        <v>45504</v>
      </c>
      <c r="I136" s="802">
        <f t="shared" ref="I136:I137" si="75">D136+21</f>
        <v>45509</v>
      </c>
      <c r="K136" s="758">
        <f t="shared" si="61"/>
        <v>45480</v>
      </c>
    </row>
    <row r="137" spans="1:11" s="193" customFormat="1" ht="20.100000000000001" hidden="1" customHeight="1">
      <c r="A137" s="805" t="s">
        <v>718</v>
      </c>
      <c r="B137" s="955" t="s">
        <v>713</v>
      </c>
      <c r="C137" s="955" t="s">
        <v>1989</v>
      </c>
      <c r="D137" s="955">
        <v>45492</v>
      </c>
      <c r="E137" s="880" t="s">
        <v>399</v>
      </c>
      <c r="F137" s="880" t="s">
        <v>399</v>
      </c>
      <c r="G137" s="802">
        <f t="shared" si="73"/>
        <v>45502</v>
      </c>
      <c r="H137" s="802">
        <f t="shared" si="74"/>
        <v>45508</v>
      </c>
      <c r="I137" s="802">
        <f t="shared" si="75"/>
        <v>45513</v>
      </c>
      <c r="K137" s="758">
        <f t="shared" si="61"/>
        <v>45487</v>
      </c>
    </row>
    <row r="138" spans="1:11" s="193" customFormat="1" ht="20.100000000000001" hidden="1" customHeight="1">
      <c r="A138" s="805"/>
      <c r="B138" s="955" t="s">
        <v>711</v>
      </c>
      <c r="C138" s="955" t="s">
        <v>1990</v>
      </c>
      <c r="D138" s="955">
        <v>45493</v>
      </c>
      <c r="E138" s="802">
        <f t="shared" ref="E138" si="76">D138+2</f>
        <v>45495</v>
      </c>
      <c r="F138" s="802">
        <f t="shared" ref="F138" si="77">D138+5</f>
        <v>45498</v>
      </c>
      <c r="G138" s="802">
        <f t="shared" ref="G138" si="78">D138+10</f>
        <v>45503</v>
      </c>
      <c r="H138" s="802">
        <f t="shared" ref="H138" si="79">D138+16</f>
        <v>45509</v>
      </c>
      <c r="I138" s="802">
        <f t="shared" ref="I138" si="80">D138+21</f>
        <v>45514</v>
      </c>
      <c r="K138" s="758">
        <f t="shared" si="61"/>
        <v>45494</v>
      </c>
    </row>
    <row r="139" spans="1:11" s="193" customFormat="1" ht="20.100000000000001" hidden="1" customHeight="1">
      <c r="A139" s="805" t="s">
        <v>711</v>
      </c>
      <c r="B139" s="955" t="s">
        <v>718</v>
      </c>
      <c r="C139" s="955" t="s">
        <v>1991</v>
      </c>
      <c r="D139" s="955">
        <v>45502</v>
      </c>
      <c r="E139" s="802">
        <f t="shared" ref="E139:E140" si="81">D139+2</f>
        <v>45504</v>
      </c>
      <c r="F139" s="880" t="s">
        <v>399</v>
      </c>
      <c r="G139" s="802">
        <f t="shared" ref="G139:G140" si="82">D139+10</f>
        <v>45512</v>
      </c>
      <c r="H139" s="802">
        <f t="shared" ref="H139:H140" si="83">D139+16</f>
        <v>45518</v>
      </c>
      <c r="I139" s="802">
        <f t="shared" ref="I139:I140" si="84">D139+21</f>
        <v>45523</v>
      </c>
      <c r="K139" s="758">
        <f t="shared" si="61"/>
        <v>45501</v>
      </c>
    </row>
    <row r="140" spans="1:11" s="193" customFormat="1" ht="20.100000000000001" hidden="1" customHeight="1">
      <c r="A140" s="805"/>
      <c r="B140" s="955" t="s">
        <v>723</v>
      </c>
      <c r="C140" s="955" t="s">
        <v>1992</v>
      </c>
      <c r="D140" s="955">
        <v>45515</v>
      </c>
      <c r="E140" s="802">
        <f t="shared" si="81"/>
        <v>45517</v>
      </c>
      <c r="F140" s="880" t="s">
        <v>399</v>
      </c>
      <c r="G140" s="802">
        <f t="shared" si="82"/>
        <v>45525</v>
      </c>
      <c r="H140" s="802">
        <f t="shared" si="83"/>
        <v>45531</v>
      </c>
      <c r="I140" s="802">
        <f t="shared" si="84"/>
        <v>45536</v>
      </c>
      <c r="K140" s="758">
        <f t="shared" si="61"/>
        <v>45508</v>
      </c>
    </row>
    <row r="141" spans="1:11" s="193" customFormat="1" ht="20.100000000000001" hidden="1" customHeight="1">
      <c r="A141" s="805"/>
      <c r="B141" s="955" t="s">
        <v>716</v>
      </c>
      <c r="C141" s="955" t="s">
        <v>1993</v>
      </c>
      <c r="D141" s="955">
        <v>45519</v>
      </c>
      <c r="E141" s="802">
        <f t="shared" ref="E141" si="85">D141+2</f>
        <v>45521</v>
      </c>
      <c r="F141" s="880" t="s">
        <v>399</v>
      </c>
      <c r="G141" s="802">
        <f t="shared" ref="G141" si="86">D141+10</f>
        <v>45529</v>
      </c>
      <c r="H141" s="802">
        <f t="shared" ref="H141" si="87">D141+16</f>
        <v>45535</v>
      </c>
      <c r="I141" s="802">
        <f t="shared" ref="I141" si="88">D141+21</f>
        <v>45540</v>
      </c>
      <c r="K141" s="758">
        <f t="shared" si="61"/>
        <v>45515</v>
      </c>
    </row>
    <row r="142" spans="1:11" s="193" customFormat="1" ht="20.100000000000001" hidden="1" customHeight="1">
      <c r="A142" s="805"/>
      <c r="B142" s="955" t="s">
        <v>720</v>
      </c>
      <c r="C142" s="955" t="s">
        <v>1994</v>
      </c>
      <c r="D142" s="955">
        <v>45533</v>
      </c>
      <c r="E142" s="802">
        <f t="shared" ref="E142:E143" si="89">D142+2</f>
        <v>45535</v>
      </c>
      <c r="F142" s="880" t="s">
        <v>399</v>
      </c>
      <c r="G142" s="802">
        <f t="shared" ref="G142:G143" si="90">D142+10</f>
        <v>45543</v>
      </c>
      <c r="H142" s="802">
        <f t="shared" ref="H142:H143" si="91">D142+16</f>
        <v>45549</v>
      </c>
      <c r="I142" s="880" t="s">
        <v>399</v>
      </c>
      <c r="K142" s="758">
        <f t="shared" si="61"/>
        <v>45522</v>
      </c>
    </row>
    <row r="143" spans="1:11" s="193" customFormat="1" ht="20.100000000000001" hidden="1" customHeight="1">
      <c r="A143" s="805"/>
      <c r="B143" s="955" t="s">
        <v>1866</v>
      </c>
      <c r="C143" s="955" t="s">
        <v>1995</v>
      </c>
      <c r="D143" s="955">
        <v>45538</v>
      </c>
      <c r="E143" s="802">
        <f t="shared" si="89"/>
        <v>45540</v>
      </c>
      <c r="F143" s="880" t="s">
        <v>399</v>
      </c>
      <c r="G143" s="802">
        <f t="shared" si="90"/>
        <v>45548</v>
      </c>
      <c r="H143" s="802">
        <f t="shared" si="91"/>
        <v>45554</v>
      </c>
      <c r="I143" s="802">
        <f t="shared" ref="I143" si="92">D143+21</f>
        <v>45559</v>
      </c>
      <c r="K143" s="758">
        <f t="shared" si="61"/>
        <v>45529</v>
      </c>
    </row>
    <row r="144" spans="1:11" s="193" customFormat="1" ht="20.100000000000001" hidden="1" customHeight="1">
      <c r="A144" s="805"/>
      <c r="B144" s="955" t="s">
        <v>713</v>
      </c>
      <c r="C144" s="955" t="s">
        <v>1996</v>
      </c>
      <c r="D144" s="955">
        <v>45539</v>
      </c>
      <c r="E144" s="802">
        <f t="shared" ref="E144" si="93">D144+2</f>
        <v>45541</v>
      </c>
      <c r="F144" s="880" t="s">
        <v>399</v>
      </c>
      <c r="G144" s="802">
        <f t="shared" ref="G144" si="94">D144+10</f>
        <v>45549</v>
      </c>
      <c r="H144" s="802">
        <f t="shared" ref="H144" si="95">D144+16</f>
        <v>45555</v>
      </c>
      <c r="I144" s="802">
        <f t="shared" ref="I144" si="96">D144+21</f>
        <v>45560</v>
      </c>
      <c r="K144" s="758">
        <f t="shared" si="61"/>
        <v>45536</v>
      </c>
    </row>
    <row r="145" spans="1:11" s="193" customFormat="1" ht="20.100000000000001" hidden="1" customHeight="1">
      <c r="A145" s="805"/>
      <c r="B145" s="955" t="s">
        <v>711</v>
      </c>
      <c r="C145" s="955" t="s">
        <v>1997</v>
      </c>
      <c r="D145" s="955">
        <v>45547</v>
      </c>
      <c r="E145" s="802">
        <f t="shared" ref="E145:E150" si="97">D145+2</f>
        <v>45549</v>
      </c>
      <c r="F145" s="880" t="s">
        <v>399</v>
      </c>
      <c r="G145" s="802">
        <f t="shared" ref="G145:G150" si="98">D145+10</f>
        <v>45557</v>
      </c>
      <c r="H145" s="802">
        <f t="shared" ref="H145:H150" si="99">D145+16</f>
        <v>45563</v>
      </c>
      <c r="I145" s="802">
        <f t="shared" ref="I145:I148" si="100">D145+21</f>
        <v>45568</v>
      </c>
      <c r="K145" s="758">
        <f t="shared" si="61"/>
        <v>45543</v>
      </c>
    </row>
    <row r="146" spans="1:11" s="193" customFormat="1" ht="20.100000000000001" hidden="1" customHeight="1">
      <c r="A146" s="805"/>
      <c r="B146" s="955" t="s">
        <v>718</v>
      </c>
      <c r="C146" s="955" t="s">
        <v>1998</v>
      </c>
      <c r="D146" s="955">
        <v>45549</v>
      </c>
      <c r="E146" s="802">
        <f t="shared" si="97"/>
        <v>45551</v>
      </c>
      <c r="F146" s="880" t="s">
        <v>399</v>
      </c>
      <c r="G146" s="802">
        <f t="shared" si="98"/>
        <v>45559</v>
      </c>
      <c r="H146" s="802">
        <f t="shared" si="99"/>
        <v>45565</v>
      </c>
      <c r="I146" s="802">
        <f t="shared" si="100"/>
        <v>45570</v>
      </c>
      <c r="K146" s="758">
        <f t="shared" si="61"/>
        <v>45550</v>
      </c>
    </row>
    <row r="147" spans="1:11" s="193" customFormat="1" ht="20.100000000000001" hidden="1" customHeight="1">
      <c r="A147" s="805"/>
      <c r="B147" s="955" t="s">
        <v>723</v>
      </c>
      <c r="C147" s="955" t="s">
        <v>1999</v>
      </c>
      <c r="D147" s="955">
        <v>45567</v>
      </c>
      <c r="E147" s="880" t="s">
        <v>399</v>
      </c>
      <c r="F147" s="880" t="s">
        <v>399</v>
      </c>
      <c r="G147" s="802">
        <f t="shared" si="98"/>
        <v>45577</v>
      </c>
      <c r="H147" s="880" t="s">
        <v>399</v>
      </c>
      <c r="I147" s="802">
        <f t="shared" si="100"/>
        <v>45588</v>
      </c>
      <c r="K147" s="758">
        <f t="shared" si="61"/>
        <v>45557</v>
      </c>
    </row>
    <row r="148" spans="1:11" s="193" customFormat="1" ht="20.100000000000001" hidden="1" customHeight="1">
      <c r="A148" s="805"/>
      <c r="B148" s="955" t="s">
        <v>716</v>
      </c>
      <c r="C148" s="955" t="s">
        <v>2000</v>
      </c>
      <c r="D148" s="955">
        <v>45570</v>
      </c>
      <c r="E148" s="802">
        <f t="shared" si="97"/>
        <v>45572</v>
      </c>
      <c r="F148" s="880" t="s">
        <v>399</v>
      </c>
      <c r="G148" s="802">
        <f t="shared" si="98"/>
        <v>45580</v>
      </c>
      <c r="H148" s="802">
        <f t="shared" si="99"/>
        <v>45586</v>
      </c>
      <c r="I148" s="802">
        <f t="shared" si="100"/>
        <v>45591</v>
      </c>
      <c r="K148" s="758">
        <f t="shared" si="61"/>
        <v>45564</v>
      </c>
    </row>
    <row r="149" spans="1:11" s="193" customFormat="1" ht="20.100000000000001" hidden="1" customHeight="1">
      <c r="A149" s="805" t="s">
        <v>2001</v>
      </c>
      <c r="B149" s="1026" t="s">
        <v>423</v>
      </c>
      <c r="C149" s="955" t="s">
        <v>2002</v>
      </c>
      <c r="D149" s="800"/>
      <c r="E149" s="853"/>
      <c r="F149" s="984"/>
      <c r="G149" s="853"/>
      <c r="H149" s="853"/>
      <c r="I149" s="853"/>
      <c r="K149" s="758">
        <f t="shared" si="61"/>
        <v>45571</v>
      </c>
    </row>
    <row r="150" spans="1:11" s="193" customFormat="1" ht="20.100000000000001" hidden="1" customHeight="1">
      <c r="A150" s="805" t="s">
        <v>1890</v>
      </c>
      <c r="B150" s="955" t="s">
        <v>1635</v>
      </c>
      <c r="C150" s="955" t="s">
        <v>2003</v>
      </c>
      <c r="D150" s="955">
        <v>45583</v>
      </c>
      <c r="E150" s="802">
        <f t="shared" si="97"/>
        <v>45585</v>
      </c>
      <c r="F150" s="880" t="s">
        <v>399</v>
      </c>
      <c r="G150" s="802">
        <f t="shared" si="98"/>
        <v>45593</v>
      </c>
      <c r="H150" s="802">
        <f t="shared" si="99"/>
        <v>45599</v>
      </c>
      <c r="I150" s="802">
        <f t="shared" ref="I150:I152" si="101">D150+21</f>
        <v>45604</v>
      </c>
      <c r="K150" s="758">
        <f t="shared" si="61"/>
        <v>45578</v>
      </c>
    </row>
    <row r="151" spans="1:11" s="193" customFormat="1" ht="20.100000000000001" hidden="1" customHeight="1">
      <c r="A151" s="805" t="s">
        <v>2004</v>
      </c>
      <c r="B151" s="955" t="s">
        <v>1892</v>
      </c>
      <c r="C151" s="955" t="s">
        <v>2005</v>
      </c>
      <c r="D151" s="880" t="s">
        <v>399</v>
      </c>
      <c r="E151" s="984"/>
      <c r="F151" s="984"/>
      <c r="G151" s="853"/>
      <c r="H151" s="853"/>
      <c r="I151" s="853"/>
      <c r="K151" s="758">
        <f t="shared" si="61"/>
        <v>45585</v>
      </c>
    </row>
    <row r="152" spans="1:11" s="193" customFormat="1" ht="20.100000000000001" hidden="1" customHeight="1">
      <c r="A152" s="805" t="s">
        <v>711</v>
      </c>
      <c r="B152" s="955" t="s">
        <v>713</v>
      </c>
      <c r="C152" s="955" t="s">
        <v>2006</v>
      </c>
      <c r="D152" s="955">
        <v>45594</v>
      </c>
      <c r="E152" s="802">
        <f t="shared" ref="E152" si="102">D152+2</f>
        <v>45596</v>
      </c>
      <c r="F152" s="880" t="s">
        <v>399</v>
      </c>
      <c r="G152" s="802">
        <f t="shared" ref="G152" si="103">D152+10</f>
        <v>45604</v>
      </c>
      <c r="H152" s="802">
        <f t="shared" ref="H152" si="104">D152+16</f>
        <v>45610</v>
      </c>
      <c r="I152" s="802">
        <f t="shared" si="101"/>
        <v>45615</v>
      </c>
      <c r="K152" s="758">
        <f t="shared" si="61"/>
        <v>45592</v>
      </c>
    </row>
    <row r="153" spans="1:11" s="193" customFormat="1" ht="20.100000000000001" hidden="1" customHeight="1">
      <c r="A153" s="805" t="s">
        <v>718</v>
      </c>
      <c r="B153" s="955" t="s">
        <v>711</v>
      </c>
      <c r="C153" s="955" t="s">
        <v>2007</v>
      </c>
      <c r="D153" s="955">
        <v>45598</v>
      </c>
      <c r="E153" s="802">
        <f t="shared" ref="E153:E157" si="105">D153+2</f>
        <v>45600</v>
      </c>
      <c r="F153" s="880" t="s">
        <v>399</v>
      </c>
      <c r="G153" s="802">
        <f t="shared" ref="G153:G156" si="106">D153+10</f>
        <v>45608</v>
      </c>
      <c r="H153" s="802">
        <f t="shared" ref="H153:H156" si="107">D153+16</f>
        <v>45614</v>
      </c>
      <c r="I153" s="802">
        <f t="shared" ref="I153:I156" si="108">D153+21</f>
        <v>45619</v>
      </c>
      <c r="K153" s="758">
        <f t="shared" si="61"/>
        <v>45599</v>
      </c>
    </row>
    <row r="154" spans="1:11" s="193" customFormat="1" ht="20.100000000000001" hidden="1" customHeight="1">
      <c r="A154" s="805"/>
      <c r="B154" s="955" t="s">
        <v>723</v>
      </c>
      <c r="C154" s="955" t="s">
        <v>2008</v>
      </c>
      <c r="D154" s="955">
        <v>45605</v>
      </c>
      <c r="E154" s="802">
        <f t="shared" si="105"/>
        <v>45607</v>
      </c>
      <c r="F154" s="880" t="s">
        <v>399</v>
      </c>
      <c r="G154" s="802">
        <f t="shared" si="106"/>
        <v>45615</v>
      </c>
      <c r="H154" s="802">
        <f t="shared" si="107"/>
        <v>45621</v>
      </c>
      <c r="I154" s="802">
        <f t="shared" si="108"/>
        <v>45626</v>
      </c>
      <c r="K154" s="758">
        <f t="shared" si="61"/>
        <v>45606</v>
      </c>
    </row>
    <row r="155" spans="1:11" s="193" customFormat="1" ht="20.100000000000001" hidden="1" customHeight="1">
      <c r="A155" s="805"/>
      <c r="B155" s="955" t="s">
        <v>716</v>
      </c>
      <c r="C155" s="955" t="s">
        <v>2009</v>
      </c>
      <c r="D155" s="955">
        <v>45616</v>
      </c>
      <c r="E155" s="802">
        <f t="shared" si="105"/>
        <v>45618</v>
      </c>
      <c r="F155" s="880" t="s">
        <v>399</v>
      </c>
      <c r="G155" s="802">
        <f t="shared" si="106"/>
        <v>45626</v>
      </c>
      <c r="H155" s="802">
        <f t="shared" si="107"/>
        <v>45632</v>
      </c>
      <c r="I155" s="802">
        <f t="shared" si="108"/>
        <v>45637</v>
      </c>
      <c r="K155" s="758">
        <f t="shared" si="61"/>
        <v>45613</v>
      </c>
    </row>
    <row r="156" spans="1:11" s="193" customFormat="1" ht="20.100000000000001" hidden="1" customHeight="1">
      <c r="A156" s="805" t="s">
        <v>1866</v>
      </c>
      <c r="B156" s="955" t="s">
        <v>1888</v>
      </c>
      <c r="C156" s="955" t="s">
        <v>2010</v>
      </c>
      <c r="D156" s="955">
        <v>45623</v>
      </c>
      <c r="E156" s="802">
        <f t="shared" si="105"/>
        <v>45625</v>
      </c>
      <c r="F156" s="880" t="s">
        <v>399</v>
      </c>
      <c r="G156" s="802">
        <f t="shared" si="106"/>
        <v>45633</v>
      </c>
      <c r="H156" s="802">
        <f t="shared" si="107"/>
        <v>45639</v>
      </c>
      <c r="I156" s="802">
        <f t="shared" si="108"/>
        <v>45644</v>
      </c>
      <c r="K156" s="758">
        <f t="shared" si="61"/>
        <v>45620</v>
      </c>
    </row>
    <row r="157" spans="1:11" s="193" customFormat="1" ht="20.100000000000001" hidden="1" customHeight="1">
      <c r="A157" s="805" t="s">
        <v>1890</v>
      </c>
      <c r="B157" s="955" t="s">
        <v>1635</v>
      </c>
      <c r="C157" s="955" t="s">
        <v>2011</v>
      </c>
      <c r="D157" s="955">
        <v>45632</v>
      </c>
      <c r="E157" s="802">
        <f t="shared" si="105"/>
        <v>45634</v>
      </c>
      <c r="F157" s="880" t="s">
        <v>399</v>
      </c>
      <c r="G157" s="802">
        <v>45639</v>
      </c>
      <c r="H157" s="802">
        <v>45645</v>
      </c>
      <c r="I157" s="880" t="s">
        <v>399</v>
      </c>
      <c r="K157" s="758">
        <f t="shared" si="61"/>
        <v>45627</v>
      </c>
    </row>
    <row r="158" spans="1:11" s="193" customFormat="1" ht="20.100000000000001" hidden="1" customHeight="1">
      <c r="A158" s="805"/>
      <c r="B158" s="955" t="s">
        <v>1892</v>
      </c>
      <c r="C158" s="955" t="s">
        <v>2012</v>
      </c>
      <c r="D158" s="955">
        <v>45639</v>
      </c>
      <c r="E158" s="802">
        <f t="shared" ref="E158:E163" si="109">D158+2</f>
        <v>45641</v>
      </c>
      <c r="F158" s="880" t="s">
        <v>399</v>
      </c>
      <c r="G158" s="802">
        <f t="shared" ref="G158:G163" si="110">D158+10</f>
        <v>45649</v>
      </c>
      <c r="H158" s="802">
        <f t="shared" ref="H158:H163" si="111">D158+16</f>
        <v>45655</v>
      </c>
      <c r="I158" s="802">
        <f t="shared" ref="I158:I163" si="112">D158+21</f>
        <v>45660</v>
      </c>
      <c r="K158" s="758">
        <f t="shared" si="61"/>
        <v>45634</v>
      </c>
    </row>
    <row r="159" spans="1:11" s="193" customFormat="1" ht="20.100000000000001" hidden="1" customHeight="1">
      <c r="A159" s="805" t="s">
        <v>1894</v>
      </c>
      <c r="B159" s="955" t="s">
        <v>1838</v>
      </c>
      <c r="C159" s="955" t="s">
        <v>2013</v>
      </c>
      <c r="D159" s="955">
        <v>45648</v>
      </c>
      <c r="E159" s="802">
        <f t="shared" si="109"/>
        <v>45650</v>
      </c>
      <c r="F159" s="880" t="s">
        <v>399</v>
      </c>
      <c r="G159" s="802">
        <f t="shared" si="110"/>
        <v>45658</v>
      </c>
      <c r="H159" s="802">
        <f t="shared" si="111"/>
        <v>45664</v>
      </c>
      <c r="I159" s="802">
        <f t="shared" si="112"/>
        <v>45669</v>
      </c>
      <c r="K159" s="758">
        <f t="shared" si="61"/>
        <v>45641</v>
      </c>
    </row>
    <row r="160" spans="1:11" s="193" customFormat="1" ht="20.100000000000001" hidden="1" customHeight="1">
      <c r="A160" s="805" t="s">
        <v>711</v>
      </c>
      <c r="B160" s="955" t="s">
        <v>1869</v>
      </c>
      <c r="C160" s="955" t="s">
        <v>2014</v>
      </c>
      <c r="D160" s="955">
        <v>45653</v>
      </c>
      <c r="E160" s="802">
        <f t="shared" si="109"/>
        <v>45655</v>
      </c>
      <c r="F160" s="880" t="s">
        <v>399</v>
      </c>
      <c r="G160" s="802">
        <f t="shared" si="110"/>
        <v>45663</v>
      </c>
      <c r="H160" s="802">
        <f t="shared" si="111"/>
        <v>45669</v>
      </c>
      <c r="I160" s="802">
        <f t="shared" si="112"/>
        <v>45674</v>
      </c>
      <c r="K160" s="758">
        <f t="shared" si="61"/>
        <v>45648</v>
      </c>
    </row>
    <row r="161" spans="1:12" s="193" customFormat="1" ht="20.100000000000001" hidden="1" customHeight="1">
      <c r="A161" s="805"/>
      <c r="B161" s="955" t="s">
        <v>723</v>
      </c>
      <c r="C161" s="955" t="s">
        <v>2015</v>
      </c>
      <c r="D161" s="955">
        <v>45654</v>
      </c>
      <c r="E161" s="802">
        <f t="shared" si="109"/>
        <v>45656</v>
      </c>
      <c r="F161" s="880" t="s">
        <v>399</v>
      </c>
      <c r="G161" s="802">
        <f t="shared" si="110"/>
        <v>45664</v>
      </c>
      <c r="H161" s="802">
        <f t="shared" si="111"/>
        <v>45670</v>
      </c>
      <c r="I161" s="802">
        <f t="shared" si="112"/>
        <v>45675</v>
      </c>
      <c r="K161" s="758">
        <f t="shared" si="61"/>
        <v>45655</v>
      </c>
    </row>
    <row r="162" spans="1:12" s="193" customFormat="1" ht="20.100000000000001" hidden="1" customHeight="1">
      <c r="A162" s="805"/>
      <c r="B162" s="955" t="s">
        <v>716</v>
      </c>
      <c r="C162" s="955" t="s">
        <v>2016</v>
      </c>
      <c r="D162" s="955">
        <v>45661</v>
      </c>
      <c r="E162" s="802">
        <f t="shared" si="109"/>
        <v>45663</v>
      </c>
      <c r="F162" s="880" t="s">
        <v>399</v>
      </c>
      <c r="G162" s="802">
        <f t="shared" si="110"/>
        <v>45671</v>
      </c>
      <c r="H162" s="802">
        <f t="shared" si="111"/>
        <v>45677</v>
      </c>
      <c r="I162" s="802">
        <f t="shared" si="112"/>
        <v>45682</v>
      </c>
      <c r="K162" s="758">
        <f t="shared" si="61"/>
        <v>45662</v>
      </c>
    </row>
    <row r="163" spans="1:12" s="193" customFormat="1" ht="20.100000000000001" hidden="1" customHeight="1">
      <c r="A163" s="805"/>
      <c r="B163" s="955" t="s">
        <v>1888</v>
      </c>
      <c r="C163" s="955" t="s">
        <v>2017</v>
      </c>
      <c r="D163" s="955">
        <v>45669</v>
      </c>
      <c r="E163" s="802">
        <f t="shared" si="109"/>
        <v>45671</v>
      </c>
      <c r="F163" s="880" t="s">
        <v>399</v>
      </c>
      <c r="G163" s="802">
        <f t="shared" si="110"/>
        <v>45679</v>
      </c>
      <c r="H163" s="802">
        <f t="shared" si="111"/>
        <v>45685</v>
      </c>
      <c r="I163" s="802">
        <f t="shared" si="112"/>
        <v>45690</v>
      </c>
      <c r="K163" s="758">
        <f t="shared" si="61"/>
        <v>45669</v>
      </c>
    </row>
    <row r="164" spans="1:12" s="193" customFormat="1" ht="20.100000000000001" hidden="1" customHeight="1">
      <c r="A164" s="805" t="s">
        <v>1635</v>
      </c>
      <c r="B164" s="955" t="s">
        <v>1900</v>
      </c>
      <c r="C164" s="955" t="s">
        <v>2018</v>
      </c>
      <c r="D164" s="880" t="s">
        <v>399</v>
      </c>
      <c r="E164" s="880" t="s">
        <v>399</v>
      </c>
      <c r="F164" s="880" t="s">
        <v>399</v>
      </c>
      <c r="G164" s="802">
        <v>45685</v>
      </c>
      <c r="H164" s="802">
        <v>45691</v>
      </c>
      <c r="I164" s="802">
        <v>45696</v>
      </c>
      <c r="K164" s="758">
        <f t="shared" si="61"/>
        <v>45676</v>
      </c>
    </row>
    <row r="165" spans="1:12" s="193" customFormat="1" ht="20.100000000000001" hidden="1" customHeight="1">
      <c r="A165" s="805"/>
      <c r="B165" s="955" t="s">
        <v>1892</v>
      </c>
      <c r="C165" s="955" t="s">
        <v>2019</v>
      </c>
      <c r="D165" s="955">
        <v>45688</v>
      </c>
      <c r="E165" s="802">
        <f t="shared" ref="E165:E166" si="113">D165+2</f>
        <v>45690</v>
      </c>
      <c r="F165" s="880" t="s">
        <v>399</v>
      </c>
      <c r="G165" s="802">
        <f t="shared" ref="G165:G168" si="114">D165+10</f>
        <v>45698</v>
      </c>
      <c r="H165" s="802">
        <f t="shared" ref="H165:H168" si="115">D165+16</f>
        <v>45704</v>
      </c>
      <c r="I165" s="802">
        <f t="shared" ref="I165:I168" si="116">D165+21</f>
        <v>45709</v>
      </c>
      <c r="K165" s="758">
        <f t="shared" si="61"/>
        <v>45683</v>
      </c>
    </row>
    <row r="166" spans="1:12" s="193" customFormat="1" ht="20.100000000000001" hidden="1" customHeight="1">
      <c r="A166" s="805"/>
      <c r="B166" s="955" t="s">
        <v>1838</v>
      </c>
      <c r="C166" s="955" t="s">
        <v>2020</v>
      </c>
      <c r="D166" s="955">
        <v>45695</v>
      </c>
      <c r="E166" s="802">
        <f t="shared" si="113"/>
        <v>45697</v>
      </c>
      <c r="F166" s="880" t="s">
        <v>399</v>
      </c>
      <c r="G166" s="802">
        <f t="shared" si="114"/>
        <v>45705</v>
      </c>
      <c r="H166" s="802">
        <f t="shared" si="115"/>
        <v>45711</v>
      </c>
      <c r="I166" s="802">
        <f t="shared" si="116"/>
        <v>45716</v>
      </c>
      <c r="K166" s="758">
        <f t="shared" si="61"/>
        <v>45690</v>
      </c>
    </row>
    <row r="167" spans="1:12" s="193" customFormat="1" ht="20.100000000000001" hidden="1" customHeight="1">
      <c r="A167" s="805"/>
      <c r="B167" s="955" t="s">
        <v>1869</v>
      </c>
      <c r="C167" s="955" t="s">
        <v>2021</v>
      </c>
      <c r="D167" s="955">
        <v>45706</v>
      </c>
      <c r="E167" s="880" t="s">
        <v>399</v>
      </c>
      <c r="F167" s="880" t="s">
        <v>399</v>
      </c>
      <c r="G167" s="802">
        <f t="shared" si="114"/>
        <v>45716</v>
      </c>
      <c r="H167" s="802">
        <f t="shared" si="115"/>
        <v>45722</v>
      </c>
      <c r="I167" s="802">
        <f t="shared" si="116"/>
        <v>45727</v>
      </c>
      <c r="K167" s="758">
        <f t="shared" si="61"/>
        <v>45697</v>
      </c>
    </row>
    <row r="168" spans="1:12" s="193" customFormat="1" ht="20.100000000000001" hidden="1" customHeight="1">
      <c r="A168" s="805"/>
      <c r="B168" s="955" t="s">
        <v>723</v>
      </c>
      <c r="C168" s="955" t="s">
        <v>2022</v>
      </c>
      <c r="D168" s="955">
        <v>45714</v>
      </c>
      <c r="E168" s="880" t="s">
        <v>399</v>
      </c>
      <c r="F168" s="880" t="s">
        <v>399</v>
      </c>
      <c r="G168" s="802">
        <f t="shared" si="114"/>
        <v>45724</v>
      </c>
      <c r="H168" s="802">
        <f t="shared" si="115"/>
        <v>45730</v>
      </c>
      <c r="I168" s="802">
        <f t="shared" si="116"/>
        <v>45735</v>
      </c>
      <c r="K168" s="758">
        <f t="shared" si="61"/>
        <v>45704</v>
      </c>
    </row>
    <row r="169" spans="1:12" s="193" customFormat="1" ht="20.100000000000001" hidden="1" customHeight="1">
      <c r="A169" s="805" t="s">
        <v>716</v>
      </c>
      <c r="B169" s="1026" t="s">
        <v>423</v>
      </c>
      <c r="C169" s="955" t="s">
        <v>2023</v>
      </c>
      <c r="D169" s="800"/>
      <c r="E169" s="853"/>
      <c r="F169" s="984"/>
      <c r="G169" s="853"/>
      <c r="H169" s="853"/>
      <c r="I169" s="853"/>
      <c r="K169" s="758">
        <f t="shared" si="61"/>
        <v>45711</v>
      </c>
    </row>
    <row r="170" spans="1:12" s="193" customFormat="1" ht="20.100000000000001" hidden="1" customHeight="1">
      <c r="A170" s="805" t="s">
        <v>2024</v>
      </c>
      <c r="B170" s="955" t="s">
        <v>716</v>
      </c>
      <c r="C170" s="955" t="s">
        <v>2025</v>
      </c>
      <c r="D170" s="955">
        <v>45720</v>
      </c>
      <c r="E170" s="880" t="s">
        <v>399</v>
      </c>
      <c r="F170" s="880" t="s">
        <v>399</v>
      </c>
      <c r="G170" s="758">
        <f>D170+10</f>
        <v>45730</v>
      </c>
      <c r="H170" s="758">
        <f>D170+16</f>
        <v>45736</v>
      </c>
      <c r="I170" s="758">
        <f>D170+21</f>
        <v>45741</v>
      </c>
      <c r="J170" s="331"/>
      <c r="K170" s="758">
        <f>K169+7</f>
        <v>45718</v>
      </c>
      <c r="L170" s="331"/>
    </row>
    <row r="171" spans="1:12" ht="18" hidden="1" customHeight="1">
      <c r="B171" s="147" t="s">
        <v>577</v>
      </c>
    </row>
    <row r="172" spans="1:12" s="193" customFormat="1" ht="20.100000000000001" customHeight="1">
      <c r="A172" s="805"/>
      <c r="B172" s="764"/>
      <c r="C172" s="764"/>
      <c r="D172" s="764"/>
      <c r="E172" s="764"/>
      <c r="F172" s="1091"/>
      <c r="G172" s="764"/>
      <c r="H172" s="764"/>
      <c r="I172" s="764"/>
      <c r="J172" s="331"/>
      <c r="K172" s="764"/>
      <c r="L172" s="331"/>
    </row>
    <row r="173" spans="1:12" s="193" customFormat="1" ht="33" customHeight="1">
      <c r="A173" s="805"/>
      <c r="B173" s="1233" t="s">
        <v>121</v>
      </c>
      <c r="C173" s="1234"/>
      <c r="D173" s="1235" t="s">
        <v>363</v>
      </c>
      <c r="E173" s="941" t="s">
        <v>210</v>
      </c>
      <c r="F173" s="941" t="s">
        <v>171</v>
      </c>
      <c r="G173" s="941" t="s">
        <v>284</v>
      </c>
      <c r="H173" s="769"/>
      <c r="I173" s="881"/>
    </row>
    <row r="174" spans="1:12" s="193" customFormat="1" ht="20.100000000000001" customHeight="1">
      <c r="A174" s="805"/>
      <c r="B174" s="944" t="s">
        <v>365</v>
      </c>
      <c r="C174" s="944" t="s">
        <v>366</v>
      </c>
      <c r="D174" s="1236"/>
      <c r="E174" s="977" t="s">
        <v>162</v>
      </c>
      <c r="F174" s="977" t="s">
        <v>177</v>
      </c>
      <c r="G174" s="977" t="s">
        <v>274</v>
      </c>
      <c r="H174" s="769"/>
      <c r="I174" s="1046" t="s">
        <v>502</v>
      </c>
      <c r="J174" s="1046" t="s">
        <v>367</v>
      </c>
      <c r="K174" s="1046" t="s">
        <v>368</v>
      </c>
    </row>
    <row r="175" spans="1:12" s="193" customFormat="1" ht="20.100000000000001" hidden="1" customHeight="1">
      <c r="A175" s="805" t="s">
        <v>730</v>
      </c>
      <c r="B175" s="978" t="s">
        <v>709</v>
      </c>
      <c r="C175" s="955" t="s">
        <v>740</v>
      </c>
      <c r="D175" s="955">
        <v>45394</v>
      </c>
      <c r="E175" s="802">
        <f t="shared" ref="E175:E199" si="117">D175+10</f>
        <v>45404</v>
      </c>
      <c r="F175" s="802">
        <f t="shared" ref="F175:F197" si="118">D175+16</f>
        <v>45410</v>
      </c>
      <c r="G175" s="802">
        <f t="shared" ref="G175:G181" si="119">D175+21</f>
        <v>45415</v>
      </c>
      <c r="I175" s="758" t="e">
        <f>#REF!+7</f>
        <v>#REF!</v>
      </c>
      <c r="J175" s="758" t="e">
        <f>#REF!+7</f>
        <v>#REF!</v>
      </c>
    </row>
    <row r="176" spans="1:12" s="193" customFormat="1" ht="20.100000000000001" hidden="1" customHeight="1">
      <c r="A176" s="805" t="s">
        <v>720</v>
      </c>
      <c r="B176" s="1027" t="s">
        <v>399</v>
      </c>
      <c r="C176" s="955" t="s">
        <v>741</v>
      </c>
      <c r="D176" s="800">
        <v>45406</v>
      </c>
      <c r="E176" s="853">
        <f t="shared" si="117"/>
        <v>45416</v>
      </c>
      <c r="F176" s="853">
        <f t="shared" si="118"/>
        <v>45422</v>
      </c>
      <c r="G176" s="853">
        <f t="shared" si="119"/>
        <v>45427</v>
      </c>
      <c r="I176" s="758">
        <v>45403</v>
      </c>
      <c r="J176" s="758">
        <v>45403</v>
      </c>
    </row>
    <row r="177" spans="1:10" s="193" customFormat="1" ht="20.100000000000001" hidden="1" customHeight="1">
      <c r="A177" s="805" t="s">
        <v>723</v>
      </c>
      <c r="B177" s="978" t="s">
        <v>720</v>
      </c>
      <c r="C177" s="955" t="s">
        <v>742</v>
      </c>
      <c r="D177" s="955">
        <v>45419</v>
      </c>
      <c r="E177" s="802">
        <f t="shared" si="117"/>
        <v>45429</v>
      </c>
      <c r="F177" s="802">
        <f t="shared" si="118"/>
        <v>45435</v>
      </c>
      <c r="G177" s="802">
        <f t="shared" si="119"/>
        <v>45440</v>
      </c>
      <c r="I177" s="758">
        <f t="shared" ref="I177:J220" si="120">I176+7</f>
        <v>45410</v>
      </c>
      <c r="J177" s="758">
        <f t="shared" si="120"/>
        <v>45410</v>
      </c>
    </row>
    <row r="178" spans="1:10" s="193" customFormat="1" ht="20.100000000000001" hidden="1" customHeight="1">
      <c r="A178" s="805" t="s">
        <v>743</v>
      </c>
      <c r="B178" s="955" t="s">
        <v>711</v>
      </c>
      <c r="C178" s="955" t="s">
        <v>744</v>
      </c>
      <c r="D178" s="955">
        <v>45426</v>
      </c>
      <c r="E178" s="802">
        <f t="shared" si="117"/>
        <v>45436</v>
      </c>
      <c r="F178" s="802">
        <f t="shared" si="118"/>
        <v>45442</v>
      </c>
      <c r="G178" s="802">
        <f t="shared" si="119"/>
        <v>45447</v>
      </c>
      <c r="I178" s="758">
        <f t="shared" si="120"/>
        <v>45417</v>
      </c>
      <c r="J178" s="758">
        <f t="shared" si="120"/>
        <v>45417</v>
      </c>
    </row>
    <row r="179" spans="1:10" s="193" customFormat="1" ht="20.100000000000001" hidden="1" customHeight="1">
      <c r="A179" s="805" t="s">
        <v>713</v>
      </c>
      <c r="B179" s="955" t="s">
        <v>716</v>
      </c>
      <c r="C179" s="955" t="s">
        <v>745</v>
      </c>
      <c r="D179" s="955">
        <v>45423</v>
      </c>
      <c r="E179" s="802">
        <f t="shared" si="117"/>
        <v>45433</v>
      </c>
      <c r="F179" s="802">
        <f t="shared" si="118"/>
        <v>45439</v>
      </c>
      <c r="G179" s="802">
        <f t="shared" si="119"/>
        <v>45444</v>
      </c>
      <c r="I179" s="758">
        <f t="shared" si="120"/>
        <v>45424</v>
      </c>
      <c r="J179" s="758">
        <f t="shared" si="120"/>
        <v>45424</v>
      </c>
    </row>
    <row r="180" spans="1:10" s="193" customFormat="1" ht="20.100000000000001" hidden="1" customHeight="1">
      <c r="A180" s="805" t="s">
        <v>716</v>
      </c>
      <c r="B180" s="955" t="s">
        <v>713</v>
      </c>
      <c r="C180" s="955" t="s">
        <v>746</v>
      </c>
      <c r="D180" s="955">
        <f t="shared" ref="D180" si="121">D179+7</f>
        <v>45430</v>
      </c>
      <c r="E180" s="802">
        <f t="shared" si="117"/>
        <v>45440</v>
      </c>
      <c r="F180" s="802">
        <f t="shared" si="118"/>
        <v>45446</v>
      </c>
      <c r="G180" s="802">
        <f t="shared" si="119"/>
        <v>45451</v>
      </c>
      <c r="I180" s="758">
        <f t="shared" si="120"/>
        <v>45431</v>
      </c>
      <c r="J180" s="758">
        <f t="shared" si="120"/>
        <v>45431</v>
      </c>
    </row>
    <row r="181" spans="1:10" s="193" customFormat="1" ht="20.100000000000001" hidden="1" customHeight="1">
      <c r="A181" s="805"/>
      <c r="B181" s="955" t="s">
        <v>718</v>
      </c>
      <c r="C181" s="955" t="s">
        <v>747</v>
      </c>
      <c r="D181" s="955">
        <v>45441</v>
      </c>
      <c r="E181" s="802">
        <f t="shared" si="117"/>
        <v>45451</v>
      </c>
      <c r="F181" s="802">
        <f t="shared" si="118"/>
        <v>45457</v>
      </c>
      <c r="G181" s="802">
        <f t="shared" si="119"/>
        <v>45462</v>
      </c>
      <c r="I181" s="758">
        <f t="shared" si="120"/>
        <v>45438</v>
      </c>
      <c r="J181" s="758">
        <f t="shared" si="120"/>
        <v>45438</v>
      </c>
    </row>
    <row r="182" spans="1:10" s="193" customFormat="1" ht="20.100000000000001" hidden="1" customHeight="1">
      <c r="A182" s="805" t="s">
        <v>709</v>
      </c>
      <c r="B182" s="955" t="s">
        <v>748</v>
      </c>
      <c r="C182" s="955" t="s">
        <v>749</v>
      </c>
      <c r="D182" s="955">
        <v>45454</v>
      </c>
      <c r="E182" s="802">
        <f t="shared" si="117"/>
        <v>45464</v>
      </c>
      <c r="F182" s="802">
        <f t="shared" si="118"/>
        <v>45470</v>
      </c>
      <c r="G182" s="880" t="s">
        <v>399</v>
      </c>
      <c r="I182" s="758">
        <f t="shared" si="120"/>
        <v>45445</v>
      </c>
      <c r="J182" s="758">
        <f t="shared" si="120"/>
        <v>45445</v>
      </c>
    </row>
    <row r="183" spans="1:10" s="193" customFormat="1" ht="20.100000000000001" hidden="1" customHeight="1">
      <c r="A183" s="805" t="s">
        <v>750</v>
      </c>
      <c r="B183" s="955" t="s">
        <v>711</v>
      </c>
      <c r="C183" s="955" t="s">
        <v>751</v>
      </c>
      <c r="D183" s="955">
        <v>45457</v>
      </c>
      <c r="E183" s="802">
        <f t="shared" si="117"/>
        <v>45467</v>
      </c>
      <c r="F183" s="802">
        <f t="shared" si="118"/>
        <v>45473</v>
      </c>
      <c r="G183" s="802">
        <f t="shared" ref="G183:G192" si="122">D183+21</f>
        <v>45478</v>
      </c>
      <c r="I183" s="758">
        <f t="shared" si="120"/>
        <v>45452</v>
      </c>
      <c r="J183" s="758">
        <f t="shared" si="120"/>
        <v>45452</v>
      </c>
    </row>
    <row r="184" spans="1:10" s="193" customFormat="1" ht="20.100000000000001" hidden="1" customHeight="1">
      <c r="A184" s="805" t="s">
        <v>752</v>
      </c>
      <c r="B184" s="955" t="s">
        <v>723</v>
      </c>
      <c r="C184" s="955" t="s">
        <v>753</v>
      </c>
      <c r="D184" s="955">
        <v>45461</v>
      </c>
      <c r="E184" s="802">
        <f t="shared" si="117"/>
        <v>45471</v>
      </c>
      <c r="F184" s="802">
        <f t="shared" si="118"/>
        <v>45477</v>
      </c>
      <c r="G184" s="802">
        <f t="shared" si="122"/>
        <v>45482</v>
      </c>
      <c r="I184" s="758">
        <f t="shared" si="120"/>
        <v>45459</v>
      </c>
      <c r="J184" s="758">
        <f t="shared" si="120"/>
        <v>45459</v>
      </c>
    </row>
    <row r="185" spans="1:10" s="193" customFormat="1" ht="20.100000000000001" hidden="1" customHeight="1">
      <c r="A185" s="805" t="s">
        <v>1863</v>
      </c>
      <c r="B185" s="955" t="s">
        <v>716</v>
      </c>
      <c r="C185" s="955" t="s">
        <v>1986</v>
      </c>
      <c r="D185" s="955">
        <v>45470</v>
      </c>
      <c r="E185" s="802">
        <f t="shared" si="117"/>
        <v>45480</v>
      </c>
      <c r="F185" s="802">
        <f t="shared" si="118"/>
        <v>45486</v>
      </c>
      <c r="G185" s="802">
        <f t="shared" si="122"/>
        <v>45491</v>
      </c>
      <c r="I185" s="758">
        <f t="shared" si="120"/>
        <v>45466</v>
      </c>
      <c r="J185" s="758">
        <f t="shared" si="120"/>
        <v>45466</v>
      </c>
    </row>
    <row r="186" spans="1:10" s="193" customFormat="1" ht="20.100000000000001" hidden="1" customHeight="1">
      <c r="A186" s="805" t="s">
        <v>716</v>
      </c>
      <c r="B186" s="955" t="s">
        <v>720</v>
      </c>
      <c r="C186" s="955" t="s">
        <v>1987</v>
      </c>
      <c r="D186" s="955">
        <v>45478</v>
      </c>
      <c r="E186" s="802">
        <f t="shared" si="117"/>
        <v>45488</v>
      </c>
      <c r="F186" s="802">
        <f t="shared" si="118"/>
        <v>45494</v>
      </c>
      <c r="G186" s="802">
        <f t="shared" si="122"/>
        <v>45499</v>
      </c>
      <c r="I186" s="758">
        <f t="shared" si="120"/>
        <v>45473</v>
      </c>
      <c r="J186" s="758">
        <f t="shared" si="120"/>
        <v>45473</v>
      </c>
    </row>
    <row r="187" spans="1:10" s="193" customFormat="1" ht="20.100000000000001" hidden="1" customHeight="1">
      <c r="A187" s="805" t="s">
        <v>713</v>
      </c>
      <c r="B187" s="955" t="s">
        <v>1866</v>
      </c>
      <c r="C187" s="955" t="s">
        <v>1988</v>
      </c>
      <c r="D187" s="955">
        <v>45488</v>
      </c>
      <c r="E187" s="802">
        <f t="shared" si="117"/>
        <v>45498</v>
      </c>
      <c r="F187" s="802">
        <f t="shared" si="118"/>
        <v>45504</v>
      </c>
      <c r="G187" s="802">
        <f t="shared" si="122"/>
        <v>45509</v>
      </c>
      <c r="I187" s="758">
        <f t="shared" si="120"/>
        <v>45480</v>
      </c>
      <c r="J187" s="758">
        <f t="shared" si="120"/>
        <v>45480</v>
      </c>
    </row>
    <row r="188" spans="1:10" s="193" customFormat="1" ht="20.100000000000001" hidden="1" customHeight="1">
      <c r="A188" s="805" t="s">
        <v>718</v>
      </c>
      <c r="B188" s="955" t="s">
        <v>713</v>
      </c>
      <c r="C188" s="955" t="s">
        <v>1989</v>
      </c>
      <c r="D188" s="955">
        <v>45492</v>
      </c>
      <c r="E188" s="802">
        <f t="shared" si="117"/>
        <v>45502</v>
      </c>
      <c r="F188" s="802">
        <f t="shared" si="118"/>
        <v>45508</v>
      </c>
      <c r="G188" s="802">
        <f t="shared" si="122"/>
        <v>45513</v>
      </c>
      <c r="I188" s="758">
        <f t="shared" si="120"/>
        <v>45487</v>
      </c>
      <c r="J188" s="758">
        <f t="shared" si="120"/>
        <v>45487</v>
      </c>
    </row>
    <row r="189" spans="1:10" s="193" customFormat="1" ht="20.100000000000001" hidden="1" customHeight="1">
      <c r="A189" s="805"/>
      <c r="B189" s="955" t="s">
        <v>711</v>
      </c>
      <c r="C189" s="955" t="s">
        <v>1990</v>
      </c>
      <c r="D189" s="955">
        <v>45493</v>
      </c>
      <c r="E189" s="802">
        <f t="shared" si="117"/>
        <v>45503</v>
      </c>
      <c r="F189" s="802">
        <f t="shared" si="118"/>
        <v>45509</v>
      </c>
      <c r="G189" s="802">
        <f t="shared" si="122"/>
        <v>45514</v>
      </c>
      <c r="I189" s="758">
        <f t="shared" si="120"/>
        <v>45494</v>
      </c>
      <c r="J189" s="758">
        <f t="shared" si="120"/>
        <v>45494</v>
      </c>
    </row>
    <row r="190" spans="1:10" s="193" customFormat="1" ht="20.100000000000001" hidden="1" customHeight="1">
      <c r="A190" s="805" t="s">
        <v>711</v>
      </c>
      <c r="B190" s="955" t="s">
        <v>718</v>
      </c>
      <c r="C190" s="955" t="s">
        <v>1991</v>
      </c>
      <c r="D190" s="955">
        <v>45502</v>
      </c>
      <c r="E190" s="802">
        <f t="shared" si="117"/>
        <v>45512</v>
      </c>
      <c r="F190" s="802">
        <f t="shared" si="118"/>
        <v>45518</v>
      </c>
      <c r="G190" s="802">
        <f t="shared" si="122"/>
        <v>45523</v>
      </c>
      <c r="I190" s="758">
        <f t="shared" si="120"/>
        <v>45501</v>
      </c>
      <c r="J190" s="758">
        <f t="shared" si="120"/>
        <v>45501</v>
      </c>
    </row>
    <row r="191" spans="1:10" s="193" customFormat="1" ht="20.100000000000001" hidden="1" customHeight="1">
      <c r="A191" s="805"/>
      <c r="B191" s="955" t="s">
        <v>723</v>
      </c>
      <c r="C191" s="955" t="s">
        <v>1992</v>
      </c>
      <c r="D191" s="955">
        <v>45515</v>
      </c>
      <c r="E191" s="802">
        <f t="shared" si="117"/>
        <v>45525</v>
      </c>
      <c r="F191" s="802">
        <f t="shared" si="118"/>
        <v>45531</v>
      </c>
      <c r="G191" s="802">
        <f t="shared" si="122"/>
        <v>45536</v>
      </c>
      <c r="I191" s="758">
        <f t="shared" si="120"/>
        <v>45508</v>
      </c>
      <c r="J191" s="758">
        <f t="shared" si="120"/>
        <v>45508</v>
      </c>
    </row>
    <row r="192" spans="1:10" s="193" customFormat="1" ht="20.100000000000001" hidden="1" customHeight="1">
      <c r="A192" s="805"/>
      <c r="B192" s="955" t="s">
        <v>716</v>
      </c>
      <c r="C192" s="955" t="s">
        <v>1993</v>
      </c>
      <c r="D192" s="955">
        <v>45519</v>
      </c>
      <c r="E192" s="802">
        <f t="shared" si="117"/>
        <v>45529</v>
      </c>
      <c r="F192" s="802">
        <f t="shared" si="118"/>
        <v>45535</v>
      </c>
      <c r="G192" s="802">
        <f t="shared" si="122"/>
        <v>45540</v>
      </c>
      <c r="I192" s="758">
        <f t="shared" si="120"/>
        <v>45515</v>
      </c>
      <c r="J192" s="758">
        <f t="shared" si="120"/>
        <v>45515</v>
      </c>
    </row>
    <row r="193" spans="1:10" s="193" customFormat="1" ht="20.100000000000001" hidden="1" customHeight="1">
      <c r="A193" s="805"/>
      <c r="B193" s="955" t="s">
        <v>720</v>
      </c>
      <c r="C193" s="955" t="s">
        <v>1994</v>
      </c>
      <c r="D193" s="955">
        <v>45533</v>
      </c>
      <c r="E193" s="802">
        <f t="shared" si="117"/>
        <v>45543</v>
      </c>
      <c r="F193" s="802">
        <f t="shared" si="118"/>
        <v>45549</v>
      </c>
      <c r="G193" s="880" t="s">
        <v>399</v>
      </c>
      <c r="I193" s="758">
        <f t="shared" si="120"/>
        <v>45522</v>
      </c>
      <c r="J193" s="758">
        <f t="shared" si="120"/>
        <v>45522</v>
      </c>
    </row>
    <row r="194" spans="1:10" s="193" customFormat="1" ht="20.100000000000001" hidden="1" customHeight="1">
      <c r="A194" s="805"/>
      <c r="B194" s="955" t="s">
        <v>1866</v>
      </c>
      <c r="C194" s="955" t="s">
        <v>1995</v>
      </c>
      <c r="D194" s="955">
        <v>45538</v>
      </c>
      <c r="E194" s="802">
        <f t="shared" si="117"/>
        <v>45548</v>
      </c>
      <c r="F194" s="802">
        <f t="shared" si="118"/>
        <v>45554</v>
      </c>
      <c r="G194" s="802">
        <f t="shared" ref="G194:G199" si="123">D194+21</f>
        <v>45559</v>
      </c>
      <c r="I194" s="758">
        <f t="shared" si="120"/>
        <v>45529</v>
      </c>
      <c r="J194" s="758">
        <f t="shared" si="120"/>
        <v>45529</v>
      </c>
    </row>
    <row r="195" spans="1:10" s="193" customFormat="1" ht="20.100000000000001" hidden="1" customHeight="1">
      <c r="A195" s="805"/>
      <c r="B195" s="955" t="s">
        <v>713</v>
      </c>
      <c r="C195" s="955" t="s">
        <v>1996</v>
      </c>
      <c r="D195" s="955">
        <v>45539</v>
      </c>
      <c r="E195" s="802">
        <f t="shared" si="117"/>
        <v>45549</v>
      </c>
      <c r="F195" s="802">
        <f t="shared" si="118"/>
        <v>45555</v>
      </c>
      <c r="G195" s="802">
        <f t="shared" si="123"/>
        <v>45560</v>
      </c>
      <c r="I195" s="758">
        <f t="shared" si="120"/>
        <v>45536</v>
      </c>
      <c r="J195" s="758">
        <f t="shared" si="120"/>
        <v>45536</v>
      </c>
    </row>
    <row r="196" spans="1:10" s="193" customFormat="1" ht="20.100000000000001" hidden="1" customHeight="1">
      <c r="A196" s="805"/>
      <c r="B196" s="955" t="s">
        <v>711</v>
      </c>
      <c r="C196" s="955" t="s">
        <v>1997</v>
      </c>
      <c r="D196" s="955">
        <v>45547</v>
      </c>
      <c r="E196" s="802">
        <f t="shared" si="117"/>
        <v>45557</v>
      </c>
      <c r="F196" s="802">
        <f t="shared" si="118"/>
        <v>45563</v>
      </c>
      <c r="G196" s="802">
        <f t="shared" si="123"/>
        <v>45568</v>
      </c>
      <c r="I196" s="758">
        <f t="shared" si="120"/>
        <v>45543</v>
      </c>
      <c r="J196" s="758">
        <f t="shared" si="120"/>
        <v>45543</v>
      </c>
    </row>
    <row r="197" spans="1:10" s="193" customFormat="1" ht="20.100000000000001" hidden="1" customHeight="1">
      <c r="A197" s="805"/>
      <c r="B197" s="955" t="s">
        <v>718</v>
      </c>
      <c r="C197" s="955" t="s">
        <v>1998</v>
      </c>
      <c r="D197" s="955">
        <v>45549</v>
      </c>
      <c r="E197" s="802">
        <f t="shared" si="117"/>
        <v>45559</v>
      </c>
      <c r="F197" s="802">
        <f t="shared" si="118"/>
        <v>45565</v>
      </c>
      <c r="G197" s="802">
        <f t="shared" si="123"/>
        <v>45570</v>
      </c>
      <c r="I197" s="758">
        <f t="shared" si="120"/>
        <v>45550</v>
      </c>
      <c r="J197" s="758">
        <f t="shared" si="120"/>
        <v>45550</v>
      </c>
    </row>
    <row r="198" spans="1:10" s="193" customFormat="1" ht="20.100000000000001" hidden="1" customHeight="1">
      <c r="A198" s="805"/>
      <c r="B198" s="955" t="s">
        <v>723</v>
      </c>
      <c r="C198" s="955" t="s">
        <v>1999</v>
      </c>
      <c r="D198" s="955">
        <v>45567</v>
      </c>
      <c r="E198" s="802">
        <f t="shared" si="117"/>
        <v>45577</v>
      </c>
      <c r="F198" s="880" t="s">
        <v>399</v>
      </c>
      <c r="G198" s="802">
        <f t="shared" si="123"/>
        <v>45588</v>
      </c>
      <c r="I198" s="758">
        <f t="shared" si="120"/>
        <v>45557</v>
      </c>
      <c r="J198" s="758">
        <f t="shared" si="120"/>
        <v>45557</v>
      </c>
    </row>
    <row r="199" spans="1:10" s="193" customFormat="1" ht="20.100000000000001" hidden="1" customHeight="1">
      <c r="A199" s="805"/>
      <c r="B199" s="955" t="s">
        <v>716</v>
      </c>
      <c r="C199" s="955" t="s">
        <v>2000</v>
      </c>
      <c r="D199" s="955">
        <v>45570</v>
      </c>
      <c r="E199" s="802">
        <f t="shared" si="117"/>
        <v>45580</v>
      </c>
      <c r="F199" s="802">
        <f t="shared" ref="F199" si="124">D199+16</f>
        <v>45586</v>
      </c>
      <c r="G199" s="802">
        <f t="shared" si="123"/>
        <v>45591</v>
      </c>
      <c r="I199" s="758">
        <f t="shared" si="120"/>
        <v>45564</v>
      </c>
      <c r="J199" s="758">
        <f t="shared" si="120"/>
        <v>45564</v>
      </c>
    </row>
    <row r="200" spans="1:10" s="193" customFormat="1" ht="20.100000000000001" hidden="1" customHeight="1">
      <c r="A200" s="805" t="s">
        <v>2001</v>
      </c>
      <c r="B200" s="1026" t="s">
        <v>423</v>
      </c>
      <c r="C200" s="955" t="s">
        <v>2002</v>
      </c>
      <c r="D200" s="800"/>
      <c r="E200" s="853"/>
      <c r="F200" s="853"/>
      <c r="G200" s="853"/>
      <c r="I200" s="758">
        <f t="shared" si="120"/>
        <v>45571</v>
      </c>
      <c r="J200" s="758">
        <f t="shared" si="120"/>
        <v>45571</v>
      </c>
    </row>
    <row r="201" spans="1:10" s="193" customFormat="1" ht="20.100000000000001" hidden="1" customHeight="1">
      <c r="A201" s="805" t="s">
        <v>1890</v>
      </c>
      <c r="B201" s="955" t="s">
        <v>1635</v>
      </c>
      <c r="C201" s="955" t="s">
        <v>2003</v>
      </c>
      <c r="D201" s="955">
        <v>45583</v>
      </c>
      <c r="E201" s="802">
        <f t="shared" ref="E201" si="125">D201+10</f>
        <v>45593</v>
      </c>
      <c r="F201" s="802">
        <f t="shared" ref="F201" si="126">D201+16</f>
        <v>45599</v>
      </c>
      <c r="G201" s="802">
        <f t="shared" ref="G201" si="127">D201+21</f>
        <v>45604</v>
      </c>
      <c r="I201" s="758">
        <f t="shared" si="120"/>
        <v>45578</v>
      </c>
      <c r="J201" s="758">
        <f t="shared" si="120"/>
        <v>45578</v>
      </c>
    </row>
    <row r="202" spans="1:10" s="193" customFormat="1" ht="20.100000000000001" hidden="1" customHeight="1">
      <c r="A202" s="805" t="s">
        <v>2004</v>
      </c>
      <c r="B202" s="955" t="s">
        <v>1892</v>
      </c>
      <c r="C202" s="955" t="s">
        <v>2005</v>
      </c>
      <c r="D202" s="880" t="s">
        <v>399</v>
      </c>
      <c r="E202" s="853"/>
      <c r="F202" s="853"/>
      <c r="G202" s="853"/>
      <c r="I202" s="758">
        <f t="shared" si="120"/>
        <v>45585</v>
      </c>
      <c r="J202" s="758">
        <f t="shared" si="120"/>
        <v>45585</v>
      </c>
    </row>
    <row r="203" spans="1:10" s="193" customFormat="1" ht="20.100000000000001" hidden="1" customHeight="1">
      <c r="A203" s="805" t="s">
        <v>711</v>
      </c>
      <c r="B203" s="955" t="s">
        <v>713</v>
      </c>
      <c r="C203" s="955" t="s">
        <v>2006</v>
      </c>
      <c r="D203" s="955">
        <v>45594</v>
      </c>
      <c r="E203" s="802">
        <f t="shared" ref="E203:E207" si="128">D203+10</f>
        <v>45604</v>
      </c>
      <c r="F203" s="802">
        <f t="shared" ref="F203:F207" si="129">D203+16</f>
        <v>45610</v>
      </c>
      <c r="G203" s="802">
        <f t="shared" ref="G203:G207" si="130">D203+21</f>
        <v>45615</v>
      </c>
      <c r="I203" s="758">
        <f t="shared" si="120"/>
        <v>45592</v>
      </c>
      <c r="J203" s="758">
        <f t="shared" si="120"/>
        <v>45592</v>
      </c>
    </row>
    <row r="204" spans="1:10" s="193" customFormat="1" ht="20.100000000000001" hidden="1" customHeight="1">
      <c r="A204" s="805" t="s">
        <v>718</v>
      </c>
      <c r="B204" s="955" t="s">
        <v>711</v>
      </c>
      <c r="C204" s="955" t="s">
        <v>2007</v>
      </c>
      <c r="D204" s="955">
        <v>45598</v>
      </c>
      <c r="E204" s="802">
        <f t="shared" si="128"/>
        <v>45608</v>
      </c>
      <c r="F204" s="802">
        <f t="shared" si="129"/>
        <v>45614</v>
      </c>
      <c r="G204" s="802">
        <f t="shared" si="130"/>
        <v>45619</v>
      </c>
      <c r="I204" s="758">
        <f t="shared" si="120"/>
        <v>45599</v>
      </c>
      <c r="J204" s="758">
        <f t="shared" si="120"/>
        <v>45599</v>
      </c>
    </row>
    <row r="205" spans="1:10" s="193" customFormat="1" ht="20.100000000000001" hidden="1" customHeight="1">
      <c r="A205" s="805"/>
      <c r="B205" s="955" t="s">
        <v>723</v>
      </c>
      <c r="C205" s="955" t="s">
        <v>2008</v>
      </c>
      <c r="D205" s="955">
        <v>45605</v>
      </c>
      <c r="E205" s="802">
        <f t="shared" si="128"/>
        <v>45615</v>
      </c>
      <c r="F205" s="802">
        <f t="shared" si="129"/>
        <v>45621</v>
      </c>
      <c r="G205" s="802">
        <f t="shared" si="130"/>
        <v>45626</v>
      </c>
      <c r="I205" s="758">
        <f t="shared" si="120"/>
        <v>45606</v>
      </c>
      <c r="J205" s="758">
        <f t="shared" si="120"/>
        <v>45606</v>
      </c>
    </row>
    <row r="206" spans="1:10" s="193" customFormat="1" ht="20.100000000000001" hidden="1" customHeight="1">
      <c r="A206" s="805"/>
      <c r="B206" s="955" t="s">
        <v>716</v>
      </c>
      <c r="C206" s="955" t="s">
        <v>2009</v>
      </c>
      <c r="D206" s="955">
        <v>45616</v>
      </c>
      <c r="E206" s="802">
        <f t="shared" si="128"/>
        <v>45626</v>
      </c>
      <c r="F206" s="802">
        <f t="shared" si="129"/>
        <v>45632</v>
      </c>
      <c r="G206" s="802">
        <f t="shared" si="130"/>
        <v>45637</v>
      </c>
      <c r="I206" s="758">
        <f t="shared" si="120"/>
        <v>45613</v>
      </c>
      <c r="J206" s="758">
        <f t="shared" si="120"/>
        <v>45613</v>
      </c>
    </row>
    <row r="207" spans="1:10" s="193" customFormat="1" ht="20.100000000000001" hidden="1" customHeight="1">
      <c r="A207" s="805" t="s">
        <v>1866</v>
      </c>
      <c r="B207" s="955" t="s">
        <v>1888</v>
      </c>
      <c r="C207" s="955" t="s">
        <v>2010</v>
      </c>
      <c r="D207" s="955">
        <v>45623</v>
      </c>
      <c r="E207" s="802">
        <f t="shared" si="128"/>
        <v>45633</v>
      </c>
      <c r="F207" s="802">
        <f t="shared" si="129"/>
        <v>45639</v>
      </c>
      <c r="G207" s="802">
        <f t="shared" si="130"/>
        <v>45644</v>
      </c>
      <c r="I207" s="758">
        <f t="shared" si="120"/>
        <v>45620</v>
      </c>
      <c r="J207" s="758">
        <f t="shared" si="120"/>
        <v>45620</v>
      </c>
    </row>
    <row r="208" spans="1:10" s="193" customFormat="1" ht="20.100000000000001" hidden="1" customHeight="1">
      <c r="A208" s="805" t="s">
        <v>1890</v>
      </c>
      <c r="B208" s="955" t="s">
        <v>1635</v>
      </c>
      <c r="C208" s="955" t="s">
        <v>2011</v>
      </c>
      <c r="D208" s="955">
        <v>45632</v>
      </c>
      <c r="E208" s="802">
        <v>45639</v>
      </c>
      <c r="F208" s="802">
        <v>45645</v>
      </c>
      <c r="G208" s="880" t="s">
        <v>399</v>
      </c>
      <c r="I208" s="758">
        <f t="shared" si="120"/>
        <v>45627</v>
      </c>
      <c r="J208" s="758">
        <f t="shared" si="120"/>
        <v>45627</v>
      </c>
    </row>
    <row r="209" spans="1:11" s="193" customFormat="1" ht="20.100000000000001" hidden="1" customHeight="1">
      <c r="A209" s="805"/>
      <c r="B209" s="955" t="s">
        <v>1892</v>
      </c>
      <c r="C209" s="955" t="s">
        <v>2012</v>
      </c>
      <c r="D209" s="955">
        <v>45639</v>
      </c>
      <c r="E209" s="802">
        <f t="shared" ref="E209:E214" si="131">D209+10</f>
        <v>45649</v>
      </c>
      <c r="F209" s="802">
        <f t="shared" ref="F209:F214" si="132">D209+16</f>
        <v>45655</v>
      </c>
      <c r="G209" s="802">
        <f t="shared" ref="G209:G214" si="133">D209+21</f>
        <v>45660</v>
      </c>
      <c r="I209" s="758">
        <f t="shared" si="120"/>
        <v>45634</v>
      </c>
      <c r="J209" s="758">
        <f t="shared" si="120"/>
        <v>45634</v>
      </c>
    </row>
    <row r="210" spans="1:11" s="193" customFormat="1" ht="20.100000000000001" hidden="1" customHeight="1">
      <c r="A210" s="805" t="s">
        <v>1894</v>
      </c>
      <c r="B210" s="955" t="s">
        <v>1838</v>
      </c>
      <c r="C210" s="955" t="s">
        <v>2013</v>
      </c>
      <c r="D210" s="955">
        <v>45648</v>
      </c>
      <c r="E210" s="802">
        <f t="shared" si="131"/>
        <v>45658</v>
      </c>
      <c r="F210" s="802">
        <f t="shared" si="132"/>
        <v>45664</v>
      </c>
      <c r="G210" s="802">
        <f t="shared" si="133"/>
        <v>45669</v>
      </c>
      <c r="I210" s="758">
        <f t="shared" si="120"/>
        <v>45641</v>
      </c>
      <c r="J210" s="758">
        <f t="shared" si="120"/>
        <v>45641</v>
      </c>
    </row>
    <row r="211" spans="1:11" s="193" customFormat="1" ht="20.100000000000001" hidden="1" customHeight="1">
      <c r="A211" s="805" t="s">
        <v>711</v>
      </c>
      <c r="B211" s="955" t="s">
        <v>1869</v>
      </c>
      <c r="C211" s="955" t="s">
        <v>2014</v>
      </c>
      <c r="D211" s="955">
        <v>45653</v>
      </c>
      <c r="E211" s="802">
        <f t="shared" si="131"/>
        <v>45663</v>
      </c>
      <c r="F211" s="802">
        <f t="shared" si="132"/>
        <v>45669</v>
      </c>
      <c r="G211" s="802">
        <f t="shared" si="133"/>
        <v>45674</v>
      </c>
      <c r="I211" s="758">
        <f t="shared" si="120"/>
        <v>45648</v>
      </c>
      <c r="J211" s="758">
        <f t="shared" si="120"/>
        <v>45648</v>
      </c>
    </row>
    <row r="212" spans="1:11" s="193" customFormat="1" ht="20.100000000000001" hidden="1" customHeight="1">
      <c r="A212" s="805"/>
      <c r="B212" s="955" t="s">
        <v>723</v>
      </c>
      <c r="C212" s="955" t="s">
        <v>2015</v>
      </c>
      <c r="D212" s="955">
        <v>45654</v>
      </c>
      <c r="E212" s="802">
        <f t="shared" si="131"/>
        <v>45664</v>
      </c>
      <c r="F212" s="802">
        <f t="shared" si="132"/>
        <v>45670</v>
      </c>
      <c r="G212" s="802">
        <f t="shared" si="133"/>
        <v>45675</v>
      </c>
      <c r="I212" s="758">
        <f t="shared" si="120"/>
        <v>45655</v>
      </c>
      <c r="J212" s="758">
        <f t="shared" si="120"/>
        <v>45655</v>
      </c>
    </row>
    <row r="213" spans="1:11" s="193" customFormat="1" ht="20.100000000000001" hidden="1" customHeight="1">
      <c r="A213" s="805"/>
      <c r="B213" s="955" t="s">
        <v>716</v>
      </c>
      <c r="C213" s="955" t="s">
        <v>2016</v>
      </c>
      <c r="D213" s="955">
        <v>45661</v>
      </c>
      <c r="E213" s="802">
        <f t="shared" si="131"/>
        <v>45671</v>
      </c>
      <c r="F213" s="802">
        <f t="shared" si="132"/>
        <v>45677</v>
      </c>
      <c r="G213" s="802">
        <f t="shared" si="133"/>
        <v>45682</v>
      </c>
      <c r="I213" s="758">
        <f t="shared" si="120"/>
        <v>45662</v>
      </c>
      <c r="J213" s="758">
        <f t="shared" si="120"/>
        <v>45662</v>
      </c>
    </row>
    <row r="214" spans="1:11" s="193" customFormat="1" ht="20.100000000000001" hidden="1" customHeight="1">
      <c r="A214" s="805"/>
      <c r="B214" s="955" t="s">
        <v>1888</v>
      </c>
      <c r="C214" s="955" t="s">
        <v>2017</v>
      </c>
      <c r="D214" s="955">
        <v>45669</v>
      </c>
      <c r="E214" s="802">
        <f t="shared" si="131"/>
        <v>45679</v>
      </c>
      <c r="F214" s="802">
        <f t="shared" si="132"/>
        <v>45685</v>
      </c>
      <c r="G214" s="802">
        <f t="shared" si="133"/>
        <v>45690</v>
      </c>
      <c r="I214" s="758">
        <f t="shared" si="120"/>
        <v>45669</v>
      </c>
      <c r="J214" s="758">
        <f t="shared" si="120"/>
        <v>45669</v>
      </c>
    </row>
    <row r="215" spans="1:11" s="193" customFormat="1" ht="20.100000000000001" hidden="1" customHeight="1">
      <c r="A215" s="805" t="s">
        <v>1635</v>
      </c>
      <c r="B215" s="955" t="s">
        <v>1900</v>
      </c>
      <c r="C215" s="955" t="s">
        <v>2018</v>
      </c>
      <c r="D215" s="880" t="s">
        <v>399</v>
      </c>
      <c r="E215" s="802">
        <v>45685</v>
      </c>
      <c r="F215" s="802">
        <v>45691</v>
      </c>
      <c r="G215" s="802">
        <v>45696</v>
      </c>
      <c r="I215" s="758">
        <f t="shared" si="120"/>
        <v>45676</v>
      </c>
      <c r="J215" s="758">
        <f t="shared" si="120"/>
        <v>45676</v>
      </c>
    </row>
    <row r="216" spans="1:11" s="193" customFormat="1" ht="20.100000000000001" hidden="1" customHeight="1">
      <c r="A216" s="805"/>
      <c r="B216" s="955" t="s">
        <v>1892</v>
      </c>
      <c r="C216" s="955" t="s">
        <v>2019</v>
      </c>
      <c r="D216" s="955">
        <v>45688</v>
      </c>
      <c r="E216" s="802">
        <f t="shared" ref="E216:E220" si="134">D216+10</f>
        <v>45698</v>
      </c>
      <c r="F216" s="802">
        <f t="shared" ref="F216:F220" si="135">D216+16</f>
        <v>45704</v>
      </c>
      <c r="G216" s="802">
        <f t="shared" ref="G216:G220" si="136">D216+21</f>
        <v>45709</v>
      </c>
      <c r="I216" s="758">
        <f t="shared" si="120"/>
        <v>45683</v>
      </c>
      <c r="J216" s="758">
        <f t="shared" si="120"/>
        <v>45683</v>
      </c>
    </row>
    <row r="217" spans="1:11" s="193" customFormat="1" ht="20.100000000000001" hidden="1" customHeight="1">
      <c r="A217" s="805"/>
      <c r="B217" s="955" t="s">
        <v>1838</v>
      </c>
      <c r="C217" s="955" t="s">
        <v>2020</v>
      </c>
      <c r="D217" s="955">
        <v>45695</v>
      </c>
      <c r="E217" s="802">
        <f t="shared" si="134"/>
        <v>45705</v>
      </c>
      <c r="F217" s="802">
        <f t="shared" si="135"/>
        <v>45711</v>
      </c>
      <c r="G217" s="802">
        <f t="shared" si="136"/>
        <v>45716</v>
      </c>
      <c r="I217" s="758">
        <f t="shared" si="120"/>
        <v>45690</v>
      </c>
      <c r="J217" s="758">
        <f t="shared" si="120"/>
        <v>45690</v>
      </c>
    </row>
    <row r="218" spans="1:11" s="193" customFormat="1" ht="20.100000000000001" hidden="1" customHeight="1">
      <c r="A218" s="805"/>
      <c r="B218" s="955" t="s">
        <v>1784</v>
      </c>
      <c r="C218" s="955" t="s">
        <v>2026</v>
      </c>
      <c r="D218" s="955">
        <v>45741</v>
      </c>
      <c r="E218" s="972" t="s">
        <v>399</v>
      </c>
      <c r="F218" s="972" t="s">
        <v>399</v>
      </c>
      <c r="G218" s="972" t="s">
        <v>399</v>
      </c>
      <c r="I218" s="758">
        <v>45725</v>
      </c>
      <c r="J218" s="758">
        <v>45725</v>
      </c>
    </row>
    <row r="219" spans="1:11" s="193" customFormat="1" ht="20.100000000000001" hidden="1" customHeight="1">
      <c r="A219" s="805"/>
      <c r="B219" s="955" t="s">
        <v>1892</v>
      </c>
      <c r="C219" s="955" t="s">
        <v>2027</v>
      </c>
      <c r="D219" s="955">
        <v>45734</v>
      </c>
      <c r="E219" s="802">
        <f t="shared" si="134"/>
        <v>45744</v>
      </c>
      <c r="F219" s="802">
        <f t="shared" si="135"/>
        <v>45750</v>
      </c>
      <c r="G219" s="802">
        <f t="shared" si="136"/>
        <v>45755</v>
      </c>
      <c r="I219" s="758">
        <f t="shared" si="120"/>
        <v>45732</v>
      </c>
      <c r="J219" s="758">
        <f t="shared" si="120"/>
        <v>45732</v>
      </c>
    </row>
    <row r="220" spans="1:11" s="193" customFormat="1" ht="20.100000000000001" hidden="1" customHeight="1">
      <c r="A220" s="805"/>
      <c r="B220" s="955" t="s">
        <v>1838</v>
      </c>
      <c r="C220" s="955" t="s">
        <v>2028</v>
      </c>
      <c r="D220" s="955">
        <v>45740</v>
      </c>
      <c r="E220" s="802">
        <f t="shared" si="134"/>
        <v>45750</v>
      </c>
      <c r="F220" s="802">
        <f t="shared" si="135"/>
        <v>45756</v>
      </c>
      <c r="G220" s="802">
        <f t="shared" si="136"/>
        <v>45761</v>
      </c>
      <c r="I220" s="758">
        <f t="shared" si="120"/>
        <v>45739</v>
      </c>
      <c r="J220" s="758">
        <f t="shared" si="120"/>
        <v>45739</v>
      </c>
    </row>
    <row r="221" spans="1:11" s="193" customFormat="1" ht="20.100000000000001" hidden="1" customHeight="1">
      <c r="A221" s="805"/>
      <c r="B221" s="955" t="s">
        <v>1869</v>
      </c>
      <c r="C221" s="955" t="s">
        <v>2029</v>
      </c>
      <c r="D221" s="955">
        <v>45752</v>
      </c>
      <c r="E221" s="758">
        <f>D221+10</f>
        <v>45762</v>
      </c>
      <c r="F221" s="758">
        <f>D221+16</f>
        <v>45768</v>
      </c>
      <c r="G221" s="758">
        <f>D221+21</f>
        <v>45773</v>
      </c>
      <c r="H221" s="331"/>
      <c r="I221" s="758">
        <f t="shared" ref="I221:J225" si="137">I220+7</f>
        <v>45746</v>
      </c>
      <c r="J221" s="758">
        <f t="shared" si="137"/>
        <v>45746</v>
      </c>
      <c r="K221" s="331"/>
    </row>
    <row r="222" spans="1:11" s="193" customFormat="1" ht="20.100000000000001" hidden="1" customHeight="1">
      <c r="A222" s="805"/>
      <c r="B222" s="955" t="s">
        <v>723</v>
      </c>
      <c r="C222" s="955" t="s">
        <v>2030</v>
      </c>
      <c r="D222" s="955">
        <v>45754</v>
      </c>
      <c r="E222" s="758">
        <f>D222+10</f>
        <v>45764</v>
      </c>
      <c r="F222" s="758">
        <f>D222+16</f>
        <v>45770</v>
      </c>
      <c r="G222" s="758">
        <f>D222+21</f>
        <v>45775</v>
      </c>
      <c r="H222" s="331"/>
      <c r="I222" s="758">
        <f t="shared" si="137"/>
        <v>45753</v>
      </c>
      <c r="J222" s="758">
        <f t="shared" si="137"/>
        <v>45753</v>
      </c>
      <c r="K222" s="331"/>
    </row>
    <row r="223" spans="1:11" s="193" customFormat="1" ht="20.100000000000001" hidden="1" customHeight="1">
      <c r="A223" s="805" t="s">
        <v>1635</v>
      </c>
      <c r="B223" s="955" t="s">
        <v>548</v>
      </c>
      <c r="C223" s="955" t="s">
        <v>2031</v>
      </c>
      <c r="D223" s="955">
        <v>45763</v>
      </c>
      <c r="E223" s="758">
        <f>D223+10</f>
        <v>45773</v>
      </c>
      <c r="F223" s="758">
        <f>D223+16</f>
        <v>45779</v>
      </c>
      <c r="G223" s="758">
        <f>D223+21</f>
        <v>45784</v>
      </c>
      <c r="H223" s="331"/>
      <c r="I223" s="758">
        <f t="shared" si="137"/>
        <v>45760</v>
      </c>
      <c r="J223" s="758">
        <f t="shared" si="137"/>
        <v>45760</v>
      </c>
      <c r="K223" s="331"/>
    </row>
    <row r="224" spans="1:11" s="193" customFormat="1" ht="20.100000000000001" hidden="1" customHeight="1">
      <c r="A224" s="805"/>
      <c r="B224" s="955" t="s">
        <v>716</v>
      </c>
      <c r="C224" s="955" t="s">
        <v>2032</v>
      </c>
      <c r="D224" s="955">
        <v>45767</v>
      </c>
      <c r="E224" s="758">
        <f>D224+10</f>
        <v>45777</v>
      </c>
      <c r="F224" s="758">
        <f>D224+16</f>
        <v>45783</v>
      </c>
      <c r="G224" s="758">
        <f>D224+21</f>
        <v>45788</v>
      </c>
      <c r="H224" s="331"/>
      <c r="I224" s="758">
        <f t="shared" si="137"/>
        <v>45767</v>
      </c>
      <c r="J224" s="758">
        <f t="shared" si="137"/>
        <v>45767</v>
      </c>
      <c r="K224" s="331"/>
    </row>
    <row r="225" spans="1:11" s="193" customFormat="1" ht="20.100000000000001" hidden="1" customHeight="1">
      <c r="A225" s="805"/>
      <c r="B225" s="955" t="s">
        <v>1784</v>
      </c>
      <c r="C225" s="955" t="s">
        <v>2033</v>
      </c>
      <c r="D225" s="955">
        <v>45779</v>
      </c>
      <c r="E225" s="758">
        <f>D225+10</f>
        <v>45789</v>
      </c>
      <c r="F225" s="758">
        <f>E225+6</f>
        <v>45795</v>
      </c>
      <c r="G225" s="758">
        <f>F225+5</f>
        <v>45800</v>
      </c>
      <c r="H225" s="331"/>
      <c r="I225" s="758">
        <f t="shared" si="137"/>
        <v>45774</v>
      </c>
      <c r="J225" s="758">
        <f t="shared" si="137"/>
        <v>45774</v>
      </c>
      <c r="K225" s="331"/>
    </row>
    <row r="226" spans="1:11" s="193" customFormat="1" ht="20.100000000000001" hidden="1" customHeight="1">
      <c r="A226" s="805"/>
      <c r="B226" s="955" t="s">
        <v>1892</v>
      </c>
      <c r="C226" s="955" t="s">
        <v>2034</v>
      </c>
      <c r="D226" s="955">
        <v>45783</v>
      </c>
      <c r="E226" s="802">
        <f t="shared" ref="E226:E227" si="138">D226+10</f>
        <v>45793</v>
      </c>
      <c r="F226" s="758">
        <f t="shared" ref="F226:F234" si="139">E226+6</f>
        <v>45799</v>
      </c>
      <c r="G226" s="758">
        <f t="shared" ref="G226:G234" si="140">F226+5</f>
        <v>45804</v>
      </c>
      <c r="I226" s="758">
        <f t="shared" ref="I226:J227" si="141">I225+7</f>
        <v>45781</v>
      </c>
      <c r="J226" s="758">
        <f t="shared" si="141"/>
        <v>45781</v>
      </c>
    </row>
    <row r="227" spans="1:11" s="193" customFormat="1" ht="20.100000000000001" hidden="1" customHeight="1">
      <c r="A227" s="805"/>
      <c r="B227" s="955" t="s">
        <v>1838</v>
      </c>
      <c r="C227" s="955" t="s">
        <v>2035</v>
      </c>
      <c r="D227" s="955">
        <v>45790</v>
      </c>
      <c r="E227" s="802">
        <f t="shared" si="138"/>
        <v>45800</v>
      </c>
      <c r="F227" s="758">
        <f t="shared" si="139"/>
        <v>45806</v>
      </c>
      <c r="G227" s="758">
        <f t="shared" si="140"/>
        <v>45811</v>
      </c>
      <c r="I227" s="758">
        <f t="shared" si="141"/>
        <v>45788</v>
      </c>
      <c r="J227" s="758">
        <f t="shared" si="141"/>
        <v>45788</v>
      </c>
    </row>
    <row r="228" spans="1:11" s="193" customFormat="1" ht="20.100000000000001" hidden="1" customHeight="1">
      <c r="A228" s="805"/>
      <c r="B228" s="955" t="s">
        <v>1919</v>
      </c>
      <c r="C228" s="955" t="s">
        <v>2036</v>
      </c>
      <c r="D228" s="955">
        <v>45797</v>
      </c>
      <c r="E228" s="758">
        <f>D228+10</f>
        <v>45807</v>
      </c>
      <c r="F228" s="758">
        <f t="shared" si="139"/>
        <v>45813</v>
      </c>
      <c r="G228" s="758">
        <f t="shared" si="140"/>
        <v>45818</v>
      </c>
      <c r="H228" s="331"/>
      <c r="I228" s="758">
        <f t="shared" ref="I228:J232" si="142">I227+7</f>
        <v>45795</v>
      </c>
      <c r="J228" s="758">
        <f t="shared" si="142"/>
        <v>45795</v>
      </c>
      <c r="K228" s="331"/>
    </row>
    <row r="229" spans="1:11" s="193" customFormat="1" ht="20.100000000000001" hidden="1" customHeight="1">
      <c r="A229" s="805"/>
      <c r="B229" s="955" t="s">
        <v>723</v>
      </c>
      <c r="C229" s="955" t="s">
        <v>2037</v>
      </c>
      <c r="D229" s="955">
        <v>45809</v>
      </c>
      <c r="E229" s="758">
        <f>D229+10</f>
        <v>45819</v>
      </c>
      <c r="F229" s="758">
        <f t="shared" si="139"/>
        <v>45825</v>
      </c>
      <c r="G229" s="758">
        <f t="shared" si="140"/>
        <v>45830</v>
      </c>
      <c r="H229" s="331"/>
      <c r="I229" s="758">
        <f t="shared" si="142"/>
        <v>45802</v>
      </c>
      <c r="J229" s="758">
        <f t="shared" si="142"/>
        <v>45802</v>
      </c>
      <c r="K229" s="331"/>
    </row>
    <row r="230" spans="1:11" s="193" customFormat="1" ht="20.100000000000001" hidden="1" customHeight="1">
      <c r="A230" s="805"/>
      <c r="B230" s="955" t="s">
        <v>548</v>
      </c>
      <c r="C230" s="955" t="s">
        <v>2038</v>
      </c>
      <c r="D230" s="955">
        <v>45814</v>
      </c>
      <c r="E230" s="758">
        <f>D230+10</f>
        <v>45824</v>
      </c>
      <c r="F230" s="758">
        <f t="shared" si="139"/>
        <v>45830</v>
      </c>
      <c r="G230" s="758">
        <f t="shared" si="140"/>
        <v>45835</v>
      </c>
      <c r="H230" s="331"/>
      <c r="I230" s="758">
        <f t="shared" si="142"/>
        <v>45809</v>
      </c>
      <c r="J230" s="758">
        <f t="shared" si="142"/>
        <v>45809</v>
      </c>
      <c r="K230" s="331"/>
    </row>
    <row r="231" spans="1:11" s="193" customFormat="1" ht="20.100000000000001" hidden="1" customHeight="1">
      <c r="A231" s="805"/>
      <c r="B231" s="955" t="s">
        <v>716</v>
      </c>
      <c r="C231" s="955" t="s">
        <v>2039</v>
      </c>
      <c r="D231" s="955">
        <v>45816</v>
      </c>
      <c r="E231" s="758">
        <f>D231+10</f>
        <v>45826</v>
      </c>
      <c r="F231" s="758">
        <f t="shared" si="139"/>
        <v>45832</v>
      </c>
      <c r="G231" s="758">
        <f t="shared" si="140"/>
        <v>45837</v>
      </c>
      <c r="H231" s="331"/>
      <c r="I231" s="758">
        <f t="shared" si="142"/>
        <v>45816</v>
      </c>
      <c r="J231" s="758">
        <f t="shared" si="142"/>
        <v>45816</v>
      </c>
      <c r="K231" s="331"/>
    </row>
    <row r="232" spans="1:11" s="193" customFormat="1" ht="20.100000000000001" hidden="1" customHeight="1">
      <c r="A232" s="805"/>
      <c r="B232" s="955" t="s">
        <v>1784</v>
      </c>
      <c r="C232" s="955" t="s">
        <v>2040</v>
      </c>
      <c r="D232" s="955">
        <v>45819</v>
      </c>
      <c r="E232" s="758">
        <f>D232+10</f>
        <v>45829</v>
      </c>
      <c r="F232" s="758">
        <f t="shared" si="139"/>
        <v>45835</v>
      </c>
      <c r="G232" s="758">
        <f t="shared" si="140"/>
        <v>45840</v>
      </c>
      <c r="H232" s="331"/>
      <c r="I232" s="758">
        <f t="shared" si="142"/>
        <v>45823</v>
      </c>
      <c r="J232" s="758">
        <f t="shared" si="142"/>
        <v>45823</v>
      </c>
      <c r="K232" s="331"/>
    </row>
    <row r="233" spans="1:11" s="193" customFormat="1" ht="20.100000000000001" hidden="1" customHeight="1">
      <c r="A233" s="805"/>
      <c r="B233" s="955" t="s">
        <v>1892</v>
      </c>
      <c r="C233" s="955" t="s">
        <v>2041</v>
      </c>
      <c r="D233" s="955">
        <v>45831</v>
      </c>
      <c r="E233" s="802">
        <f t="shared" ref="E233:E234" si="143">D233+10</f>
        <v>45841</v>
      </c>
      <c r="F233" s="758">
        <f t="shared" si="139"/>
        <v>45847</v>
      </c>
      <c r="G233" s="758">
        <f t="shared" si="140"/>
        <v>45852</v>
      </c>
      <c r="I233" s="758">
        <f t="shared" ref="I233:J235" si="144">I232+7</f>
        <v>45830</v>
      </c>
      <c r="J233" s="758">
        <f t="shared" si="144"/>
        <v>45830</v>
      </c>
    </row>
    <row r="234" spans="1:11" s="193" customFormat="1" ht="20.100000000000001" hidden="1" customHeight="1">
      <c r="A234" s="805"/>
      <c r="B234" s="955" t="s">
        <v>1838</v>
      </c>
      <c r="C234" s="955" t="s">
        <v>2042</v>
      </c>
      <c r="D234" s="955">
        <v>45839</v>
      </c>
      <c r="E234" s="802">
        <f t="shared" si="143"/>
        <v>45849</v>
      </c>
      <c r="F234" s="758">
        <f t="shared" si="139"/>
        <v>45855</v>
      </c>
      <c r="G234" s="758">
        <f t="shared" si="140"/>
        <v>45860</v>
      </c>
      <c r="I234" s="758">
        <f t="shared" si="144"/>
        <v>45837</v>
      </c>
      <c r="J234" s="758">
        <f t="shared" si="144"/>
        <v>45837</v>
      </c>
    </row>
    <row r="235" spans="1:11" s="193" customFormat="1" ht="20.100000000000001" hidden="1" customHeight="1">
      <c r="A235" s="805"/>
      <c r="B235" s="955" t="s">
        <v>1919</v>
      </c>
      <c r="C235" s="955" t="s">
        <v>2043</v>
      </c>
      <c r="D235" s="955">
        <v>45847</v>
      </c>
      <c r="E235" s="802">
        <f t="shared" ref="E235" si="145">D235+10</f>
        <v>45857</v>
      </c>
      <c r="F235" s="758">
        <f t="shared" ref="F235:F238" si="146">E235+6</f>
        <v>45863</v>
      </c>
      <c r="G235" s="758">
        <f t="shared" ref="G235:G238" si="147">F235+5</f>
        <v>45868</v>
      </c>
      <c r="I235" s="758">
        <f t="shared" si="144"/>
        <v>45844</v>
      </c>
      <c r="J235" s="758">
        <f t="shared" si="144"/>
        <v>45844</v>
      </c>
    </row>
    <row r="236" spans="1:11" s="193" customFormat="1" ht="20.100000000000001" hidden="1" customHeight="1">
      <c r="A236" s="805"/>
      <c r="B236" s="955" t="s">
        <v>723</v>
      </c>
      <c r="C236" s="955" t="s">
        <v>2044</v>
      </c>
      <c r="D236" s="955">
        <v>45851</v>
      </c>
      <c r="E236" s="758">
        <f>D236+10</f>
        <v>45861</v>
      </c>
      <c r="F236" s="758">
        <f t="shared" si="146"/>
        <v>45867</v>
      </c>
      <c r="G236" s="758">
        <f t="shared" si="147"/>
        <v>45872</v>
      </c>
      <c r="H236" s="331"/>
      <c r="I236" s="758">
        <f t="shared" ref="I236:J239" si="148">I235+7</f>
        <v>45851</v>
      </c>
      <c r="J236" s="758">
        <f t="shared" si="148"/>
        <v>45851</v>
      </c>
      <c r="K236" s="331"/>
    </row>
    <row r="237" spans="1:11" s="193" customFormat="1" ht="20.100000000000001" hidden="1" customHeight="1">
      <c r="A237" s="805"/>
      <c r="B237" s="955" t="s">
        <v>548</v>
      </c>
      <c r="C237" s="955" t="s">
        <v>2045</v>
      </c>
      <c r="D237" s="955">
        <v>45859</v>
      </c>
      <c r="E237" s="758">
        <f>D237+10</f>
        <v>45869</v>
      </c>
      <c r="F237" s="972" t="s">
        <v>399</v>
      </c>
      <c r="G237" s="972" t="s">
        <v>399</v>
      </c>
      <c r="H237" s="331"/>
      <c r="I237" s="758">
        <f t="shared" si="148"/>
        <v>45858</v>
      </c>
      <c r="J237" s="758">
        <f t="shared" si="148"/>
        <v>45858</v>
      </c>
      <c r="K237" s="331"/>
    </row>
    <row r="238" spans="1:11" s="193" customFormat="1" ht="20.100000000000001" hidden="1" customHeight="1">
      <c r="A238" s="805"/>
      <c r="B238" s="955" t="s">
        <v>716</v>
      </c>
      <c r="C238" s="955" t="s">
        <v>2046</v>
      </c>
      <c r="D238" s="955">
        <v>45873</v>
      </c>
      <c r="E238" s="758">
        <f>D238+10</f>
        <v>45883</v>
      </c>
      <c r="F238" s="758">
        <f t="shared" si="146"/>
        <v>45889</v>
      </c>
      <c r="G238" s="758">
        <f t="shared" si="147"/>
        <v>45894</v>
      </c>
      <c r="H238" s="331"/>
      <c r="I238" s="758">
        <f t="shared" si="148"/>
        <v>45865</v>
      </c>
      <c r="J238" s="758">
        <f t="shared" si="148"/>
        <v>45865</v>
      </c>
      <c r="K238" s="331"/>
    </row>
    <row r="239" spans="1:11" s="193" customFormat="1" ht="20.100000000000001" hidden="1" customHeight="1">
      <c r="A239" s="805"/>
      <c r="B239" s="955" t="s">
        <v>1784</v>
      </c>
      <c r="C239" s="955" t="s">
        <v>2047</v>
      </c>
      <c r="D239" s="955">
        <v>45878</v>
      </c>
      <c r="E239" s="758">
        <f>D239+10</f>
        <v>45888</v>
      </c>
      <c r="F239" s="758">
        <f t="shared" ref="F239:F243" si="149">E239+6</f>
        <v>45894</v>
      </c>
      <c r="G239" s="758">
        <f t="shared" ref="G239:G243" si="150">F239+5</f>
        <v>45899</v>
      </c>
      <c r="H239" s="331"/>
      <c r="I239" s="758">
        <f t="shared" si="148"/>
        <v>45872</v>
      </c>
      <c r="J239" s="758">
        <f t="shared" si="148"/>
        <v>45872</v>
      </c>
      <c r="K239" s="331"/>
    </row>
    <row r="240" spans="1:11" s="193" customFormat="1" ht="20.100000000000001" hidden="1" customHeight="1">
      <c r="A240" s="805"/>
      <c r="B240" s="955" t="s">
        <v>1892</v>
      </c>
      <c r="C240" s="955" t="s">
        <v>2048</v>
      </c>
      <c r="D240" s="955">
        <v>45880</v>
      </c>
      <c r="E240" s="802">
        <f t="shared" ref="E240:E242" si="151">D240+10</f>
        <v>45890</v>
      </c>
      <c r="F240" s="758">
        <f t="shared" si="149"/>
        <v>45896</v>
      </c>
      <c r="G240" s="758">
        <f t="shared" si="150"/>
        <v>45901</v>
      </c>
      <c r="I240" s="758">
        <f t="shared" ref="I240:J242" si="152">I239+7</f>
        <v>45879</v>
      </c>
      <c r="J240" s="758">
        <f t="shared" si="152"/>
        <v>45879</v>
      </c>
    </row>
    <row r="241" spans="1:11" s="193" customFormat="1" ht="20.100000000000001" hidden="1" customHeight="1">
      <c r="A241" s="805"/>
      <c r="B241" s="955" t="s">
        <v>1838</v>
      </c>
      <c r="C241" s="955" t="s">
        <v>2049</v>
      </c>
      <c r="D241" s="955">
        <v>45887</v>
      </c>
      <c r="E241" s="802">
        <f t="shared" si="151"/>
        <v>45897</v>
      </c>
      <c r="F241" s="758">
        <f t="shared" si="149"/>
        <v>45903</v>
      </c>
      <c r="G241" s="758">
        <f t="shared" si="150"/>
        <v>45908</v>
      </c>
      <c r="I241" s="758">
        <f t="shared" si="152"/>
        <v>45886</v>
      </c>
      <c r="J241" s="758">
        <f t="shared" si="152"/>
        <v>45886</v>
      </c>
    </row>
    <row r="242" spans="1:11" s="193" customFormat="1" ht="20.100000000000001" hidden="1" customHeight="1">
      <c r="A242" s="805"/>
      <c r="B242" s="955" t="s">
        <v>1919</v>
      </c>
      <c r="C242" s="955" t="s">
        <v>2050</v>
      </c>
      <c r="D242" s="955">
        <v>45892</v>
      </c>
      <c r="E242" s="802">
        <f t="shared" si="151"/>
        <v>45902</v>
      </c>
      <c r="F242" s="758">
        <f t="shared" si="149"/>
        <v>45908</v>
      </c>
      <c r="G242" s="758">
        <f t="shared" si="150"/>
        <v>45913</v>
      </c>
      <c r="I242" s="758">
        <f t="shared" si="152"/>
        <v>45893</v>
      </c>
      <c r="J242" s="758">
        <f t="shared" si="152"/>
        <v>45893</v>
      </c>
    </row>
    <row r="243" spans="1:11" s="193" customFormat="1" ht="20.100000000000001" hidden="1" customHeight="1">
      <c r="A243" s="805"/>
      <c r="B243" s="955" t="s">
        <v>723</v>
      </c>
      <c r="C243" s="955" t="s">
        <v>2051</v>
      </c>
      <c r="D243" s="955">
        <v>45900</v>
      </c>
      <c r="E243" s="758">
        <f>D243+10</f>
        <v>45910</v>
      </c>
      <c r="F243" s="758">
        <f t="shared" si="149"/>
        <v>45916</v>
      </c>
      <c r="G243" s="758">
        <f t="shared" si="150"/>
        <v>45921</v>
      </c>
      <c r="H243" s="331"/>
      <c r="I243" s="758">
        <f t="shared" ref="I243:J246" si="153">I242+7</f>
        <v>45900</v>
      </c>
      <c r="J243" s="758">
        <f t="shared" si="153"/>
        <v>45900</v>
      </c>
      <c r="K243" s="331"/>
    </row>
    <row r="244" spans="1:11" s="193" customFormat="1" ht="20.100000000000001" hidden="1" customHeight="1">
      <c r="A244" s="805"/>
      <c r="B244" s="955" t="s">
        <v>548</v>
      </c>
      <c r="C244" s="955" t="s">
        <v>2052</v>
      </c>
      <c r="D244" s="955">
        <v>45910</v>
      </c>
      <c r="E244" s="972" t="s">
        <v>399</v>
      </c>
      <c r="F244" s="972" t="s">
        <v>399</v>
      </c>
      <c r="G244" s="758">
        <v>45927</v>
      </c>
      <c r="H244" s="331"/>
      <c r="I244" s="758">
        <f t="shared" si="153"/>
        <v>45907</v>
      </c>
      <c r="J244" s="758">
        <f t="shared" si="153"/>
        <v>45907</v>
      </c>
      <c r="K244" s="331"/>
    </row>
    <row r="245" spans="1:11" s="193" customFormat="1" ht="20.100000000000001" hidden="1" customHeight="1">
      <c r="A245" s="805"/>
      <c r="B245" s="955" t="s">
        <v>548</v>
      </c>
      <c r="C245" s="955" t="s">
        <v>2053</v>
      </c>
      <c r="D245" s="955">
        <v>45919</v>
      </c>
      <c r="E245" s="972" t="s">
        <v>399</v>
      </c>
      <c r="F245" s="972" t="s">
        <v>399</v>
      </c>
      <c r="G245" s="758">
        <v>45927</v>
      </c>
      <c r="H245" s="331"/>
      <c r="I245" s="758">
        <f t="shared" si="153"/>
        <v>45914</v>
      </c>
      <c r="J245" s="758">
        <f t="shared" si="153"/>
        <v>45914</v>
      </c>
      <c r="K245" s="331"/>
    </row>
    <row r="246" spans="1:11" s="193" customFormat="1" ht="20.100000000000001" hidden="1" customHeight="1">
      <c r="A246" s="805"/>
      <c r="B246" s="955" t="s">
        <v>1784</v>
      </c>
      <c r="C246" s="955" t="s">
        <v>2054</v>
      </c>
      <c r="D246" s="955">
        <v>45927</v>
      </c>
      <c r="E246" s="758">
        <f>D246+10</f>
        <v>45937</v>
      </c>
      <c r="F246" s="758">
        <f t="shared" ref="F246:F250" si="154">E246+6</f>
        <v>45943</v>
      </c>
      <c r="G246" s="758">
        <f t="shared" ref="G246:G250" si="155">F246+5</f>
        <v>45948</v>
      </c>
      <c r="H246" s="331"/>
      <c r="I246" s="758">
        <f t="shared" si="153"/>
        <v>45921</v>
      </c>
      <c r="J246" s="758">
        <f t="shared" si="153"/>
        <v>45921</v>
      </c>
      <c r="K246" s="331"/>
    </row>
    <row r="247" spans="1:11" s="193" customFormat="1" ht="20.100000000000001" hidden="1" customHeight="1">
      <c r="A247" s="805"/>
      <c r="B247" s="955" t="s">
        <v>1892</v>
      </c>
      <c r="C247" s="955" t="s">
        <v>2055</v>
      </c>
      <c r="D247" s="955">
        <v>45929</v>
      </c>
      <c r="E247" s="802">
        <f t="shared" ref="E247:E249" si="156">D247+10</f>
        <v>45939</v>
      </c>
      <c r="F247" s="758">
        <f t="shared" si="154"/>
        <v>45945</v>
      </c>
      <c r="G247" s="758">
        <f t="shared" si="155"/>
        <v>45950</v>
      </c>
      <c r="I247" s="758">
        <f t="shared" ref="I247:J249" si="157">I246+7</f>
        <v>45928</v>
      </c>
      <c r="J247" s="758">
        <f t="shared" si="157"/>
        <v>45928</v>
      </c>
    </row>
    <row r="248" spans="1:11" s="193" customFormat="1" ht="20.100000000000001" hidden="1" customHeight="1">
      <c r="A248" s="805"/>
      <c r="B248" s="955" t="s">
        <v>1838</v>
      </c>
      <c r="C248" s="955" t="s">
        <v>2056</v>
      </c>
      <c r="D248" s="955">
        <v>45935</v>
      </c>
      <c r="E248" s="802">
        <f t="shared" si="156"/>
        <v>45945</v>
      </c>
      <c r="F248" s="758">
        <f t="shared" si="154"/>
        <v>45951</v>
      </c>
      <c r="G248" s="758">
        <f t="shared" si="155"/>
        <v>45956</v>
      </c>
      <c r="I248" s="758">
        <f t="shared" si="157"/>
        <v>45935</v>
      </c>
      <c r="J248" s="758">
        <f t="shared" si="157"/>
        <v>45935</v>
      </c>
    </row>
    <row r="249" spans="1:11" s="193" customFormat="1" ht="20.100000000000001" hidden="1" customHeight="1">
      <c r="A249" s="805"/>
      <c r="B249" s="955" t="s">
        <v>1919</v>
      </c>
      <c r="C249" s="955" t="s">
        <v>2057</v>
      </c>
      <c r="D249" s="955">
        <v>45946</v>
      </c>
      <c r="E249" s="802">
        <f t="shared" si="156"/>
        <v>45956</v>
      </c>
      <c r="F249" s="758">
        <f t="shared" si="154"/>
        <v>45962</v>
      </c>
      <c r="G249" s="758">
        <f t="shared" si="155"/>
        <v>45967</v>
      </c>
      <c r="I249" s="758">
        <v>45941</v>
      </c>
      <c r="J249" s="758">
        <f t="shared" si="157"/>
        <v>45942</v>
      </c>
      <c r="K249" s="616">
        <f t="shared" ref="K249:K259" si="158">WEEKNUM(J249)</f>
        <v>42</v>
      </c>
    </row>
    <row r="250" spans="1:11" s="193" customFormat="1" ht="20.100000000000001" hidden="1" customHeight="1">
      <c r="A250" s="805"/>
      <c r="B250" s="955" t="s">
        <v>723</v>
      </c>
      <c r="C250" s="955" t="s">
        <v>2058</v>
      </c>
      <c r="D250" s="955">
        <v>45949</v>
      </c>
      <c r="E250" s="758">
        <f>D250+10</f>
        <v>45959</v>
      </c>
      <c r="F250" s="758">
        <f t="shared" si="154"/>
        <v>45965</v>
      </c>
      <c r="G250" s="758">
        <f t="shared" si="155"/>
        <v>45970</v>
      </c>
      <c r="H250" s="331"/>
      <c r="I250" s="758">
        <f t="shared" ref="I250:J253" si="159">I249+7</f>
        <v>45948</v>
      </c>
      <c r="J250" s="758">
        <f t="shared" si="159"/>
        <v>45949</v>
      </c>
      <c r="K250" s="616">
        <f t="shared" si="158"/>
        <v>43</v>
      </c>
    </row>
    <row r="251" spans="1:11" s="193" customFormat="1" ht="20.100000000000001" hidden="1" customHeight="1">
      <c r="A251" s="805"/>
      <c r="B251" s="955" t="s">
        <v>548</v>
      </c>
      <c r="C251" s="955" t="s">
        <v>2059</v>
      </c>
      <c r="D251" s="955">
        <v>45955</v>
      </c>
      <c r="E251" s="758">
        <f>D251+10</f>
        <v>45965</v>
      </c>
      <c r="F251" s="972" t="s">
        <v>399</v>
      </c>
      <c r="G251" s="972" t="s">
        <v>399</v>
      </c>
      <c r="H251" s="331"/>
      <c r="I251" s="758">
        <f t="shared" si="159"/>
        <v>45955</v>
      </c>
      <c r="J251" s="758">
        <f t="shared" si="159"/>
        <v>45956</v>
      </c>
      <c r="K251" s="616">
        <f t="shared" si="158"/>
        <v>44</v>
      </c>
    </row>
    <row r="252" spans="1:11" s="193" customFormat="1" ht="20.100000000000001" hidden="1" customHeight="1">
      <c r="A252" s="805" t="s">
        <v>2060</v>
      </c>
      <c r="B252" s="1003" t="s">
        <v>1947</v>
      </c>
      <c r="C252" s="955" t="s">
        <v>2061</v>
      </c>
      <c r="D252" s="955">
        <v>45965</v>
      </c>
      <c r="E252" s="758">
        <f>D252+10</f>
        <v>45975</v>
      </c>
      <c r="F252" s="758">
        <f t="shared" ref="F252" si="160">E252+6</f>
        <v>45981</v>
      </c>
      <c r="G252" s="758">
        <f t="shared" ref="G252" si="161">F252+5</f>
        <v>45986</v>
      </c>
      <c r="H252" s="331"/>
      <c r="I252" s="758">
        <f t="shared" si="159"/>
        <v>45962</v>
      </c>
      <c r="J252" s="758">
        <f t="shared" si="159"/>
        <v>45963</v>
      </c>
      <c r="K252" s="616">
        <f t="shared" si="158"/>
        <v>45</v>
      </c>
    </row>
    <row r="253" spans="1:11" s="193" customFormat="1" ht="20.100000000000001" hidden="1" customHeight="1">
      <c r="A253" s="805"/>
      <c r="B253" s="1061" t="s">
        <v>1784</v>
      </c>
      <c r="C253" s="955" t="s">
        <v>2062</v>
      </c>
      <c r="D253" s="972" t="s">
        <v>399</v>
      </c>
      <c r="E253" s="972" t="s">
        <v>399</v>
      </c>
      <c r="F253" s="972" t="s">
        <v>399</v>
      </c>
      <c r="G253" s="972" t="s">
        <v>399</v>
      </c>
      <c r="H253" s="331"/>
      <c r="I253" s="758">
        <f t="shared" si="159"/>
        <v>45969</v>
      </c>
      <c r="J253" s="758">
        <f t="shared" si="159"/>
        <v>45970</v>
      </c>
      <c r="K253" s="616">
        <f t="shared" si="158"/>
        <v>46</v>
      </c>
    </row>
    <row r="254" spans="1:11" s="193" customFormat="1" ht="20.100000000000001" hidden="1" customHeight="1">
      <c r="A254" s="805"/>
      <c r="B254" s="955" t="s">
        <v>1892</v>
      </c>
      <c r="C254" s="955" t="s">
        <v>2063</v>
      </c>
      <c r="D254" s="955">
        <v>45987</v>
      </c>
      <c r="E254" s="802">
        <f t="shared" ref="E254:E256" si="162">D254+10</f>
        <v>45997</v>
      </c>
      <c r="F254" s="758">
        <f t="shared" ref="F254:F256" si="163">E254+6</f>
        <v>46003</v>
      </c>
      <c r="G254" s="758">
        <f t="shared" ref="G254:G256" si="164">F254+5</f>
        <v>46008</v>
      </c>
      <c r="I254" s="758">
        <f t="shared" ref="I254:J275" si="165">I253+7</f>
        <v>45976</v>
      </c>
      <c r="J254" s="758">
        <f t="shared" si="165"/>
        <v>45977</v>
      </c>
      <c r="K254" s="616">
        <f t="shared" si="158"/>
        <v>47</v>
      </c>
    </row>
    <row r="255" spans="1:11" s="193" customFormat="1" ht="20.100000000000001" hidden="1" customHeight="1">
      <c r="A255" s="805"/>
      <c r="B255" s="955" t="s">
        <v>1838</v>
      </c>
      <c r="C255" s="955" t="s">
        <v>2064</v>
      </c>
      <c r="D255" s="955">
        <v>45988</v>
      </c>
      <c r="E255" s="802">
        <f t="shared" si="162"/>
        <v>45998</v>
      </c>
      <c r="F255" s="758">
        <f t="shared" si="163"/>
        <v>46004</v>
      </c>
      <c r="G255" s="758">
        <f t="shared" si="164"/>
        <v>46009</v>
      </c>
      <c r="I255" s="758">
        <f t="shared" si="165"/>
        <v>45983</v>
      </c>
      <c r="J255" s="758">
        <f t="shared" si="165"/>
        <v>45984</v>
      </c>
      <c r="K255" s="616">
        <f t="shared" si="158"/>
        <v>48</v>
      </c>
    </row>
    <row r="256" spans="1:11" s="193" customFormat="1" ht="20.100000000000001" hidden="1" customHeight="1">
      <c r="A256" s="805" t="s">
        <v>1919</v>
      </c>
      <c r="B256" s="955" t="s">
        <v>1784</v>
      </c>
      <c r="C256" s="955" t="s">
        <v>2065</v>
      </c>
      <c r="D256" s="955">
        <v>45992</v>
      </c>
      <c r="E256" s="802">
        <f t="shared" si="162"/>
        <v>46002</v>
      </c>
      <c r="F256" s="758">
        <f t="shared" si="163"/>
        <v>46008</v>
      </c>
      <c r="G256" s="758">
        <f t="shared" si="164"/>
        <v>46013</v>
      </c>
      <c r="I256" s="758">
        <f t="shared" si="165"/>
        <v>45990</v>
      </c>
      <c r="J256" s="758">
        <f t="shared" si="165"/>
        <v>45991</v>
      </c>
      <c r="K256" s="616">
        <f t="shared" si="158"/>
        <v>49</v>
      </c>
    </row>
    <row r="257" spans="1:11" s="193" customFormat="1" ht="20.100000000000001" hidden="1" customHeight="1">
      <c r="A257" s="805" t="s">
        <v>723</v>
      </c>
      <c r="B257" s="955" t="s">
        <v>1919</v>
      </c>
      <c r="C257" s="955" t="s">
        <v>2066</v>
      </c>
      <c r="D257" s="955">
        <v>45998</v>
      </c>
      <c r="E257" s="802">
        <f t="shared" ref="E257:E260" si="166">D257+10</f>
        <v>46008</v>
      </c>
      <c r="F257" s="758">
        <f t="shared" ref="F257:F260" si="167">E257+6</f>
        <v>46014</v>
      </c>
      <c r="G257" s="758">
        <f t="shared" ref="G257:G260" si="168">F257+5</f>
        <v>46019</v>
      </c>
      <c r="I257" s="758">
        <f t="shared" si="165"/>
        <v>45997</v>
      </c>
      <c r="J257" s="758">
        <f t="shared" si="165"/>
        <v>45998</v>
      </c>
      <c r="K257" s="616">
        <f t="shared" si="158"/>
        <v>50</v>
      </c>
    </row>
    <row r="258" spans="1:11" s="193" customFormat="1" ht="20.100000000000001" hidden="1" customHeight="1">
      <c r="A258" s="1196" t="s">
        <v>2067</v>
      </c>
      <c r="B258" s="955" t="s">
        <v>2068</v>
      </c>
      <c r="C258" s="955" t="s">
        <v>2069</v>
      </c>
      <c r="D258" s="955">
        <v>46009</v>
      </c>
      <c r="E258" s="802">
        <f t="shared" si="166"/>
        <v>46019</v>
      </c>
      <c r="F258" s="758">
        <f t="shared" si="167"/>
        <v>46025</v>
      </c>
      <c r="G258" s="758">
        <f t="shared" si="168"/>
        <v>46030</v>
      </c>
      <c r="I258" s="758">
        <f t="shared" si="165"/>
        <v>46004</v>
      </c>
      <c r="J258" s="758">
        <f t="shared" si="165"/>
        <v>46005</v>
      </c>
      <c r="K258" s="616">
        <f t="shared" si="158"/>
        <v>51</v>
      </c>
    </row>
    <row r="259" spans="1:11" s="193" customFormat="1" ht="20.100000000000001" hidden="1" customHeight="1">
      <c r="A259" s="1196" t="s">
        <v>2070</v>
      </c>
      <c r="B259" s="1061" t="s">
        <v>1937</v>
      </c>
      <c r="C259" s="955" t="s">
        <v>2071</v>
      </c>
      <c r="D259" s="955">
        <v>46012</v>
      </c>
      <c r="E259" s="802">
        <f t="shared" si="166"/>
        <v>46022</v>
      </c>
      <c r="F259" s="758">
        <f t="shared" si="167"/>
        <v>46028</v>
      </c>
      <c r="G259" s="758">
        <f t="shared" si="168"/>
        <v>46033</v>
      </c>
      <c r="I259" s="758">
        <f t="shared" si="165"/>
        <v>46011</v>
      </c>
      <c r="J259" s="758">
        <f t="shared" si="165"/>
        <v>46012</v>
      </c>
      <c r="K259" s="616">
        <f t="shared" si="158"/>
        <v>52</v>
      </c>
    </row>
    <row r="260" spans="1:11" s="193" customFormat="1" ht="20.100000000000001" hidden="1" customHeight="1">
      <c r="A260" s="1196" t="s">
        <v>2072</v>
      </c>
      <c r="B260" s="955" t="s">
        <v>2073</v>
      </c>
      <c r="C260" s="955" t="s">
        <v>2074</v>
      </c>
      <c r="D260" s="955">
        <v>46031</v>
      </c>
      <c r="E260" s="802">
        <f t="shared" si="166"/>
        <v>46041</v>
      </c>
      <c r="F260" s="758">
        <f t="shared" si="167"/>
        <v>46047</v>
      </c>
      <c r="G260" s="758">
        <f t="shared" si="168"/>
        <v>46052</v>
      </c>
      <c r="I260" s="758">
        <f t="shared" si="165"/>
        <v>46018</v>
      </c>
      <c r="J260" s="758">
        <f t="shared" si="165"/>
        <v>46019</v>
      </c>
      <c r="K260" s="616">
        <v>1</v>
      </c>
    </row>
    <row r="261" spans="1:11" s="193" customFormat="1" ht="20.100000000000001" hidden="1" customHeight="1">
      <c r="A261" s="1196" t="s">
        <v>1975</v>
      </c>
      <c r="B261" s="1126" t="s">
        <v>423</v>
      </c>
      <c r="C261" s="955" t="s">
        <v>2075</v>
      </c>
      <c r="D261" s="760">
        <v>46025</v>
      </c>
      <c r="E261" s="803">
        <f t="shared" ref="E261:E265" si="169">D261+10</f>
        <v>46035</v>
      </c>
      <c r="F261" s="760">
        <f t="shared" ref="F261:F265" si="170">E261+6</f>
        <v>46041</v>
      </c>
      <c r="G261" s="760">
        <f t="shared" ref="G261:G265" si="171">F261+5</f>
        <v>46046</v>
      </c>
      <c r="I261" s="758">
        <v>46025</v>
      </c>
      <c r="J261" s="758">
        <v>46026</v>
      </c>
      <c r="K261" s="616">
        <f t="shared" ref="K261:K265" si="172">WEEKNUM(J261)</f>
        <v>2</v>
      </c>
    </row>
    <row r="262" spans="1:11" s="193" customFormat="1" ht="20.100000000000001" customHeight="1">
      <c r="A262" s="1196" t="s">
        <v>1960</v>
      </c>
      <c r="B262" s="955" t="s">
        <v>1975</v>
      </c>
      <c r="C262" s="955" t="s">
        <v>2076</v>
      </c>
      <c r="D262" s="955">
        <v>46042</v>
      </c>
      <c r="E262" s="802">
        <f t="shared" si="169"/>
        <v>46052</v>
      </c>
      <c r="F262" s="758">
        <f t="shared" si="170"/>
        <v>46058</v>
      </c>
      <c r="G262" s="758">
        <v>45691</v>
      </c>
      <c r="I262" s="758">
        <f t="shared" si="165"/>
        <v>46032</v>
      </c>
      <c r="J262" s="758">
        <f t="shared" si="165"/>
        <v>46033</v>
      </c>
      <c r="K262" s="616">
        <f t="shared" si="172"/>
        <v>3</v>
      </c>
    </row>
    <row r="263" spans="1:11" s="193" customFormat="1" ht="20.100000000000001" customHeight="1">
      <c r="A263" s="1196" t="s">
        <v>2077</v>
      </c>
      <c r="B263" s="1126" t="s">
        <v>755</v>
      </c>
      <c r="C263" s="955" t="s">
        <v>2078</v>
      </c>
      <c r="D263" s="955">
        <v>46048</v>
      </c>
      <c r="E263" s="802">
        <f t="shared" si="169"/>
        <v>46058</v>
      </c>
      <c r="F263" s="758">
        <f t="shared" si="170"/>
        <v>46064</v>
      </c>
      <c r="G263" s="758">
        <f t="shared" si="171"/>
        <v>46069</v>
      </c>
      <c r="I263" s="758">
        <f t="shared" si="165"/>
        <v>46039</v>
      </c>
      <c r="J263" s="758">
        <f t="shared" si="165"/>
        <v>46040</v>
      </c>
      <c r="K263" s="616">
        <f t="shared" si="172"/>
        <v>4</v>
      </c>
    </row>
    <row r="264" spans="1:11" s="193" customFormat="1" ht="20.100000000000001" customHeight="1">
      <c r="A264" s="1196" t="s">
        <v>2079</v>
      </c>
      <c r="B264" s="1061" t="s">
        <v>1919</v>
      </c>
      <c r="C264" s="955" t="s">
        <v>2080</v>
      </c>
      <c r="D264" s="955">
        <v>46051</v>
      </c>
      <c r="E264" s="802">
        <f t="shared" si="169"/>
        <v>46061</v>
      </c>
      <c r="F264" s="758">
        <f t="shared" si="170"/>
        <v>46067</v>
      </c>
      <c r="G264" s="758">
        <f t="shared" si="171"/>
        <v>46072</v>
      </c>
      <c r="I264" s="758">
        <f t="shared" si="165"/>
        <v>46046</v>
      </c>
      <c r="J264" s="758">
        <f t="shared" si="165"/>
        <v>46047</v>
      </c>
      <c r="K264" s="616">
        <f t="shared" si="172"/>
        <v>5</v>
      </c>
    </row>
    <row r="265" spans="1:11" s="193" customFormat="1" ht="20.100000000000001" customHeight="1">
      <c r="A265" s="1196" t="s">
        <v>2081</v>
      </c>
      <c r="B265" s="1061" t="s">
        <v>1968</v>
      </c>
      <c r="C265" s="955" t="s">
        <v>2082</v>
      </c>
      <c r="D265" s="955">
        <v>46057</v>
      </c>
      <c r="E265" s="802">
        <f t="shared" si="169"/>
        <v>46067</v>
      </c>
      <c r="F265" s="758">
        <f t="shared" si="170"/>
        <v>46073</v>
      </c>
      <c r="G265" s="758">
        <f t="shared" si="171"/>
        <v>46078</v>
      </c>
      <c r="I265" s="758">
        <f t="shared" si="165"/>
        <v>46053</v>
      </c>
      <c r="J265" s="758">
        <f t="shared" si="165"/>
        <v>46054</v>
      </c>
      <c r="K265" s="616">
        <f t="shared" si="172"/>
        <v>6</v>
      </c>
    </row>
    <row r="266" spans="1:11" s="193" customFormat="1" ht="20.100000000000001" customHeight="1">
      <c r="A266" s="1196" t="s">
        <v>1970</v>
      </c>
      <c r="B266" s="955" t="s">
        <v>1954</v>
      </c>
      <c r="C266" s="955" t="s">
        <v>2083</v>
      </c>
      <c r="D266" s="955">
        <v>46060</v>
      </c>
      <c r="E266" s="802">
        <f t="shared" ref="E266:E267" si="173">D266+10</f>
        <v>46070</v>
      </c>
      <c r="F266" s="758">
        <f t="shared" ref="F266:F267" si="174">E266+6</f>
        <v>46076</v>
      </c>
      <c r="G266" s="758">
        <f t="shared" ref="G266:G267" si="175">F266+5</f>
        <v>46081</v>
      </c>
      <c r="I266" s="758">
        <f t="shared" si="165"/>
        <v>46060</v>
      </c>
      <c r="J266" s="758">
        <f t="shared" si="165"/>
        <v>46061</v>
      </c>
      <c r="K266" s="616">
        <f t="shared" ref="K266:K267" si="176">WEEKNUM(J266)</f>
        <v>7</v>
      </c>
    </row>
    <row r="267" spans="1:11" s="193" customFormat="1" ht="20.100000000000001" customHeight="1">
      <c r="A267" s="1196" t="s">
        <v>1954</v>
      </c>
      <c r="B267" s="1061" t="s">
        <v>1972</v>
      </c>
      <c r="C267" s="955" t="s">
        <v>2084</v>
      </c>
      <c r="D267" s="955">
        <v>46067</v>
      </c>
      <c r="E267" s="802">
        <f t="shared" si="173"/>
        <v>46077</v>
      </c>
      <c r="F267" s="758">
        <f t="shared" si="174"/>
        <v>46083</v>
      </c>
      <c r="G267" s="758">
        <f t="shared" si="175"/>
        <v>46088</v>
      </c>
      <c r="I267" s="758">
        <f t="shared" si="165"/>
        <v>46067</v>
      </c>
      <c r="J267" s="758">
        <f t="shared" si="165"/>
        <v>46068</v>
      </c>
      <c r="K267" s="616">
        <f t="shared" si="176"/>
        <v>8</v>
      </c>
    </row>
    <row r="268" spans="1:11" s="193" customFormat="1" ht="20.100000000000001" customHeight="1">
      <c r="A268" s="1196"/>
      <c r="B268" s="955" t="s">
        <v>1946</v>
      </c>
      <c r="C268" s="955" t="s">
        <v>2085</v>
      </c>
      <c r="D268" s="955">
        <v>46074</v>
      </c>
      <c r="E268" s="802">
        <f t="shared" ref="E268" si="177">D268+10</f>
        <v>46084</v>
      </c>
      <c r="F268" s="758">
        <f t="shared" ref="F268" si="178">E268+6</f>
        <v>46090</v>
      </c>
      <c r="G268" s="758">
        <f t="shared" ref="G268" si="179">F268+5</f>
        <v>46095</v>
      </c>
      <c r="I268" s="758">
        <f t="shared" si="165"/>
        <v>46074</v>
      </c>
      <c r="J268" s="758">
        <f t="shared" si="165"/>
        <v>46075</v>
      </c>
      <c r="K268" s="616">
        <f t="shared" ref="K268" si="180">WEEKNUM(J268)</f>
        <v>9</v>
      </c>
    </row>
    <row r="269" spans="1:11" s="193" customFormat="1" ht="20.100000000000001" customHeight="1">
      <c r="A269" s="1196" t="s">
        <v>1975</v>
      </c>
      <c r="B269" s="1061" t="s">
        <v>1888</v>
      </c>
      <c r="C269" s="955" t="s">
        <v>2086</v>
      </c>
      <c r="D269" s="955">
        <v>46081</v>
      </c>
      <c r="E269" s="802">
        <f t="shared" ref="E269" si="181">D269+10</f>
        <v>46091</v>
      </c>
      <c r="F269" s="758">
        <f t="shared" ref="F269" si="182">E269+6</f>
        <v>46097</v>
      </c>
      <c r="G269" s="758">
        <f t="shared" ref="G269" si="183">F269+5</f>
        <v>46102</v>
      </c>
      <c r="I269" s="758">
        <f t="shared" si="165"/>
        <v>46081</v>
      </c>
      <c r="J269" s="758">
        <f t="shared" si="165"/>
        <v>46082</v>
      </c>
      <c r="K269" s="616">
        <f t="shared" ref="K269" si="184">WEEKNUM(J269)</f>
        <v>10</v>
      </c>
    </row>
    <row r="270" spans="1:11" s="193" customFormat="1" ht="20.100000000000001" customHeight="1">
      <c r="A270" s="1196" t="s">
        <v>2087</v>
      </c>
      <c r="B270" s="955" t="s">
        <v>1975</v>
      </c>
      <c r="C270" s="955" t="s">
        <v>2088</v>
      </c>
      <c r="D270" s="955">
        <v>46088</v>
      </c>
      <c r="E270" s="802">
        <f t="shared" ref="E270:E271" si="185">D270+10</f>
        <v>46098</v>
      </c>
      <c r="F270" s="758">
        <f t="shared" ref="F270:F271" si="186">E270+6</f>
        <v>46104</v>
      </c>
      <c r="G270" s="758">
        <f t="shared" ref="G270:G271" si="187">F270+5</f>
        <v>46109</v>
      </c>
      <c r="I270" s="758">
        <f t="shared" si="165"/>
        <v>46088</v>
      </c>
      <c r="J270" s="758">
        <f t="shared" si="165"/>
        <v>46089</v>
      </c>
      <c r="K270" s="616">
        <f t="shared" ref="K270:K271" si="188">WEEKNUM(J270)</f>
        <v>11</v>
      </c>
    </row>
    <row r="271" spans="1:11" s="193" customFormat="1" ht="20.100000000000001" customHeight="1">
      <c r="A271" s="1196" t="s">
        <v>2089</v>
      </c>
      <c r="B271" s="1061" t="s">
        <v>1919</v>
      </c>
      <c r="C271" s="955" t="s">
        <v>2090</v>
      </c>
      <c r="D271" s="955">
        <v>46095</v>
      </c>
      <c r="E271" s="802">
        <f t="shared" si="185"/>
        <v>46105</v>
      </c>
      <c r="F271" s="758">
        <f t="shared" si="186"/>
        <v>46111</v>
      </c>
      <c r="G271" s="758">
        <f t="shared" si="187"/>
        <v>46116</v>
      </c>
      <c r="I271" s="758">
        <f t="shared" si="165"/>
        <v>46095</v>
      </c>
      <c r="J271" s="758">
        <f t="shared" si="165"/>
        <v>46096</v>
      </c>
      <c r="K271" s="616">
        <f t="shared" si="188"/>
        <v>12</v>
      </c>
    </row>
    <row r="272" spans="1:11" s="193" customFormat="1" ht="20.100000000000001" customHeight="1">
      <c r="A272" s="1196"/>
      <c r="B272" s="1061" t="s">
        <v>1968</v>
      </c>
      <c r="C272" s="955" t="s">
        <v>2091</v>
      </c>
      <c r="D272" s="955">
        <v>46102</v>
      </c>
      <c r="E272" s="802">
        <f t="shared" ref="E272" si="189">D272+10</f>
        <v>46112</v>
      </c>
      <c r="F272" s="758">
        <f t="shared" ref="F272" si="190">E272+6</f>
        <v>46118</v>
      </c>
      <c r="G272" s="758">
        <f t="shared" ref="G272" si="191">F272+5</f>
        <v>46123</v>
      </c>
      <c r="I272" s="758">
        <f t="shared" si="165"/>
        <v>46102</v>
      </c>
      <c r="J272" s="758">
        <f t="shared" si="165"/>
        <v>46103</v>
      </c>
      <c r="K272" s="616">
        <f t="shared" ref="K272" si="192">WEEKNUM(J272)</f>
        <v>13</v>
      </c>
    </row>
    <row r="273" spans="1:15" s="193" customFormat="1" ht="20.100000000000001" customHeight="1">
      <c r="A273" s="1196"/>
      <c r="B273" s="1061" t="s">
        <v>1954</v>
      </c>
      <c r="C273" s="955" t="s">
        <v>2092</v>
      </c>
      <c r="D273" s="955">
        <v>46109</v>
      </c>
      <c r="E273" s="802">
        <f t="shared" ref="E273" si="193">D273+10</f>
        <v>46119</v>
      </c>
      <c r="F273" s="758">
        <f t="shared" ref="F273" si="194">E273+6</f>
        <v>46125</v>
      </c>
      <c r="G273" s="758">
        <f t="shared" ref="G273" si="195">F273+5</f>
        <v>46130</v>
      </c>
      <c r="I273" s="758">
        <f t="shared" si="165"/>
        <v>46109</v>
      </c>
      <c r="J273" s="758">
        <f t="shared" si="165"/>
        <v>46110</v>
      </c>
      <c r="K273" s="616">
        <f t="shared" ref="K273" si="196">WEEKNUM(J273)</f>
        <v>14</v>
      </c>
    </row>
    <row r="274" spans="1:15" s="193" customFormat="1" ht="20.100000000000001" customHeight="1">
      <c r="A274" s="1196"/>
      <c r="B274" s="1061" t="s">
        <v>1972</v>
      </c>
      <c r="C274" s="955" t="s">
        <v>2093</v>
      </c>
      <c r="D274" s="955">
        <v>46116</v>
      </c>
      <c r="E274" s="802">
        <f t="shared" ref="E274" si="197">D274+10</f>
        <v>46126</v>
      </c>
      <c r="F274" s="758">
        <f t="shared" ref="F274" si="198">E274+6</f>
        <v>46132</v>
      </c>
      <c r="G274" s="758">
        <f t="shared" ref="G274" si="199">F274+5</f>
        <v>46137</v>
      </c>
      <c r="I274" s="758">
        <f t="shared" si="165"/>
        <v>46116</v>
      </c>
      <c r="J274" s="758">
        <f t="shared" si="165"/>
        <v>46117</v>
      </c>
      <c r="K274" s="616">
        <f t="shared" ref="K274" si="200">WEEKNUM(J274)</f>
        <v>15</v>
      </c>
    </row>
    <row r="275" spans="1:15" s="193" customFormat="1" ht="20.100000000000001" customHeight="1">
      <c r="A275" s="1196"/>
      <c r="B275" s="1061" t="s">
        <v>1946</v>
      </c>
      <c r="C275" s="955" t="s">
        <v>2094</v>
      </c>
      <c r="D275" s="955">
        <v>46123</v>
      </c>
      <c r="E275" s="802">
        <f t="shared" ref="E275" si="201">D275+10</f>
        <v>46133</v>
      </c>
      <c r="F275" s="758">
        <f t="shared" ref="F275" si="202">E275+6</f>
        <v>46139</v>
      </c>
      <c r="G275" s="758">
        <f t="shared" ref="G275" si="203">F275+5</f>
        <v>46144</v>
      </c>
      <c r="I275" s="758">
        <f t="shared" si="165"/>
        <v>46123</v>
      </c>
      <c r="J275" s="758">
        <f t="shared" si="165"/>
        <v>46124</v>
      </c>
      <c r="K275" s="616">
        <f t="shared" ref="K275" si="204">WEEKNUM(J275)</f>
        <v>16</v>
      </c>
    </row>
    <row r="276" spans="1:15" s="193" customFormat="1" ht="18" customHeight="1">
      <c r="A276" s="805"/>
      <c r="B276" s="147" t="s">
        <v>577</v>
      </c>
      <c r="C276" s="801"/>
      <c r="D276" s="752"/>
      <c r="E276" s="801"/>
      <c r="F276" s="801"/>
      <c r="G276" s="801"/>
      <c r="H276" s="801"/>
      <c r="J276" s="769"/>
    </row>
    <row r="277" spans="1:15" s="149" customFormat="1" ht="18" customHeight="1">
      <c r="A277" s="805"/>
      <c r="B277" s="422"/>
      <c r="C277" s="155"/>
      <c r="D277" s="162"/>
      <c r="E277" s="155"/>
      <c r="F277" s="155"/>
      <c r="G277" s="155"/>
      <c r="H277" s="155"/>
      <c r="J277" s="490"/>
    </row>
    <row r="278" spans="1:15" s="149" customFormat="1" ht="18" customHeight="1">
      <c r="A278" s="805"/>
      <c r="B278" s="422"/>
      <c r="C278" s="155"/>
      <c r="D278" s="162"/>
      <c r="E278" s="155"/>
      <c r="F278" s="155"/>
      <c r="G278" s="155"/>
      <c r="H278" s="155"/>
      <c r="J278" s="490"/>
    </row>
    <row r="279" spans="1:15" ht="18" customHeight="1" thickBot="1">
      <c r="B279" s="3"/>
      <c r="C279" s="9"/>
      <c r="D279" s="9"/>
      <c r="E279" s="9"/>
    </row>
    <row r="280" spans="1:15" s="147" customFormat="1" ht="18.75" customHeight="1">
      <c r="B280" s="771"/>
      <c r="C280" s="772"/>
      <c r="D280" s="773"/>
      <c r="E280" s="774"/>
      <c r="F280" s="775"/>
      <c r="G280" s="776"/>
      <c r="H280" s="777"/>
    </row>
    <row r="281" spans="1:15" s="147" customFormat="1" ht="18.75" customHeight="1">
      <c r="B281" s="778" t="s">
        <v>578</v>
      </c>
      <c r="C281" s="145"/>
      <c r="D281" s="147" t="s">
        <v>579</v>
      </c>
      <c r="G281" s="147" t="s">
        <v>580</v>
      </c>
      <c r="H281" s="779"/>
    </row>
    <row r="282" spans="1:15" s="147" customFormat="1" ht="18.75" customHeight="1">
      <c r="B282" s="780" t="s">
        <v>581</v>
      </c>
      <c r="C282" s="1098" t="s">
        <v>582</v>
      </c>
      <c r="D282" s="133" t="s">
        <v>583</v>
      </c>
      <c r="F282" s="1098" t="s">
        <v>584</v>
      </c>
      <c r="G282" s="145" t="s">
        <v>585</v>
      </c>
      <c r="H282" s="1099" t="s">
        <v>586</v>
      </c>
    </row>
    <row r="283" spans="1:15" s="147" customFormat="1" ht="18.75" customHeight="1">
      <c r="B283" s="780" t="s">
        <v>587</v>
      </c>
      <c r="C283" s="1098" t="s">
        <v>588</v>
      </c>
      <c r="D283" s="133" t="s">
        <v>589</v>
      </c>
      <c r="E283" s="148" t="s">
        <v>590</v>
      </c>
      <c r="F283" s="1100" t="s">
        <v>591</v>
      </c>
      <c r="G283" s="145" t="s">
        <v>592</v>
      </c>
      <c r="H283" s="1099" t="s">
        <v>593</v>
      </c>
    </row>
    <row r="284" spans="1:15" s="147" customFormat="1" ht="18.75" customHeight="1">
      <c r="B284" s="783" t="s">
        <v>594</v>
      </c>
      <c r="C284" s="1101" t="s">
        <v>595</v>
      </c>
      <c r="D284" s="133" t="s">
        <v>596</v>
      </c>
      <c r="E284" s="148" t="s">
        <v>597</v>
      </c>
      <c r="F284" s="1100" t="s">
        <v>598</v>
      </c>
      <c r="G284" s="588" t="s">
        <v>599</v>
      </c>
      <c r="H284" s="1102" t="s">
        <v>600</v>
      </c>
    </row>
    <row r="285" spans="1:15" s="147" customFormat="1" ht="18.75" customHeight="1">
      <c r="B285" s="783" t="s">
        <v>601</v>
      </c>
      <c r="C285" s="1101" t="s">
        <v>602</v>
      </c>
      <c r="D285" s="133" t="s">
        <v>603</v>
      </c>
      <c r="E285" s="148" t="s">
        <v>604</v>
      </c>
      <c r="F285" s="1100" t="s">
        <v>605</v>
      </c>
      <c r="G285" s="588" t="s">
        <v>606</v>
      </c>
      <c r="H285" s="1102" t="s">
        <v>607</v>
      </c>
      <c r="N285" s="149"/>
      <c r="O285" s="149"/>
    </row>
    <row r="286" spans="1:15" s="147" customFormat="1" ht="18.75" customHeight="1">
      <c r="B286" s="783" t="s">
        <v>862</v>
      </c>
      <c r="C286" s="1101" t="s">
        <v>609</v>
      </c>
      <c r="D286" s="133" t="s">
        <v>610</v>
      </c>
      <c r="E286" s="148" t="s">
        <v>611</v>
      </c>
      <c r="F286" s="1100" t="s">
        <v>612</v>
      </c>
      <c r="G286" s="588" t="s">
        <v>613</v>
      </c>
      <c r="H286" s="1102" t="s">
        <v>614</v>
      </c>
      <c r="N286" s="149"/>
      <c r="O286" s="149"/>
    </row>
    <row r="287" spans="1:15" s="147" customFormat="1" ht="18.75" customHeight="1">
      <c r="B287" s="783" t="s">
        <v>615</v>
      </c>
      <c r="C287" s="1101" t="s">
        <v>616</v>
      </c>
      <c r="D287" s="133" t="s">
        <v>617</v>
      </c>
      <c r="E287" s="148" t="s">
        <v>618</v>
      </c>
      <c r="F287" s="1100" t="s">
        <v>619</v>
      </c>
      <c r="G287" s="588" t="s">
        <v>620</v>
      </c>
      <c r="H287" s="1102" t="s">
        <v>621</v>
      </c>
      <c r="N287" s="149"/>
      <c r="O287" s="149"/>
    </row>
    <row r="288" spans="1:15" s="147" customFormat="1" ht="18.75" customHeight="1">
      <c r="B288" s="783" t="s">
        <v>622</v>
      </c>
      <c r="C288" s="1101" t="s">
        <v>623</v>
      </c>
      <c r="D288" s="133" t="s">
        <v>624</v>
      </c>
      <c r="E288" s="148" t="s">
        <v>625</v>
      </c>
      <c r="F288" s="1098" t="s">
        <v>626</v>
      </c>
      <c r="G288" s="588" t="s">
        <v>627</v>
      </c>
      <c r="H288" s="787" t="s">
        <v>628</v>
      </c>
      <c r="N288" s="149"/>
      <c r="O288" s="149"/>
    </row>
    <row r="289" spans="1:11" s="149" customFormat="1" ht="18.75" customHeight="1">
      <c r="A289" s="1033"/>
      <c r="B289" s="783" t="s">
        <v>629</v>
      </c>
      <c r="C289" s="1101" t="s">
        <v>630</v>
      </c>
      <c r="D289" s="133"/>
      <c r="E289" s="145"/>
      <c r="F289" s="588"/>
      <c r="G289" s="147"/>
      <c r="H289" s="788"/>
      <c r="I289" s="145"/>
      <c r="J289" s="145"/>
      <c r="K289" s="145"/>
    </row>
    <row r="290" spans="1:11" s="149" customFormat="1" ht="18.75" customHeight="1" thickBot="1">
      <c r="A290" s="1033"/>
      <c r="B290" s="789"/>
      <c r="C290" s="790"/>
      <c r="D290" s="790"/>
      <c r="E290" s="791"/>
      <c r="F290" s="791"/>
      <c r="G290" s="791"/>
      <c r="H290" s="792"/>
      <c r="I290" s="145"/>
      <c r="J290" s="145"/>
      <c r="K290" s="145"/>
    </row>
    <row r="291" spans="1:11" s="331" customFormat="1" ht="18.75" customHeight="1">
      <c r="A291" s="861"/>
      <c r="B291" s="11"/>
      <c r="C291" s="11"/>
      <c r="D291" s="11"/>
      <c r="E291" s="11"/>
      <c r="F291" s="11"/>
      <c r="G291" s="11"/>
      <c r="H291" s="11"/>
      <c r="I291" s="11"/>
      <c r="J291" s="11"/>
    </row>
  </sheetData>
  <mergeCells count="12">
    <mergeCell ref="B173:C173"/>
    <mergeCell ref="D173:D174"/>
    <mergeCell ref="D122:D123"/>
    <mergeCell ref="B4:F4"/>
    <mergeCell ref="B2:F2"/>
    <mergeCell ref="E15:F15"/>
    <mergeCell ref="D8:D9"/>
    <mergeCell ref="B122:C122"/>
    <mergeCell ref="B8:C8"/>
    <mergeCell ref="E40:F40"/>
    <mergeCell ref="B120:G120"/>
    <mergeCell ref="B6:F6"/>
  </mergeCells>
  <phoneticPr fontId="81" type="noConversion"/>
  <hyperlinks>
    <hyperlink ref="H2" location="HOME!Print_Area" display="HOME" xr:uid="{FF8ECA58-D7DD-4971-A407-55A1ECF132D5}"/>
    <hyperlink ref="H282" r:id="rId1" xr:uid="{E8F458CD-6AFE-49E7-A7ED-41CB02C4EEAA}"/>
    <hyperlink ref="C282" r:id="rId2" xr:uid="{A158CA61-AD8F-4172-AAA9-477A48F4AF61}"/>
    <hyperlink ref="H287" r:id="rId3" xr:uid="{692369D6-5B5A-420E-BF50-6382E8E8F9ED}"/>
    <hyperlink ref="H286" r:id="rId4" xr:uid="{67C218D9-33F9-446C-AF03-41FD2EB85111}"/>
    <hyperlink ref="C285" r:id="rId5" xr:uid="{9D053B7F-1265-4086-B4C1-9EF719BB1D07}"/>
    <hyperlink ref="C283" r:id="rId6" xr:uid="{50CE4654-87D7-4234-9A04-0BA9B1DC07BD}"/>
    <hyperlink ref="C289" r:id="rId7" xr:uid="{C5404A4C-2455-473D-9F65-C48AACF83BE2}"/>
    <hyperlink ref="H285" r:id="rId8" xr:uid="{268B3BE2-9813-4DC0-9256-2E504655F845}"/>
    <hyperlink ref="H288" r:id="rId9" xr:uid="{5B79DD80-7263-4740-A166-945601926E14}"/>
    <hyperlink ref="F282" r:id="rId10" xr:uid="{BC46F011-3795-456E-8FA6-C051DBCD17E9}"/>
    <hyperlink ref="F287" r:id="rId11" xr:uid="{B05016FC-6F5A-43C9-AD95-30F926FBA2B8}"/>
    <hyperlink ref="F283" r:id="rId12" xr:uid="{B767A102-68B5-4EE1-8CCD-729D9E604781}"/>
    <hyperlink ref="F284" r:id="rId13" xr:uid="{FEC11313-0433-40C8-A31C-555AC6C38A24}"/>
    <hyperlink ref="F285" r:id="rId14" xr:uid="{A8BBEC84-FF4F-49F5-B02C-CE00DEE1E791}"/>
    <hyperlink ref="F286" r:id="rId15" xr:uid="{2653B2F2-F1EB-4B71-AA5B-11498930D532}"/>
    <hyperlink ref="H283" r:id="rId16" xr:uid="{A90C3CB2-F972-4480-833D-0CAE08E9A841}"/>
    <hyperlink ref="H284" r:id="rId17" xr:uid="{FFB74343-2C6B-4EE2-93CB-D30A7AC8A2FA}"/>
    <hyperlink ref="F288" r:id="rId18" xr:uid="{42EE037D-027C-4F0F-8A5F-C6005D90763A}"/>
    <hyperlink ref="C284" r:id="rId19" xr:uid="{147D6221-E870-42B9-8A5B-65A56B135078}"/>
    <hyperlink ref="C286" r:id="rId20" xr:uid="{FBB02197-0C07-440B-9628-5FC21934FAAE}"/>
    <hyperlink ref="C287" r:id="rId21" xr:uid="{CED64735-0BF7-488B-BB68-A4442B82F2E1}"/>
    <hyperlink ref="C288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  <legacyDrawing r:id="rId2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38" t="s">
        <v>116</v>
      </c>
      <c r="C2" s="1238"/>
      <c r="D2" s="1238"/>
      <c r="E2" s="1238"/>
      <c r="F2" s="1238"/>
      <c r="H2" s="980" t="s">
        <v>360</v>
      </c>
    </row>
    <row r="3" spans="1:9" ht="15.75" customHeight="1" thickBot="1"/>
    <row r="4" spans="1:9" ht="30" customHeight="1" thickBot="1">
      <c r="B4" s="1239" t="s">
        <v>2095</v>
      </c>
      <c r="C4" s="1240"/>
      <c r="D4" s="1240"/>
      <c r="E4" s="1240"/>
      <c r="F4" s="1241"/>
    </row>
    <row r="5" spans="1:9" ht="20.100000000000001" customHeight="1">
      <c r="B5" s="1242"/>
      <c r="C5" s="1242"/>
      <c r="D5" s="1242"/>
      <c r="E5" s="1242"/>
      <c r="F5" s="1242"/>
    </row>
    <row r="6" spans="1:9" ht="20.100000000000001" customHeight="1">
      <c r="B6" s="1231" t="s">
        <v>361</v>
      </c>
      <c r="C6" s="1231"/>
      <c r="D6" s="1231"/>
      <c r="E6" s="1231"/>
      <c r="F6" s="1231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33" t="s">
        <v>2096</v>
      </c>
      <c r="C8" s="1234"/>
      <c r="D8" s="1235" t="s">
        <v>363</v>
      </c>
      <c r="E8" s="941" t="s">
        <v>311</v>
      </c>
      <c r="F8" s="944" t="s">
        <v>364</v>
      </c>
      <c r="G8" s="331"/>
      <c r="H8" s="883" t="s">
        <v>2097</v>
      </c>
      <c r="I8" s="1"/>
    </row>
    <row r="9" spans="1:9" ht="20.100000000000001" customHeight="1">
      <c r="A9" s="819"/>
      <c r="B9" s="944" t="s">
        <v>365</v>
      </c>
      <c r="C9" s="944" t="s">
        <v>366</v>
      </c>
      <c r="D9" s="1236"/>
      <c r="E9" s="940" t="s">
        <v>167</v>
      </c>
      <c r="F9" s="940" t="s">
        <v>250</v>
      </c>
      <c r="G9" s="331"/>
      <c r="H9" s="943" t="s">
        <v>367</v>
      </c>
      <c r="I9" s="943" t="s">
        <v>368</v>
      </c>
    </row>
    <row r="10" spans="1:9" ht="15.75" hidden="1" customHeight="1">
      <c r="A10" s="819"/>
      <c r="B10" s="810" t="s">
        <v>369</v>
      </c>
      <c r="C10" s="817" t="s">
        <v>370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371</v>
      </c>
      <c r="C11" s="817" t="s">
        <v>372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373</v>
      </c>
      <c r="C12" s="817" t="s">
        <v>374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375</v>
      </c>
      <c r="C13" s="817" t="s">
        <v>376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377</v>
      </c>
      <c r="C14" s="817" t="s">
        <v>378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379</v>
      </c>
      <c r="B15" s="810" t="s">
        <v>380</v>
      </c>
      <c r="C15" s="817" t="s">
        <v>381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382</v>
      </c>
      <c r="B16" s="810" t="s">
        <v>383</v>
      </c>
      <c r="C16" s="817" t="s">
        <v>384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371</v>
      </c>
      <c r="C17" s="817" t="s">
        <v>385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373</v>
      </c>
      <c r="C18" s="817" t="s">
        <v>386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375</v>
      </c>
      <c r="C19" s="903" t="s">
        <v>387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377</v>
      </c>
      <c r="C20" s="903" t="s">
        <v>388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389</v>
      </c>
      <c r="C21" s="903" t="s">
        <v>390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383</v>
      </c>
      <c r="C22" s="955" t="s">
        <v>391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371</v>
      </c>
      <c r="C23" s="955" t="s">
        <v>392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373</v>
      </c>
      <c r="C24" s="955" t="s">
        <v>393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375</v>
      </c>
      <c r="C25" s="955" t="s">
        <v>394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395</v>
      </c>
      <c r="B26" s="962" t="s">
        <v>389</v>
      </c>
      <c r="C26" s="955" t="s">
        <v>396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377</v>
      </c>
      <c r="C27" s="955" t="s">
        <v>397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383</v>
      </c>
      <c r="C28" s="955" t="s">
        <v>398</v>
      </c>
      <c r="D28" s="955">
        <v>45436</v>
      </c>
      <c r="E28" s="758">
        <f t="shared" si="12"/>
        <v>45438</v>
      </c>
      <c r="F28" s="880" t="s">
        <v>399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400</v>
      </c>
      <c r="B29" s="955" t="s">
        <v>389</v>
      </c>
      <c r="C29" s="955" t="s">
        <v>401</v>
      </c>
      <c r="D29" s="955">
        <v>45446</v>
      </c>
      <c r="E29" s="758">
        <f t="shared" si="12"/>
        <v>45448</v>
      </c>
      <c r="F29" s="880" t="s">
        <v>399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402</v>
      </c>
      <c r="B30" s="955" t="s">
        <v>371</v>
      </c>
      <c r="C30" s="955" t="s">
        <v>403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375</v>
      </c>
      <c r="B31" s="955" t="s">
        <v>404</v>
      </c>
      <c r="C31" s="955" t="s">
        <v>405</v>
      </c>
      <c r="D31" s="955">
        <v>45460</v>
      </c>
      <c r="E31" s="758">
        <f t="shared" si="12"/>
        <v>45462</v>
      </c>
      <c r="F31" s="880" t="s">
        <v>399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406</v>
      </c>
      <c r="B32" s="1061" t="s">
        <v>375</v>
      </c>
      <c r="C32" s="955" t="s">
        <v>407</v>
      </c>
      <c r="D32" s="955">
        <v>45464</v>
      </c>
      <c r="E32" s="758">
        <f>D32+2</f>
        <v>45466</v>
      </c>
      <c r="F32" s="880" t="s">
        <v>399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377</v>
      </c>
      <c r="B33" s="1061" t="s">
        <v>383</v>
      </c>
      <c r="C33" s="955" t="s">
        <v>408</v>
      </c>
      <c r="D33" s="955">
        <v>45473</v>
      </c>
      <c r="E33" s="758">
        <f t="shared" ref="E33:E37" si="14">D33+2</f>
        <v>45475</v>
      </c>
      <c r="F33" s="880" t="s">
        <v>399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383</v>
      </c>
      <c r="B34" s="955" t="s">
        <v>377</v>
      </c>
      <c r="C34" s="955" t="s">
        <v>409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389</v>
      </c>
      <c r="C35" s="955" t="s">
        <v>410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411</v>
      </c>
      <c r="C36" s="955" t="s">
        <v>412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404</v>
      </c>
      <c r="C37" s="955" t="s">
        <v>413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375</v>
      </c>
      <c r="C38" s="955" t="s">
        <v>414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415</v>
      </c>
      <c r="C39" s="955" t="s">
        <v>416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389</v>
      </c>
      <c r="C40" s="955" t="s">
        <v>417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377</v>
      </c>
      <c r="B41" s="955" t="s">
        <v>377</v>
      </c>
      <c r="C41" s="955" t="s">
        <v>418</v>
      </c>
      <c r="D41" s="955">
        <v>45531</v>
      </c>
      <c r="E41" s="758">
        <f>D41+2</f>
        <v>45533</v>
      </c>
      <c r="F41" s="880" t="s">
        <v>399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411</v>
      </c>
      <c r="B42" s="955" t="s">
        <v>404</v>
      </c>
      <c r="C42" s="955" t="s">
        <v>419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404</v>
      </c>
      <c r="B43" s="955" t="s">
        <v>411</v>
      </c>
      <c r="C43" s="955" t="s">
        <v>420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375</v>
      </c>
      <c r="C44" s="955" t="s">
        <v>421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415</v>
      </c>
      <c r="C45" s="955" t="s">
        <v>422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389</v>
      </c>
      <c r="B46" s="1026" t="s">
        <v>423</v>
      </c>
      <c r="C46" s="955" t="s">
        <v>424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377</v>
      </c>
      <c r="C47" s="955" t="s">
        <v>425</v>
      </c>
      <c r="D47" s="955">
        <v>45572</v>
      </c>
      <c r="E47" s="758">
        <f>D47+2</f>
        <v>45574</v>
      </c>
      <c r="F47" s="880" t="s">
        <v>399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423</v>
      </c>
      <c r="C48" s="955" t="s">
        <v>426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427</v>
      </c>
      <c r="B49" s="955" t="s">
        <v>375</v>
      </c>
      <c r="C49" s="955" t="s">
        <v>428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375</v>
      </c>
      <c r="B50" s="955" t="s">
        <v>427</v>
      </c>
      <c r="C50" s="955" t="s">
        <v>429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430</v>
      </c>
      <c r="B51" s="955" t="s">
        <v>377</v>
      </c>
      <c r="C51" s="955" t="s">
        <v>431</v>
      </c>
      <c r="D51" s="955">
        <v>45594</v>
      </c>
      <c r="E51" s="880" t="s">
        <v>399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432</v>
      </c>
      <c r="B52" s="955" t="s">
        <v>415</v>
      </c>
      <c r="C52" s="955" t="s">
        <v>433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404</v>
      </c>
      <c r="B53" s="955" t="s">
        <v>371</v>
      </c>
      <c r="C53" s="955" t="s">
        <v>434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435</v>
      </c>
      <c r="B54" s="955" t="s">
        <v>436</v>
      </c>
      <c r="C54" s="955" t="s">
        <v>437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427</v>
      </c>
      <c r="B55" s="955" t="s">
        <v>375</v>
      </c>
      <c r="C55" s="955" t="s">
        <v>438</v>
      </c>
      <c r="D55" s="880" t="s">
        <v>399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375</v>
      </c>
      <c r="B56" s="955" t="s">
        <v>427</v>
      </c>
      <c r="C56" s="955" t="s">
        <v>439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377</v>
      </c>
      <c r="B57" s="955" t="s">
        <v>415</v>
      </c>
      <c r="C57" s="955" t="s">
        <v>440</v>
      </c>
      <c r="D57" s="880" t="s">
        <v>399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415</v>
      </c>
      <c r="B58" s="955" t="s">
        <v>377</v>
      </c>
      <c r="C58" s="955" t="s">
        <v>441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371</v>
      </c>
      <c r="C59" s="955" t="s">
        <v>2098</v>
      </c>
      <c r="D59" s="880" t="s">
        <v>399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436</v>
      </c>
      <c r="B60" s="955" t="s">
        <v>375</v>
      </c>
      <c r="C60" s="955" t="s">
        <v>2099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436</v>
      </c>
      <c r="C61" s="955" t="s">
        <v>2100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427</v>
      </c>
      <c r="C62" s="955" t="s">
        <v>2101</v>
      </c>
      <c r="D62" s="880" t="s">
        <v>399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31" t="s">
        <v>447</v>
      </c>
      <c r="C65" s="1231"/>
      <c r="D65" s="1231"/>
      <c r="E65" s="1231"/>
      <c r="F65" s="1231"/>
      <c r="G65" s="217"/>
      <c r="H65" s="217"/>
      <c r="I65" s="217"/>
    </row>
    <row r="66" spans="1:17" ht="15.75" customHeight="1">
      <c r="B66" s="164"/>
      <c r="C66" s="155"/>
      <c r="D66" s="1264"/>
      <c r="E66" s="1264"/>
      <c r="F66" s="1264"/>
      <c r="G66" s="1264"/>
      <c r="H66" s="1264"/>
      <c r="I66" s="1264"/>
      <c r="J66" s="1264"/>
      <c r="K66" s="1264"/>
      <c r="L66" s="1264"/>
      <c r="M66" s="1264"/>
      <c r="N66" s="745"/>
    </row>
    <row r="67" spans="1:17" ht="30" customHeight="1">
      <c r="A67" s="819"/>
      <c r="B67" s="1233" t="s">
        <v>2095</v>
      </c>
      <c r="C67" s="1234"/>
      <c r="D67" s="1235" t="s">
        <v>363</v>
      </c>
      <c r="E67" s="950" t="s">
        <v>234</v>
      </c>
      <c r="F67" s="944" t="s">
        <v>160</v>
      </c>
      <c r="G67" s="944" t="s">
        <v>449</v>
      </c>
      <c r="H67" s="941" t="s">
        <v>199</v>
      </c>
      <c r="I67" s="944" t="s">
        <v>303</v>
      </c>
      <c r="J67" s="944" t="s">
        <v>341</v>
      </c>
      <c r="K67" s="944" t="s">
        <v>214</v>
      </c>
      <c r="L67" s="944" t="s">
        <v>265</v>
      </c>
      <c r="M67" s="944" t="s">
        <v>2102</v>
      </c>
      <c r="N67" s="944" t="s">
        <v>2103</v>
      </c>
      <c r="O67" s="331"/>
      <c r="P67" s="883" t="s">
        <v>2104</v>
      </c>
    </row>
    <row r="68" spans="1:17" ht="20.100000000000001" customHeight="1">
      <c r="A68" s="819"/>
      <c r="B68" s="944" t="s">
        <v>365</v>
      </c>
      <c r="C68" s="944" t="s">
        <v>366</v>
      </c>
      <c r="D68" s="1236"/>
      <c r="E68" s="940" t="s">
        <v>250</v>
      </c>
      <c r="F68" s="940" t="s">
        <v>255</v>
      </c>
      <c r="G68" s="940" t="s">
        <v>450</v>
      </c>
      <c r="H68" s="940" t="s">
        <v>208</v>
      </c>
      <c r="I68" s="940" t="s">
        <v>321</v>
      </c>
      <c r="J68" s="940" t="s">
        <v>274</v>
      </c>
      <c r="K68" s="940" t="s">
        <v>262</v>
      </c>
      <c r="L68" s="940" t="s">
        <v>232</v>
      </c>
      <c r="M68" s="940" t="s">
        <v>297</v>
      </c>
      <c r="N68" s="940" t="s">
        <v>2105</v>
      </c>
      <c r="O68" s="331"/>
      <c r="P68" s="943" t="s">
        <v>367</v>
      </c>
      <c r="Q68" s="943" t="s">
        <v>451</v>
      </c>
    </row>
    <row r="69" spans="1:17" ht="17.25" hidden="1" customHeight="1">
      <c r="A69" s="819"/>
      <c r="B69" s="962" t="s">
        <v>389</v>
      </c>
      <c r="C69" s="955" t="s">
        <v>452</v>
      </c>
      <c r="D69" s="955">
        <v>45393</v>
      </c>
      <c r="E69" s="1229" t="s">
        <v>399</v>
      </c>
      <c r="F69" s="1230"/>
      <c r="G69" s="1230"/>
      <c r="H69" s="1230"/>
      <c r="I69" s="1230"/>
      <c r="J69" s="1230"/>
      <c r="K69" s="1230"/>
      <c r="L69" s="1237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383</v>
      </c>
      <c r="C70" s="955" t="s">
        <v>453</v>
      </c>
      <c r="D70" s="955">
        <v>45400</v>
      </c>
      <c r="E70" s="758">
        <f t="shared" ref="E70:E72" si="34">D70+3</f>
        <v>45403</v>
      </c>
      <c r="F70" s="1229" t="s">
        <v>399</v>
      </c>
      <c r="G70" s="1230"/>
      <c r="H70" s="1230"/>
      <c r="I70" s="1230"/>
      <c r="J70" s="1230"/>
      <c r="K70" s="1237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371</v>
      </c>
      <c r="C71" s="955" t="s">
        <v>454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373</v>
      </c>
      <c r="B72" s="962" t="s">
        <v>404</v>
      </c>
      <c r="C72" s="955" t="s">
        <v>455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375</v>
      </c>
      <c r="C73" s="955" t="s">
        <v>456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457</v>
      </c>
      <c r="B74" s="962" t="s">
        <v>389</v>
      </c>
      <c r="C74" s="955" t="s">
        <v>458</v>
      </c>
      <c r="D74" s="955">
        <v>45425</v>
      </c>
      <c r="E74" s="880" t="s">
        <v>399</v>
      </c>
      <c r="F74" s="880" t="s">
        <v>399</v>
      </c>
      <c r="G74" s="880" t="s">
        <v>399</v>
      </c>
      <c r="H74" s="880" t="s">
        <v>399</v>
      </c>
      <c r="I74" s="880" t="s">
        <v>399</v>
      </c>
      <c r="J74" s="880" t="s">
        <v>399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389</v>
      </c>
      <c r="B75" s="955" t="s">
        <v>377</v>
      </c>
      <c r="C75" s="955" t="s">
        <v>459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383</v>
      </c>
      <c r="C76" s="955" t="s">
        <v>460</v>
      </c>
      <c r="D76" s="955">
        <v>45447</v>
      </c>
      <c r="E76" s="758">
        <f t="shared" ref="E76:E81" si="53">D76+3</f>
        <v>45450</v>
      </c>
      <c r="F76" s="880" t="s">
        <v>399</v>
      </c>
      <c r="G76" s="880" t="s">
        <v>399</v>
      </c>
      <c r="H76" s="880" t="s">
        <v>399</v>
      </c>
      <c r="I76" s="880" t="s">
        <v>399</v>
      </c>
      <c r="J76" s="880" t="s">
        <v>399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461</v>
      </c>
      <c r="B77" s="880" t="s">
        <v>399</v>
      </c>
      <c r="C77" s="955" t="s">
        <v>462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402</v>
      </c>
      <c r="B78" s="955" t="s">
        <v>371</v>
      </c>
      <c r="C78" s="955" t="s">
        <v>463</v>
      </c>
      <c r="D78" s="955">
        <v>45459</v>
      </c>
      <c r="E78" s="758">
        <f t="shared" si="53"/>
        <v>45462</v>
      </c>
      <c r="F78" s="880" t="s">
        <v>399</v>
      </c>
      <c r="G78" s="880" t="s">
        <v>399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464</v>
      </c>
      <c r="B79" s="955" t="s">
        <v>404</v>
      </c>
      <c r="C79" s="955" t="s">
        <v>465</v>
      </c>
      <c r="D79" s="880" t="s">
        <v>399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466</v>
      </c>
      <c r="B80" s="955" t="s">
        <v>375</v>
      </c>
      <c r="C80" s="955" t="s">
        <v>467</v>
      </c>
      <c r="D80" s="880" t="s">
        <v>399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468</v>
      </c>
      <c r="B81" s="1061" t="s">
        <v>383</v>
      </c>
      <c r="C81" s="955" t="s">
        <v>469</v>
      </c>
      <c r="D81" s="880" t="s">
        <v>399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377</v>
      </c>
      <c r="C82" s="955" t="s">
        <v>470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389</v>
      </c>
      <c r="C83" s="955" t="s">
        <v>471</v>
      </c>
      <c r="D83" s="955">
        <v>45490</v>
      </c>
      <c r="E83" s="758">
        <f t="shared" si="63"/>
        <v>45493</v>
      </c>
      <c r="F83" s="880" t="s">
        <v>399</v>
      </c>
      <c r="G83" s="880" t="s">
        <v>399</v>
      </c>
      <c r="H83" s="880" t="s">
        <v>399</v>
      </c>
      <c r="I83" s="880" t="s">
        <v>399</v>
      </c>
      <c r="J83" s="880" t="s">
        <v>399</v>
      </c>
      <c r="K83" s="880" t="s">
        <v>399</v>
      </c>
      <c r="L83" s="880" t="s">
        <v>399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371</v>
      </c>
      <c r="B84" s="955" t="s">
        <v>411</v>
      </c>
      <c r="C84" s="955" t="s">
        <v>472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404</v>
      </c>
      <c r="C85" s="955" t="s">
        <v>473</v>
      </c>
      <c r="D85" s="955">
        <v>45511</v>
      </c>
      <c r="E85" s="880" t="s">
        <v>399</v>
      </c>
      <c r="F85" s="880" t="s">
        <v>399</v>
      </c>
      <c r="G85" s="880" t="s">
        <v>399</v>
      </c>
      <c r="H85" s="880" t="s">
        <v>399</v>
      </c>
      <c r="I85" s="880" t="s">
        <v>399</v>
      </c>
      <c r="J85" s="880" t="s">
        <v>399</v>
      </c>
      <c r="K85" s="880" t="s">
        <v>399</v>
      </c>
      <c r="L85" s="880" t="s">
        <v>399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371</v>
      </c>
      <c r="B86" s="955" t="s">
        <v>375</v>
      </c>
      <c r="C86" s="955" t="s">
        <v>474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415</v>
      </c>
      <c r="C87" s="955" t="s">
        <v>475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377</v>
      </c>
      <c r="B88" s="955" t="s">
        <v>389</v>
      </c>
      <c r="C88" s="955" t="s">
        <v>476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389</v>
      </c>
      <c r="B89" s="1003" t="s">
        <v>377</v>
      </c>
      <c r="C89" s="955" t="s">
        <v>477</v>
      </c>
      <c r="D89" s="880" t="s">
        <v>399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404</v>
      </c>
      <c r="B90" s="955" t="s">
        <v>404</v>
      </c>
      <c r="C90" s="955" t="s">
        <v>478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411</v>
      </c>
      <c r="B91" s="955" t="s">
        <v>411</v>
      </c>
      <c r="C91" s="955" t="s">
        <v>479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375</v>
      </c>
      <c r="C92" s="955" t="s">
        <v>480</v>
      </c>
      <c r="D92" s="955">
        <v>45561</v>
      </c>
      <c r="E92" s="1229" t="s">
        <v>399</v>
      </c>
      <c r="F92" s="1230"/>
      <c r="G92" s="1230"/>
      <c r="H92" s="1230"/>
      <c r="I92" s="1230"/>
      <c r="J92" s="1230"/>
      <c r="K92" s="1230"/>
      <c r="L92" s="1237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415</v>
      </c>
      <c r="C93" s="955" t="s">
        <v>481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389</v>
      </c>
      <c r="C94" s="955" t="s">
        <v>482</v>
      </c>
      <c r="D94" s="880" t="s">
        <v>399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404</v>
      </c>
      <c r="C95" s="955" t="s">
        <v>483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371</v>
      </c>
      <c r="B96" s="1026" t="s">
        <v>423</v>
      </c>
      <c r="C96" s="955" t="s">
        <v>484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375</v>
      </c>
      <c r="B97" s="955" t="s">
        <v>375</v>
      </c>
      <c r="C97" s="955" t="s">
        <v>485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399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427</v>
      </c>
      <c r="C98" s="955" t="s">
        <v>486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415</v>
      </c>
      <c r="B99" s="955" t="s">
        <v>377</v>
      </c>
      <c r="C99" s="955" t="s">
        <v>487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377</v>
      </c>
      <c r="B100" s="955" t="s">
        <v>415</v>
      </c>
      <c r="C100" s="955" t="s">
        <v>488</v>
      </c>
      <c r="D100" s="955">
        <v>45610</v>
      </c>
      <c r="E100" s="880" t="s">
        <v>399</v>
      </c>
      <c r="F100" s="880" t="s">
        <v>399</v>
      </c>
      <c r="G100" s="880" t="s">
        <v>399</v>
      </c>
      <c r="H100" s="880" t="s">
        <v>399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62" t="s">
        <v>399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404</v>
      </c>
      <c r="B101" s="955" t="s">
        <v>371</v>
      </c>
      <c r="C101" s="955" t="s">
        <v>489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63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435</v>
      </c>
      <c r="B102" s="955" t="s">
        <v>436</v>
      </c>
      <c r="C102" s="955" t="s">
        <v>490</v>
      </c>
      <c r="D102" s="955">
        <v>45625</v>
      </c>
      <c r="E102" s="880" t="s">
        <v>399</v>
      </c>
      <c r="F102" s="880" t="s">
        <v>399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427</v>
      </c>
      <c r="B103" s="955" t="s">
        <v>375</v>
      </c>
      <c r="C103" s="955" t="s">
        <v>491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61" t="s">
        <v>399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427</v>
      </c>
      <c r="C104" s="955" t="s">
        <v>492</v>
      </c>
      <c r="D104" s="955">
        <v>45637</v>
      </c>
      <c r="E104" s="880" t="s">
        <v>399</v>
      </c>
      <c r="F104" s="880" t="s">
        <v>399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62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377</v>
      </c>
      <c r="B105" s="955" t="s">
        <v>415</v>
      </c>
      <c r="C105" s="955" t="s">
        <v>493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62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415</v>
      </c>
      <c r="B106" s="955" t="s">
        <v>377</v>
      </c>
      <c r="C106" s="955" t="s">
        <v>494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62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371</v>
      </c>
      <c r="C107" s="955" t="s">
        <v>2106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62"/>
      <c r="M107" s="1261" t="s">
        <v>399</v>
      </c>
      <c r="N107" s="1261" t="s">
        <v>399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436</v>
      </c>
      <c r="B108" s="955" t="s">
        <v>375</v>
      </c>
      <c r="C108" s="955" t="s">
        <v>2107</v>
      </c>
      <c r="D108" s="955">
        <v>45666</v>
      </c>
      <c r="E108" s="880" t="s">
        <v>399</v>
      </c>
      <c r="F108" s="880" t="s">
        <v>399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62"/>
      <c r="M108" s="1262"/>
      <c r="N108" s="1262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436</v>
      </c>
      <c r="C109" s="955" t="s">
        <v>2108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62"/>
      <c r="M109" s="1262"/>
      <c r="N109" s="1262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427</v>
      </c>
      <c r="C110" s="955" t="s">
        <v>2109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63"/>
      <c r="M110" s="1263"/>
      <c r="N110" s="1263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578</v>
      </c>
      <c r="C116" s="145"/>
      <c r="D116" s="147" t="s">
        <v>579</v>
      </c>
      <c r="G116" s="147" t="s">
        <v>580</v>
      </c>
      <c r="H116" s="779"/>
    </row>
    <row r="117" spans="2:14" s="147" customFormat="1" ht="18.75" customHeight="1">
      <c r="B117" s="780" t="s">
        <v>581</v>
      </c>
      <c r="C117" s="781" t="s">
        <v>582</v>
      </c>
      <c r="D117" s="133" t="s">
        <v>583</v>
      </c>
      <c r="F117" s="781" t="s">
        <v>584</v>
      </c>
      <c r="G117" s="145" t="s">
        <v>585</v>
      </c>
      <c r="H117" s="782" t="s">
        <v>586</v>
      </c>
    </row>
    <row r="118" spans="2:14" s="147" customFormat="1" ht="18.75" customHeight="1">
      <c r="B118" s="780" t="s">
        <v>587</v>
      </c>
      <c r="C118" s="781" t="s">
        <v>588</v>
      </c>
      <c r="D118" s="133" t="s">
        <v>589</v>
      </c>
      <c r="E118" s="148" t="s">
        <v>590</v>
      </c>
      <c r="F118" s="785" t="s">
        <v>591</v>
      </c>
      <c r="G118" s="145" t="s">
        <v>592</v>
      </c>
      <c r="H118" s="782" t="s">
        <v>593</v>
      </c>
    </row>
    <row r="119" spans="2:14" s="147" customFormat="1" ht="18.75" customHeight="1">
      <c r="B119" s="783" t="s">
        <v>601</v>
      </c>
      <c r="C119" s="784" t="s">
        <v>602</v>
      </c>
      <c r="D119" s="133" t="s">
        <v>596</v>
      </c>
      <c r="E119" s="148" t="s">
        <v>597</v>
      </c>
      <c r="F119" s="785" t="s">
        <v>598</v>
      </c>
      <c r="G119" s="588" t="s">
        <v>599</v>
      </c>
      <c r="H119" s="786" t="s">
        <v>600</v>
      </c>
    </row>
    <row r="120" spans="2:14" s="147" customFormat="1" ht="18.75" customHeight="1">
      <c r="B120" s="783" t="s">
        <v>1844</v>
      </c>
      <c r="C120" s="784" t="s">
        <v>1845</v>
      </c>
      <c r="D120" s="133" t="s">
        <v>603</v>
      </c>
      <c r="E120" s="148" t="s">
        <v>604</v>
      </c>
      <c r="F120" s="785" t="s">
        <v>605</v>
      </c>
      <c r="G120" s="588" t="s">
        <v>606</v>
      </c>
      <c r="H120" s="786" t="s">
        <v>607</v>
      </c>
      <c r="M120" s="149"/>
      <c r="N120" s="149"/>
    </row>
    <row r="121" spans="2:14" s="147" customFormat="1" ht="18.75" customHeight="1">
      <c r="B121" s="783" t="s">
        <v>594</v>
      </c>
      <c r="C121" s="784" t="s">
        <v>595</v>
      </c>
      <c r="D121" s="133" t="s">
        <v>610</v>
      </c>
      <c r="E121" s="148" t="s">
        <v>611</v>
      </c>
      <c r="F121" s="785" t="s">
        <v>612</v>
      </c>
      <c r="G121" s="588" t="s">
        <v>613</v>
      </c>
      <c r="H121" s="786" t="s">
        <v>614</v>
      </c>
      <c r="M121" s="149"/>
      <c r="N121" s="149"/>
    </row>
    <row r="122" spans="2:14" s="147" customFormat="1" ht="18.75" customHeight="1">
      <c r="B122" s="783" t="s">
        <v>862</v>
      </c>
      <c r="C122" s="784" t="s">
        <v>609</v>
      </c>
      <c r="D122" s="133" t="s">
        <v>617</v>
      </c>
      <c r="E122" s="148" t="s">
        <v>618</v>
      </c>
      <c r="F122" s="785" t="s">
        <v>619</v>
      </c>
      <c r="G122" s="588" t="s">
        <v>620</v>
      </c>
      <c r="H122" s="786" t="s">
        <v>621</v>
      </c>
      <c r="M122" s="149"/>
      <c r="N122" s="149"/>
    </row>
    <row r="123" spans="2:14" s="147" customFormat="1" ht="18.75" customHeight="1">
      <c r="B123" s="783" t="s">
        <v>1846</v>
      </c>
      <c r="C123" s="784" t="s">
        <v>1847</v>
      </c>
      <c r="D123" s="133" t="s">
        <v>624</v>
      </c>
      <c r="E123" s="148" t="s">
        <v>625</v>
      </c>
      <c r="F123" s="739" t="s">
        <v>626</v>
      </c>
      <c r="G123" s="588" t="s">
        <v>627</v>
      </c>
      <c r="H123" s="787" t="s">
        <v>628</v>
      </c>
      <c r="M123" s="149"/>
      <c r="N123" s="149"/>
    </row>
    <row r="124" spans="2:14">
      <c r="B124" s="783" t="s">
        <v>615</v>
      </c>
      <c r="C124" s="784" t="s">
        <v>616</v>
      </c>
      <c r="D124" s="133"/>
      <c r="F124" s="588"/>
      <c r="G124" s="147"/>
      <c r="H124" s="788"/>
    </row>
    <row r="125" spans="2:14" ht="14.4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7"/>
  <sheetViews>
    <sheetView showGridLines="0" zoomScaleNormal="100" zoomScaleSheetLayoutView="75" workbookViewId="0">
      <selection activeCell="D355" sqref="D355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38" t="s">
        <v>116</v>
      </c>
      <c r="C2" s="1238"/>
      <c r="D2" s="1238"/>
      <c r="E2" s="1238"/>
      <c r="F2" s="1238"/>
      <c r="G2" s="1238"/>
      <c r="I2" s="956" t="s">
        <v>360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70" t="s">
        <v>122</v>
      </c>
      <c r="C4" s="1271"/>
      <c r="D4" s="1271"/>
      <c r="E4" s="1271"/>
      <c r="F4" s="1271"/>
      <c r="G4" s="1272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hidden="1" customHeight="1">
      <c r="A6" s="1033"/>
      <c r="B6" s="1231" t="s">
        <v>361</v>
      </c>
      <c r="C6" s="1231"/>
      <c r="D6" s="1231"/>
      <c r="E6" s="1231"/>
      <c r="F6" s="1231"/>
      <c r="G6" s="1037"/>
    </row>
    <row r="7" spans="1:11" s="146" customFormat="1" ht="18" hidden="1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29"/>
      <c r="B8" s="1233" t="s">
        <v>122</v>
      </c>
      <c r="C8" s="1234"/>
      <c r="D8" s="1273" t="s">
        <v>363</v>
      </c>
      <c r="E8" s="941" t="s">
        <v>195</v>
      </c>
      <c r="F8" s="941" t="s">
        <v>203</v>
      </c>
      <c r="G8" s="801"/>
      <c r="H8" s="883"/>
      <c r="I8" s="801"/>
      <c r="J8" s="801"/>
      <c r="K8" s="820"/>
    </row>
    <row r="9" spans="1:11" s="146" customFormat="1" ht="18" hidden="1" customHeight="1">
      <c r="A9" s="1029"/>
      <c r="B9" s="944" t="s">
        <v>365</v>
      </c>
      <c r="C9" s="944" t="s">
        <v>366</v>
      </c>
      <c r="D9" s="1274"/>
      <c r="E9" s="965" t="s">
        <v>267</v>
      </c>
      <c r="F9" s="965" t="s">
        <v>238</v>
      </c>
      <c r="G9" s="801"/>
      <c r="H9" s="1049" t="s">
        <v>502</v>
      </c>
      <c r="I9" s="1049" t="s">
        <v>367</v>
      </c>
      <c r="J9" s="1046" t="s">
        <v>368</v>
      </c>
      <c r="K9" s="820"/>
    </row>
    <row r="10" spans="1:11" s="146" customFormat="1" ht="20.25" hidden="1" customHeight="1">
      <c r="A10" s="1029"/>
      <c r="B10" s="821" t="s">
        <v>1581</v>
      </c>
      <c r="C10" s="845" t="s">
        <v>2110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1866</v>
      </c>
      <c r="C11" s="845" t="s">
        <v>2111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436</v>
      </c>
      <c r="C12" s="802" t="s">
        <v>2112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2113</v>
      </c>
      <c r="C13" s="802" t="s">
        <v>2114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2115</v>
      </c>
      <c r="B14" s="821" t="s">
        <v>1581</v>
      </c>
      <c r="C14" s="802" t="s">
        <v>2116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1587</v>
      </c>
      <c r="B15" s="821" t="s">
        <v>1892</v>
      </c>
      <c r="C15" s="802" t="s">
        <v>2117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2118</v>
      </c>
      <c r="B16" s="821" t="s">
        <v>2119</v>
      </c>
      <c r="C16" s="802" t="s">
        <v>2120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1866</v>
      </c>
      <c r="C17" s="802" t="s">
        <v>2121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2113</v>
      </c>
      <c r="C18" s="802" t="s">
        <v>2122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2115</v>
      </c>
      <c r="B19" s="844" t="s">
        <v>1581</v>
      </c>
      <c r="C19" s="802" t="s">
        <v>2123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2124</v>
      </c>
      <c r="B20" s="821" t="s">
        <v>377</v>
      </c>
      <c r="C20" s="802" t="s">
        <v>2125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2118</v>
      </c>
      <c r="B21" s="844" t="s">
        <v>713</v>
      </c>
      <c r="C21" s="802" t="s">
        <v>2126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1866</v>
      </c>
      <c r="C22" s="802" t="s">
        <v>2127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2113</v>
      </c>
      <c r="C23" s="802" t="s">
        <v>2128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1581</v>
      </c>
      <c r="C24" s="802" t="s">
        <v>2129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2130</v>
      </c>
      <c r="B25" s="844" t="s">
        <v>2131</v>
      </c>
      <c r="C25" s="802" t="s">
        <v>2132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2133</v>
      </c>
      <c r="C26" s="802" t="s">
        <v>2134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1866</v>
      </c>
      <c r="C27" s="802" t="s">
        <v>2135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2113</v>
      </c>
      <c r="C28" s="802" t="s">
        <v>2136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2137</v>
      </c>
      <c r="B29" s="844" t="s">
        <v>2131</v>
      </c>
      <c r="C29" s="802" t="s">
        <v>2138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2139</v>
      </c>
      <c r="B30" s="821" t="s">
        <v>2140</v>
      </c>
      <c r="C30" s="802" t="s">
        <v>2141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2133</v>
      </c>
      <c r="C31" s="802" t="s">
        <v>2142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1866</v>
      </c>
      <c r="C32" s="802" t="s">
        <v>2143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2113</v>
      </c>
      <c r="C33" s="802" t="s">
        <v>2144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2131</v>
      </c>
      <c r="C34" s="802" t="s">
        <v>2145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2146</v>
      </c>
    </row>
    <row r="35" spans="1:10" s="146" customFormat="1" ht="20.25" hidden="1" customHeight="1">
      <c r="A35" s="1029"/>
      <c r="B35" s="844" t="s">
        <v>2140</v>
      </c>
      <c r="C35" s="802" t="s">
        <v>2147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2133</v>
      </c>
      <c r="C36" s="802" t="s">
        <v>2148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1866</v>
      </c>
      <c r="C37" s="802" t="s">
        <v>2149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2113</v>
      </c>
      <c r="C38" s="802" t="s">
        <v>2150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2131</v>
      </c>
      <c r="C39" s="802" t="s">
        <v>2151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2152</v>
      </c>
      <c r="B40" s="741" t="s">
        <v>2153</v>
      </c>
      <c r="C40" s="732" t="s">
        <v>2154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2133</v>
      </c>
      <c r="C41" s="802" t="s">
        <v>2155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1866</v>
      </c>
      <c r="C42" s="802" t="s">
        <v>2156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2113</v>
      </c>
      <c r="C43" s="802" t="s">
        <v>2157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2131</v>
      </c>
      <c r="C44" s="802" t="s">
        <v>2158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2140</v>
      </c>
      <c r="C45" s="802" t="s">
        <v>2159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2133</v>
      </c>
      <c r="C46" s="802" t="s">
        <v>2160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1866</v>
      </c>
      <c r="C47" s="802" t="s">
        <v>2161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2113</v>
      </c>
      <c r="C48" s="802" t="s">
        <v>2162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2163</v>
      </c>
      <c r="B49" s="844" t="s">
        <v>2164</v>
      </c>
      <c r="C49" s="802" t="s">
        <v>2165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2140</v>
      </c>
      <c r="C50" s="953" t="s">
        <v>2166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2133</v>
      </c>
      <c r="C51" s="953" t="s">
        <v>2167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1866</v>
      </c>
      <c r="C52" s="955" t="s">
        <v>2168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2113</v>
      </c>
      <c r="C53" s="953" t="s">
        <v>2169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2164</v>
      </c>
      <c r="C54" s="953" t="s">
        <v>2170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2140</v>
      </c>
      <c r="C55" s="953" t="s">
        <v>2171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2133</v>
      </c>
      <c r="C56" s="955" t="s">
        <v>2172</v>
      </c>
      <c r="D56" s="953">
        <v>45419</v>
      </c>
      <c r="E56" s="1044" t="s">
        <v>399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2173</v>
      </c>
      <c r="B57" s="1053" t="s">
        <v>423</v>
      </c>
      <c r="C57" s="955" t="s">
        <v>2174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2113</v>
      </c>
      <c r="C58" s="955" t="s">
        <v>2175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2176</v>
      </c>
      <c r="B59" s="1027" t="s">
        <v>399</v>
      </c>
      <c r="C59" s="955" t="s">
        <v>2177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2178</v>
      </c>
      <c r="B60" s="978" t="s">
        <v>2140</v>
      </c>
      <c r="C60" s="955" t="s">
        <v>2179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2133</v>
      </c>
      <c r="B61" s="978" t="s">
        <v>2180</v>
      </c>
      <c r="C61" s="955" t="s">
        <v>2181</v>
      </c>
      <c r="D61" s="953">
        <v>45453</v>
      </c>
      <c r="E61" s="1036" t="s">
        <v>399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2173</v>
      </c>
      <c r="B62" s="978" t="s">
        <v>2133</v>
      </c>
      <c r="C62" s="955" t="s">
        <v>2182</v>
      </c>
      <c r="D62" s="953">
        <v>45463</v>
      </c>
      <c r="E62" s="1036" t="s">
        <v>399</v>
      </c>
      <c r="F62" s="1036" t="s">
        <v>399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2113</v>
      </c>
      <c r="B63" s="978" t="s">
        <v>1640</v>
      </c>
      <c r="C63" s="955" t="s">
        <v>2183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2184</v>
      </c>
      <c r="B64" s="978" t="s">
        <v>2113</v>
      </c>
      <c r="C64" s="955" t="s">
        <v>2185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2178</v>
      </c>
      <c r="B65" s="978" t="s">
        <v>2140</v>
      </c>
      <c r="C65" s="955" t="s">
        <v>2186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2133</v>
      </c>
      <c r="B66" s="978" t="s">
        <v>2180</v>
      </c>
      <c r="C66" s="955" t="s">
        <v>2187</v>
      </c>
      <c r="D66" s="953">
        <v>45490</v>
      </c>
      <c r="E66" s="880" t="s">
        <v>399</v>
      </c>
      <c r="F66" s="880" t="s">
        <v>399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2173</v>
      </c>
      <c r="B67" s="978" t="s">
        <v>2188</v>
      </c>
      <c r="C67" s="955" t="s">
        <v>2189</v>
      </c>
      <c r="D67" s="880" t="s">
        <v>399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2113</v>
      </c>
      <c r="B68" s="978" t="s">
        <v>1640</v>
      </c>
      <c r="C68" s="955" t="s">
        <v>2190</v>
      </c>
      <c r="D68" s="880" t="s">
        <v>399</v>
      </c>
      <c r="E68" s="880" t="s">
        <v>399</v>
      </c>
      <c r="F68" s="880" t="s">
        <v>399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2113</v>
      </c>
      <c r="C69" s="955" t="s">
        <v>2191</v>
      </c>
      <c r="D69" s="880" t="s">
        <v>399</v>
      </c>
      <c r="E69" s="880" t="s">
        <v>399</v>
      </c>
      <c r="F69" s="880" t="s">
        <v>399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2140</v>
      </c>
      <c r="B70" s="978" t="s">
        <v>2192</v>
      </c>
      <c r="C70" s="955" t="s">
        <v>2193</v>
      </c>
      <c r="D70" s="953">
        <v>45519</v>
      </c>
      <c r="E70" s="880" t="s">
        <v>399</v>
      </c>
      <c r="F70" s="880" t="s">
        <v>399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2194</v>
      </c>
      <c r="B71" s="978" t="s">
        <v>2140</v>
      </c>
      <c r="C71" s="955" t="s">
        <v>2195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2188</v>
      </c>
      <c r="B72" s="978" t="s">
        <v>2196</v>
      </c>
      <c r="C72" s="955" t="s">
        <v>2197</v>
      </c>
      <c r="D72" s="880" t="s">
        <v>399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2113</v>
      </c>
      <c r="B73" s="978" t="s">
        <v>1640</v>
      </c>
      <c r="C73" s="955" t="s">
        <v>2198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2113</v>
      </c>
      <c r="C74" s="955" t="s">
        <v>2199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2140</v>
      </c>
      <c r="B75" s="978" t="s">
        <v>2192</v>
      </c>
      <c r="C75" s="955" t="s">
        <v>2200</v>
      </c>
      <c r="D75" s="953">
        <v>45558</v>
      </c>
      <c r="E75" s="840">
        <f t="shared" si="8"/>
        <v>45563</v>
      </c>
      <c r="F75" s="1036" t="s">
        <v>399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2194</v>
      </c>
      <c r="B76" s="978" t="s">
        <v>2140</v>
      </c>
      <c r="C76" s="955" t="s">
        <v>2201</v>
      </c>
      <c r="D76" s="953">
        <v>45560</v>
      </c>
      <c r="E76" s="1036" t="s">
        <v>399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2196</v>
      </c>
      <c r="C77" s="955" t="s">
        <v>2202</v>
      </c>
      <c r="D77" s="953">
        <v>45569</v>
      </c>
      <c r="E77" s="840">
        <f t="shared" si="8"/>
        <v>45574</v>
      </c>
      <c r="F77" s="1036" t="s">
        <v>399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1640</v>
      </c>
      <c r="C78" s="955" t="s">
        <v>2203</v>
      </c>
      <c r="D78" s="953">
        <v>45573</v>
      </c>
      <c r="E78" s="1036" t="s">
        <v>399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2113</v>
      </c>
      <c r="C79" s="955" t="s">
        <v>2204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2192</v>
      </c>
      <c r="C80" s="955" t="s">
        <v>2205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2140</v>
      </c>
      <c r="C81" s="955" t="s">
        <v>2206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2207</v>
      </c>
      <c r="B82" s="978" t="s">
        <v>2196</v>
      </c>
      <c r="C82" s="955" t="s">
        <v>2208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1640</v>
      </c>
      <c r="C83" s="955" t="s">
        <v>2209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2113</v>
      </c>
      <c r="C84" s="955" t="s">
        <v>2210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2192</v>
      </c>
      <c r="C85" s="955" t="s">
        <v>2211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2140</v>
      </c>
      <c r="C86" s="955" t="s">
        <v>2212</v>
      </c>
      <c r="D86" s="880" t="s">
        <v>399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1947</v>
      </c>
      <c r="C87" s="955" t="s">
        <v>2213</v>
      </c>
      <c r="D87" s="953">
        <v>45635</v>
      </c>
      <c r="E87" s="840">
        <f t="shared" si="10"/>
        <v>45640</v>
      </c>
      <c r="F87" s="880" t="s">
        <v>399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1640</v>
      </c>
      <c r="C88" s="955" t="s">
        <v>2214</v>
      </c>
      <c r="D88" s="953">
        <v>45643</v>
      </c>
      <c r="E88" s="880" t="s">
        <v>399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2113</v>
      </c>
      <c r="C89" s="955" t="s">
        <v>2215</v>
      </c>
      <c r="D89" s="953">
        <v>45651</v>
      </c>
      <c r="E89" s="880" t="s">
        <v>399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2192</v>
      </c>
      <c r="C90" s="955" t="s">
        <v>2216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2140</v>
      </c>
      <c r="C91" s="955" t="s">
        <v>2217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1947</v>
      </c>
      <c r="C92" s="955" t="s">
        <v>2218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1640</v>
      </c>
      <c r="C93" s="955" t="s">
        <v>2219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2113</v>
      </c>
      <c r="C94" s="955" t="s">
        <v>2220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2192</v>
      </c>
      <c r="C95" s="955" t="s">
        <v>2221</v>
      </c>
      <c r="D95" s="953">
        <v>45697</v>
      </c>
      <c r="E95" s="880" t="s">
        <v>399</v>
      </c>
      <c r="F95" s="880" t="s">
        <v>399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2140</v>
      </c>
      <c r="C96" s="955" t="s">
        <v>2222</v>
      </c>
      <c r="D96" s="953">
        <v>45711</v>
      </c>
      <c r="E96" s="880" t="s">
        <v>399</v>
      </c>
      <c r="F96" s="880" t="s">
        <v>399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1947</v>
      </c>
      <c r="C97" s="955" t="s">
        <v>2223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1640</v>
      </c>
      <c r="C98" s="955" t="s">
        <v>2224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2113</v>
      </c>
      <c r="B99" s="978" t="s">
        <v>1900</v>
      </c>
      <c r="C99" s="955" t="s">
        <v>2225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2192</v>
      </c>
      <c r="C100" s="955" t="s">
        <v>2226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2140</v>
      </c>
      <c r="C101" s="955" t="s">
        <v>2227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2228</v>
      </c>
      <c r="C102" s="955" t="s">
        <v>2229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2230</v>
      </c>
      <c r="B103" s="978" t="s">
        <v>1947</v>
      </c>
      <c r="C103" s="955" t="s">
        <v>2231</v>
      </c>
      <c r="D103" s="953">
        <v>45742</v>
      </c>
      <c r="E103" s="972" t="s">
        <v>399</v>
      </c>
      <c r="F103" s="972" t="s">
        <v>399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1640</v>
      </c>
      <c r="C104" s="955" t="s">
        <v>2232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1900</v>
      </c>
      <c r="C105" s="955" t="s">
        <v>2233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2192</v>
      </c>
      <c r="C106" s="955" t="s">
        <v>2234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2140</v>
      </c>
      <c r="C107" s="955" t="s">
        <v>2235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2228</v>
      </c>
      <c r="C108" s="955" t="s">
        <v>2236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1640</v>
      </c>
      <c r="C109" s="955" t="s">
        <v>2237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1900</v>
      </c>
      <c r="C110" s="955" t="s">
        <v>2238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2192</v>
      </c>
      <c r="C111" s="955" t="s">
        <v>2239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2140</v>
      </c>
      <c r="C112" s="955" t="s">
        <v>2240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2228</v>
      </c>
      <c r="C113" s="955" t="s">
        <v>2241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2242</v>
      </c>
      <c r="C114" s="955" t="s">
        <v>2243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1900</v>
      </c>
      <c r="C115" s="955" t="s">
        <v>2244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2192</v>
      </c>
      <c r="C116" s="955" t="s">
        <v>2245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2140</v>
      </c>
      <c r="C117" s="955" t="s">
        <v>2246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2228</v>
      </c>
      <c r="C118" s="955" t="s">
        <v>2247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2242</v>
      </c>
      <c r="C119" s="955" t="s">
        <v>2248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1900</v>
      </c>
      <c r="C120" s="955" t="s">
        <v>2249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2192</v>
      </c>
      <c r="C121" s="955" t="s">
        <v>2250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2140</v>
      </c>
      <c r="C122" s="955" t="s">
        <v>2251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2228</v>
      </c>
      <c r="C123" s="955" t="s">
        <v>2252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2242</v>
      </c>
      <c r="C124" s="955" t="s">
        <v>2253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1937</v>
      </c>
      <c r="B125" s="978" t="s">
        <v>1900</v>
      </c>
      <c r="C125" s="955" t="s">
        <v>2254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2192</v>
      </c>
      <c r="C126" s="955" t="s">
        <v>2255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2140</v>
      </c>
      <c r="C127" s="955" t="s">
        <v>2256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2228</v>
      </c>
      <c r="C128" s="955" t="s">
        <v>2257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2242</v>
      </c>
      <c r="C129" s="955" t="s">
        <v>2258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1900</v>
      </c>
      <c r="C130" s="955" t="s">
        <v>2259</v>
      </c>
      <c r="D130" s="953">
        <v>45941</v>
      </c>
      <c r="E130" s="972" t="s">
        <v>399</v>
      </c>
      <c r="F130" s="972" t="s">
        <v>399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2192</v>
      </c>
      <c r="C131" s="955" t="s">
        <v>2260</v>
      </c>
      <c r="D131" s="953">
        <v>45945</v>
      </c>
      <c r="E131" s="972" t="s">
        <v>399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2228</v>
      </c>
      <c r="B132" s="978" t="s">
        <v>2140</v>
      </c>
      <c r="C132" s="955" t="s">
        <v>2261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2228</v>
      </c>
      <c r="B133" s="1166" t="s">
        <v>423</v>
      </c>
      <c r="C133" s="955" t="s">
        <v>2262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2242</v>
      </c>
      <c r="B134" s="1166" t="s">
        <v>423</v>
      </c>
      <c r="C134" s="955" t="s">
        <v>2263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29"/>
      <c r="B135" s="978" t="s">
        <v>1900</v>
      </c>
      <c r="C135" s="955" t="s">
        <v>2264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29"/>
      <c r="B136" s="1130" t="s">
        <v>2192</v>
      </c>
      <c r="C136" s="955" t="s">
        <v>2265</v>
      </c>
      <c r="D136" s="953">
        <v>45979</v>
      </c>
      <c r="E136" s="840">
        <f t="shared" si="26"/>
        <v>45984</v>
      </c>
      <c r="F136" s="972" t="s">
        <v>399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29" t="s">
        <v>2228</v>
      </c>
      <c r="B137" s="1166" t="s">
        <v>423</v>
      </c>
      <c r="C137" s="955" t="s">
        <v>2266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29" t="s">
        <v>2267</v>
      </c>
      <c r="B138" s="1166" t="s">
        <v>423</v>
      </c>
      <c r="C138" s="955" t="s">
        <v>2268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29"/>
      <c r="B139" s="147" t="s">
        <v>577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29"/>
      <c r="J141" s="391"/>
      <c r="K141" s="391"/>
      <c r="L141" s="2"/>
      <c r="M141" s="145"/>
      <c r="N141" s="159"/>
    </row>
    <row r="142" spans="1:14" s="146" customFormat="1" ht="18" hidden="1" customHeight="1">
      <c r="A142" s="1029"/>
      <c r="B142" s="1231"/>
      <c r="C142" s="1231"/>
      <c r="D142" s="1231"/>
      <c r="E142" s="1231"/>
      <c r="F142" s="1231"/>
      <c r="G142" s="1231"/>
      <c r="H142" s="1231"/>
      <c r="I142" s="1231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65" t="s">
        <v>122</v>
      </c>
      <c r="C143" s="1265"/>
      <c r="D143" s="1235" t="s">
        <v>363</v>
      </c>
      <c r="E143" s="958" t="s">
        <v>2269</v>
      </c>
      <c r="F143" s="958" t="s">
        <v>341</v>
      </c>
      <c r="G143" s="958" t="s">
        <v>2270</v>
      </c>
      <c r="H143" s="958" t="s">
        <v>2271</v>
      </c>
      <c r="I143" s="958" t="s">
        <v>299</v>
      </c>
      <c r="J143" s="958" t="s">
        <v>214</v>
      </c>
      <c r="K143" s="958" t="s">
        <v>303</v>
      </c>
      <c r="L143" s="195"/>
      <c r="M143" s="883"/>
    </row>
    <row r="144" spans="1:14" s="146" customFormat="1" ht="18" hidden="1" customHeight="1">
      <c r="A144" s="1029"/>
      <c r="B144" s="1265"/>
      <c r="C144" s="1265"/>
      <c r="D144" s="1266"/>
      <c r="E144" s="959" t="s">
        <v>1848</v>
      </c>
      <c r="F144" s="960" t="s">
        <v>173</v>
      </c>
      <c r="G144" s="960" t="s">
        <v>273</v>
      </c>
      <c r="H144" s="959" t="s">
        <v>208</v>
      </c>
      <c r="I144" s="959" t="s">
        <v>301</v>
      </c>
      <c r="J144" s="959" t="s">
        <v>177</v>
      </c>
      <c r="K144" s="959" t="s">
        <v>708</v>
      </c>
      <c r="L144" s="195"/>
      <c r="M144" s="1049" t="s">
        <v>367</v>
      </c>
    </row>
    <row r="145" spans="1:13" s="146" customFormat="1" ht="24.6" hidden="1" customHeight="1">
      <c r="A145" s="1029"/>
      <c r="B145" s="1265"/>
      <c r="C145" s="1265"/>
      <c r="D145" s="1266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65"/>
      <c r="C146" s="1265"/>
      <c r="D146" s="1266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2272</v>
      </c>
      <c r="B147" s="1265"/>
      <c r="C147" s="1265"/>
      <c r="D147" s="1266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65"/>
      <c r="C148" s="1265"/>
      <c r="D148" s="1266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2273</v>
      </c>
      <c r="B149" s="1265"/>
      <c r="C149" s="1265"/>
      <c r="D149" s="1266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1587</v>
      </c>
      <c r="B150" s="1265"/>
      <c r="C150" s="1265"/>
      <c r="D150" s="1266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2274</v>
      </c>
      <c r="B151" s="1265"/>
      <c r="C151" s="1265"/>
      <c r="D151" s="1266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65"/>
      <c r="C152" s="1265"/>
      <c r="D152" s="1266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2275</v>
      </c>
      <c r="B153" s="1265"/>
      <c r="C153" s="1265"/>
      <c r="D153" s="1266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65"/>
      <c r="C154" s="1265"/>
      <c r="D154" s="1266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2115</v>
      </c>
      <c r="B155" s="1265"/>
      <c r="C155" s="1265"/>
      <c r="D155" s="1266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2276</v>
      </c>
      <c r="B156" s="1265"/>
      <c r="C156" s="1265"/>
      <c r="D156" s="1266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2277</v>
      </c>
      <c r="B157" s="1265"/>
      <c r="C157" s="1265"/>
      <c r="D157" s="1266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65"/>
      <c r="C158" s="1265"/>
      <c r="D158" s="1266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65"/>
      <c r="C159" s="1265"/>
      <c r="D159" s="1266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65"/>
      <c r="C160" s="1265"/>
      <c r="D160" s="1266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65"/>
      <c r="C161" s="1265"/>
      <c r="D161" s="1266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65"/>
      <c r="C162" s="1265"/>
      <c r="D162" s="1266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65"/>
      <c r="C163" s="1265"/>
      <c r="D163" s="1266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65"/>
      <c r="C164" s="1265"/>
      <c r="D164" s="1266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65"/>
      <c r="C165" s="1265"/>
      <c r="D165" s="1266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65"/>
      <c r="C166" s="1265"/>
      <c r="D166" s="1266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2278</v>
      </c>
      <c r="B167" s="1265"/>
      <c r="C167" s="1265"/>
      <c r="D167" s="1266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2163</v>
      </c>
      <c r="B168" s="1265"/>
      <c r="C168" s="1265"/>
      <c r="D168" s="1266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65"/>
      <c r="C169" s="1265"/>
      <c r="D169" s="1266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65"/>
      <c r="C170" s="1265"/>
      <c r="D170" s="1266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65"/>
      <c r="C171" s="1265"/>
      <c r="D171" s="1266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65"/>
      <c r="C172" s="1265"/>
      <c r="D172" s="1266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65"/>
      <c r="C173" s="1265"/>
      <c r="D173" s="1266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65"/>
      <c r="C174" s="1265"/>
      <c r="D174" s="1266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65"/>
      <c r="C175" s="1265"/>
      <c r="D175" s="1266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65"/>
      <c r="C176" s="1265"/>
      <c r="D176" s="1266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65"/>
      <c r="C177" s="1265"/>
      <c r="D177" s="1266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65"/>
      <c r="C178" s="1265"/>
      <c r="D178" s="1266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65"/>
      <c r="C179" s="1265"/>
      <c r="D179" s="1266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65"/>
      <c r="C180" s="1265"/>
      <c r="D180" s="1266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65"/>
      <c r="C181" s="1265"/>
      <c r="D181" s="1266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65"/>
      <c r="C182" s="1265"/>
      <c r="D182" s="1266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65"/>
      <c r="C183" s="1265"/>
      <c r="D183" s="1266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65"/>
      <c r="C184" s="1265"/>
      <c r="D184" s="1266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65"/>
      <c r="C185" s="1265"/>
      <c r="D185" s="1266"/>
      <c r="E185" s="963" t="s">
        <v>399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65"/>
      <c r="C186" s="1265"/>
      <c r="D186" s="1266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2163</v>
      </c>
      <c r="B187" s="1265"/>
      <c r="C187" s="1265"/>
      <c r="D187" s="1266"/>
      <c r="E187" s="963" t="s">
        <v>399</v>
      </c>
      <c r="F187" s="963" t="s">
        <v>399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65"/>
      <c r="C188" s="1265"/>
      <c r="D188" s="1266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65"/>
      <c r="C189" s="1265"/>
      <c r="D189" s="1266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65"/>
      <c r="C190" s="1265"/>
      <c r="D190" s="1266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65"/>
      <c r="C191" s="1265"/>
      <c r="D191" s="1266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65"/>
      <c r="C192" s="1265"/>
      <c r="D192" s="1266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65"/>
      <c r="C193" s="1265"/>
      <c r="D193" s="1266"/>
      <c r="E193" s="1036" t="s">
        <v>399</v>
      </c>
      <c r="F193" s="1036" t="s">
        <v>399</v>
      </c>
      <c r="G193" s="1036" t="s">
        <v>399</v>
      </c>
      <c r="H193" s="1036" t="s">
        <v>399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2133</v>
      </c>
      <c r="B194" s="1265"/>
      <c r="C194" s="1265"/>
      <c r="D194" s="1266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2173</v>
      </c>
      <c r="B195" s="1265"/>
      <c r="C195" s="1265"/>
      <c r="D195" s="1266"/>
      <c r="E195" s="1036" t="s">
        <v>399</v>
      </c>
      <c r="F195" s="1036" t="s">
        <v>399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65"/>
      <c r="C196" s="1265"/>
      <c r="D196" s="1266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2176</v>
      </c>
      <c r="B197" s="1265"/>
      <c r="C197" s="1265"/>
      <c r="D197" s="1266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2279</v>
      </c>
      <c r="B198" s="1265"/>
      <c r="C198" s="1265"/>
      <c r="D198" s="1266"/>
      <c r="E198" s="1036" t="s">
        <v>399</v>
      </c>
      <c r="F198" s="1036" t="s">
        <v>399</v>
      </c>
      <c r="G198" s="1036" t="s">
        <v>399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2133</v>
      </c>
      <c r="B199" s="1265"/>
      <c r="C199" s="1265"/>
      <c r="D199" s="1266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2280</v>
      </c>
      <c r="B200" s="1265"/>
      <c r="C200" s="1265"/>
      <c r="D200" s="1266"/>
      <c r="E200" s="1063" t="s">
        <v>399</v>
      </c>
      <c r="F200" s="1063" t="s">
        <v>399</v>
      </c>
      <c r="G200" s="1063" t="s">
        <v>399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2113</v>
      </c>
      <c r="B201" s="1265"/>
      <c r="C201" s="1265"/>
      <c r="D201" s="1266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399</v>
      </c>
      <c r="I201" s="880" t="s">
        <v>399</v>
      </c>
      <c r="J201" s="880" t="s">
        <v>399</v>
      </c>
      <c r="K201" s="880" t="s">
        <v>399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2140</v>
      </c>
      <c r="B202" s="1265"/>
      <c r="C202" s="1265"/>
      <c r="D202" s="1266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1640</v>
      </c>
      <c r="B203" s="1265"/>
      <c r="C203" s="1265"/>
      <c r="D203" s="1266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65"/>
      <c r="C204" s="1265"/>
      <c r="D204" s="1266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65"/>
      <c r="C205" s="1265"/>
      <c r="D205" s="1266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2113</v>
      </c>
      <c r="B206" s="1265"/>
      <c r="C206" s="1265"/>
      <c r="D206" s="1266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2140</v>
      </c>
      <c r="B207" s="1265"/>
      <c r="C207" s="1265"/>
      <c r="D207" s="1266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1640</v>
      </c>
      <c r="B208" s="1265"/>
      <c r="C208" s="1265"/>
      <c r="D208" s="1266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65"/>
      <c r="C209" s="1265"/>
      <c r="D209" s="1236"/>
      <c r="E209" s="1070" t="s">
        <v>1848</v>
      </c>
      <c r="F209" s="1070" t="s">
        <v>273</v>
      </c>
      <c r="G209" s="1070" t="s">
        <v>176</v>
      </c>
      <c r="H209" s="1070" t="s">
        <v>296</v>
      </c>
      <c r="I209" s="1070" t="s">
        <v>321</v>
      </c>
      <c r="J209" s="1070" t="s">
        <v>262</v>
      </c>
      <c r="K209" s="1070" t="s">
        <v>232</v>
      </c>
      <c r="L209" s="195"/>
      <c r="M209" s="1049" t="s">
        <v>367</v>
      </c>
    </row>
    <row r="210" spans="1:13" s="146" customFormat="1" ht="20.25" hidden="1" customHeight="1">
      <c r="A210" s="1029"/>
      <c r="B210" s="978" t="s">
        <v>2140</v>
      </c>
      <c r="C210" s="964" t="s">
        <v>2281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2196</v>
      </c>
      <c r="C211" s="964" t="s">
        <v>2282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2113</v>
      </c>
      <c r="B212" s="978" t="s">
        <v>1640</v>
      </c>
      <c r="C212" s="964" t="s">
        <v>2283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399</v>
      </c>
      <c r="I212" s="1036" t="s">
        <v>399</v>
      </c>
      <c r="J212" s="1036" t="s">
        <v>399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2140</v>
      </c>
      <c r="B213" s="978" t="s">
        <v>2113</v>
      </c>
      <c r="C213" s="964" t="s">
        <v>2284</v>
      </c>
      <c r="D213" s="961">
        <v>45552</v>
      </c>
      <c r="E213" s="1036" t="s">
        <v>399</v>
      </c>
      <c r="F213" s="1036" t="s">
        <v>399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1640</v>
      </c>
      <c r="B214" s="978" t="s">
        <v>2192</v>
      </c>
      <c r="C214" s="964" t="s">
        <v>2285</v>
      </c>
      <c r="D214" s="961">
        <v>45562</v>
      </c>
      <c r="E214" s="1267" t="s">
        <v>399</v>
      </c>
      <c r="F214" s="1268"/>
      <c r="G214" s="1269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2140</v>
      </c>
      <c r="C215" s="964" t="s">
        <v>2286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2196</v>
      </c>
      <c r="C216" s="964" t="s">
        <v>2287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1640</v>
      </c>
      <c r="C217" s="964" t="s">
        <v>2288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2113</v>
      </c>
      <c r="C218" s="964" t="s">
        <v>2289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2192</v>
      </c>
      <c r="C219" s="964" t="s">
        <v>2290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2140</v>
      </c>
      <c r="C220" s="964" t="s">
        <v>2291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2196</v>
      </c>
      <c r="C221" s="964" t="s">
        <v>2292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1640</v>
      </c>
      <c r="B222" s="1076" t="s">
        <v>423</v>
      </c>
      <c r="C222" s="964" t="s">
        <v>2293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2113</v>
      </c>
      <c r="C223" s="964" t="s">
        <v>2294</v>
      </c>
      <c r="D223" s="961">
        <v>45624</v>
      </c>
      <c r="E223" s="1036" t="s">
        <v>399</v>
      </c>
      <c r="F223" s="1036" t="s">
        <v>399</v>
      </c>
      <c r="G223" s="1036" t="s">
        <v>399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2192</v>
      </c>
      <c r="C224" s="964" t="s">
        <v>2295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2140</v>
      </c>
      <c r="C225" s="964" t="s">
        <v>2296</v>
      </c>
      <c r="D225" s="880" t="s">
        <v>399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1947</v>
      </c>
      <c r="C226" s="964" t="s">
        <v>2297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1640</v>
      </c>
      <c r="C227" s="964" t="s">
        <v>2298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2113</v>
      </c>
      <c r="C228" s="964" t="s">
        <v>2299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2192</v>
      </c>
      <c r="C229" s="964" t="s">
        <v>2300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2140</v>
      </c>
      <c r="C230" s="964" t="s">
        <v>2301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1947</v>
      </c>
      <c r="C231" s="964" t="s">
        <v>2302</v>
      </c>
      <c r="D231" s="961">
        <v>45681</v>
      </c>
      <c r="E231" s="880" t="s">
        <v>399</v>
      </c>
      <c r="F231" s="880" t="s">
        <v>399</v>
      </c>
      <c r="G231" s="880" t="s">
        <v>399</v>
      </c>
      <c r="H231" s="823">
        <f t="shared" si="58"/>
        <v>45695</v>
      </c>
      <c r="I231" s="880" t="s">
        <v>399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1640</v>
      </c>
      <c r="C232" s="964" t="s">
        <v>2303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399</v>
      </c>
      <c r="I232" s="823">
        <f>D232+15</f>
        <v>45697</v>
      </c>
      <c r="J232" s="823">
        <f t="shared" si="59"/>
        <v>45698</v>
      </c>
      <c r="K232" s="880" t="s">
        <v>399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2113</v>
      </c>
      <c r="C233" s="964" t="s">
        <v>2304</v>
      </c>
      <c r="D233" s="961">
        <v>45688</v>
      </c>
      <c r="E233" s="880" t="s">
        <v>399</v>
      </c>
      <c r="F233" s="880" t="s">
        <v>399</v>
      </c>
      <c r="G233" s="880" t="s">
        <v>399</v>
      </c>
      <c r="H233" s="880" t="s">
        <v>399</v>
      </c>
      <c r="I233" s="880" t="s">
        <v>399</v>
      </c>
      <c r="J233" s="880" t="s">
        <v>399</v>
      </c>
      <c r="K233" s="880" t="s">
        <v>399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2192</v>
      </c>
      <c r="C234" s="964" t="s">
        <v>2305</v>
      </c>
      <c r="D234" s="880" t="s">
        <v>399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2140</v>
      </c>
      <c r="C235" s="964" t="s">
        <v>2306</v>
      </c>
      <c r="D235" s="880" t="s">
        <v>399</v>
      </c>
      <c r="E235" s="880" t="s">
        <v>399</v>
      </c>
      <c r="F235" s="880" t="s">
        <v>399</v>
      </c>
      <c r="G235" s="880" t="s">
        <v>399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1947</v>
      </c>
      <c r="C236" s="964" t="s">
        <v>2307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1640</v>
      </c>
      <c r="C237" s="964" t="s">
        <v>2308</v>
      </c>
      <c r="D237" s="961">
        <v>45721</v>
      </c>
      <c r="E237" s="972" t="s">
        <v>399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2113</v>
      </c>
      <c r="B238" s="978" t="s">
        <v>1900</v>
      </c>
      <c r="C238" s="964" t="s">
        <v>2309</v>
      </c>
      <c r="D238" s="961">
        <v>45725</v>
      </c>
      <c r="E238" s="880" t="s">
        <v>399</v>
      </c>
      <c r="F238" s="880" t="s">
        <v>399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2192</v>
      </c>
      <c r="C239" s="964" t="s">
        <v>2310</v>
      </c>
      <c r="D239" s="961">
        <v>45735</v>
      </c>
      <c r="E239" s="972" t="s">
        <v>399</v>
      </c>
      <c r="F239" s="972" t="s">
        <v>399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2140</v>
      </c>
      <c r="C240" s="964" t="s">
        <v>2311</v>
      </c>
      <c r="D240" s="961">
        <v>45742</v>
      </c>
      <c r="E240" s="972" t="s">
        <v>399</v>
      </c>
      <c r="F240" s="972" t="s">
        <v>399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2228</v>
      </c>
      <c r="C241" s="1108" t="s">
        <v>2312</v>
      </c>
      <c r="D241" s="961">
        <v>45756</v>
      </c>
      <c r="E241" s="972" t="s">
        <v>399</v>
      </c>
      <c r="F241" s="972" t="s">
        <v>399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423</v>
      </c>
      <c r="C242" s="964" t="s">
        <v>2313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1640</v>
      </c>
      <c r="C243" s="964" t="s">
        <v>2314</v>
      </c>
      <c r="D243" s="961">
        <v>45760</v>
      </c>
      <c r="E243" s="972" t="s">
        <v>399</v>
      </c>
      <c r="F243" s="972" t="s">
        <v>399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1900</v>
      </c>
      <c r="C244" s="964" t="s">
        <v>2315</v>
      </c>
      <c r="D244" s="961">
        <v>45765</v>
      </c>
      <c r="E244" s="972" t="s">
        <v>399</v>
      </c>
      <c r="F244" s="972" t="s">
        <v>399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2192</v>
      </c>
      <c r="C245" s="964" t="s">
        <v>2316</v>
      </c>
      <c r="D245" s="961">
        <v>45772</v>
      </c>
      <c r="E245" s="972" t="s">
        <v>399</v>
      </c>
      <c r="F245" s="972" t="s">
        <v>399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577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231"/>
      <c r="C247" s="1231"/>
      <c r="D247" s="1231"/>
      <c r="E247" s="1231"/>
      <c r="F247" s="1231"/>
      <c r="G247" s="1231"/>
      <c r="H247" s="1034"/>
      <c r="I247" s="1034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33" t="s">
        <v>122</v>
      </c>
      <c r="C249" s="1234"/>
      <c r="D249" s="1235" t="s">
        <v>363</v>
      </c>
      <c r="E249" s="958" t="s">
        <v>287</v>
      </c>
      <c r="F249" s="958" t="s">
        <v>214</v>
      </c>
      <c r="G249" s="958" t="s">
        <v>206</v>
      </c>
      <c r="H249" s="958" t="s">
        <v>299</v>
      </c>
      <c r="I249" s="958" t="s">
        <v>303</v>
      </c>
      <c r="J249" s="958" t="s">
        <v>341</v>
      </c>
      <c r="K249" s="195"/>
      <c r="L249" s="883"/>
    </row>
    <row r="250" spans="1:14" s="146" customFormat="1" ht="18" hidden="1" customHeight="1">
      <c r="A250" s="1029"/>
      <c r="B250" s="944" t="s">
        <v>365</v>
      </c>
      <c r="C250" s="944" t="s">
        <v>366</v>
      </c>
      <c r="D250" s="1266"/>
      <c r="E250" s="960" t="s">
        <v>273</v>
      </c>
      <c r="F250" s="959" t="s">
        <v>208</v>
      </c>
      <c r="G250" s="959" t="s">
        <v>301</v>
      </c>
      <c r="H250" s="959" t="s">
        <v>177</v>
      </c>
      <c r="I250" s="959" t="s">
        <v>708</v>
      </c>
      <c r="J250" s="959" t="s">
        <v>708</v>
      </c>
      <c r="K250" s="195"/>
      <c r="L250" s="1049" t="s">
        <v>367</v>
      </c>
    </row>
    <row r="251" spans="1:14" s="146" customFormat="1" ht="24.6" hidden="1" customHeight="1">
      <c r="A251" s="1029"/>
      <c r="B251" s="1167"/>
      <c r="C251" s="1167"/>
      <c r="D251" s="1266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66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2272</v>
      </c>
      <c r="B253" s="1167"/>
      <c r="C253" s="1167"/>
      <c r="D253" s="1266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66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2273</v>
      </c>
      <c r="B255" s="1167"/>
      <c r="C255" s="1167"/>
      <c r="D255" s="1266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1587</v>
      </c>
      <c r="B256" s="1167"/>
      <c r="C256" s="1167"/>
      <c r="D256" s="1266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2274</v>
      </c>
      <c r="B257" s="1167"/>
      <c r="C257" s="1167"/>
      <c r="D257" s="1266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66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2275</v>
      </c>
      <c r="B259" s="1167"/>
      <c r="C259" s="1167"/>
      <c r="D259" s="1266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66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2115</v>
      </c>
      <c r="B261" s="1167"/>
      <c r="C261" s="1167"/>
      <c r="D261" s="1266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2276</v>
      </c>
      <c r="B262" s="1167"/>
      <c r="C262" s="1167"/>
      <c r="D262" s="1266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2277</v>
      </c>
      <c r="B263" s="1167"/>
      <c r="C263" s="1167"/>
      <c r="D263" s="1266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66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66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66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66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66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66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66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66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66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2278</v>
      </c>
      <c r="B273" s="1167"/>
      <c r="C273" s="1167"/>
      <c r="D273" s="1266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2163</v>
      </c>
      <c r="B274" s="1167"/>
      <c r="C274" s="1167"/>
      <c r="D274" s="1266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66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66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66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66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66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66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66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66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66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66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66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66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66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66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66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66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66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66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2163</v>
      </c>
      <c r="B293" s="1167"/>
      <c r="C293" s="1167"/>
      <c r="D293" s="1266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66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66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66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66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66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66"/>
      <c r="E299" s="1036" t="s">
        <v>399</v>
      </c>
      <c r="F299" s="1036" t="s">
        <v>399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2133</v>
      </c>
      <c r="B300" s="1167"/>
      <c r="C300" s="1167"/>
      <c r="D300" s="1266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2173</v>
      </c>
      <c r="B301" s="1167"/>
      <c r="C301" s="1167"/>
      <c r="D301" s="1266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66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2176</v>
      </c>
      <c r="B303" s="1167"/>
      <c r="C303" s="1167"/>
      <c r="D303" s="1266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2279</v>
      </c>
      <c r="B304" s="1167"/>
      <c r="C304" s="1167"/>
      <c r="D304" s="1266"/>
      <c r="E304" s="1036" t="s">
        <v>399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2133</v>
      </c>
      <c r="B305" s="1167"/>
      <c r="C305" s="1167"/>
      <c r="D305" s="1266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2280</v>
      </c>
      <c r="B306" s="1167"/>
      <c r="C306" s="1167"/>
      <c r="D306" s="1266"/>
      <c r="E306" s="1063" t="s">
        <v>399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2113</v>
      </c>
      <c r="B307" s="1167"/>
      <c r="C307" s="1167"/>
      <c r="D307" s="1266"/>
      <c r="E307" s="823">
        <f>D307+12</f>
        <v>12</v>
      </c>
      <c r="F307" s="880" t="s">
        <v>399</v>
      </c>
      <c r="G307" s="880" t="s">
        <v>399</v>
      </c>
      <c r="H307" s="880" t="s">
        <v>399</v>
      </c>
      <c r="I307" s="880" t="s">
        <v>399</v>
      </c>
      <c r="J307" s="880" t="s">
        <v>399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2140</v>
      </c>
      <c r="B308" s="1167"/>
      <c r="C308" s="1167"/>
      <c r="D308" s="1266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1640</v>
      </c>
      <c r="B309" s="1167"/>
      <c r="C309" s="1167"/>
      <c r="D309" s="1266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66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66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2113</v>
      </c>
      <c r="B312" s="1167"/>
      <c r="C312" s="1167"/>
      <c r="D312" s="1266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2140</v>
      </c>
      <c r="B313" s="1167"/>
      <c r="C313" s="1167"/>
      <c r="D313" s="1266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1640</v>
      </c>
      <c r="B314" s="1167"/>
      <c r="C314" s="1167"/>
      <c r="D314" s="1266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365</v>
      </c>
      <c r="C315" s="944" t="s">
        <v>366</v>
      </c>
      <c r="D315" s="1236"/>
      <c r="E315" s="1070" t="s">
        <v>238</v>
      </c>
      <c r="F315" s="1070" t="s">
        <v>162</v>
      </c>
      <c r="G315" s="1070" t="s">
        <v>208</v>
      </c>
      <c r="H315" s="1070" t="s">
        <v>301</v>
      </c>
      <c r="I315" s="1070" t="s">
        <v>178</v>
      </c>
      <c r="J315" s="1070" t="s">
        <v>296</v>
      </c>
      <c r="K315" s="195"/>
      <c r="L315" s="1049" t="s">
        <v>502</v>
      </c>
      <c r="M315" s="1049" t="s">
        <v>367</v>
      </c>
      <c r="N315" s="1046" t="s">
        <v>368</v>
      </c>
    </row>
    <row r="316" spans="1:14" s="146" customFormat="1" ht="20.100000000000001" hidden="1" customHeight="1">
      <c r="A316" s="1029"/>
      <c r="B316" s="978" t="s">
        <v>2140</v>
      </c>
      <c r="C316" s="964" t="s">
        <v>2317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2228</v>
      </c>
      <c r="C317" s="964" t="s">
        <v>2318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1640</v>
      </c>
      <c r="B318" s="978" t="s">
        <v>2242</v>
      </c>
      <c r="C318" s="964" t="s">
        <v>2319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63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1900</v>
      </c>
      <c r="C319" s="964" t="s">
        <v>2320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2192</v>
      </c>
      <c r="C320" s="964" t="s">
        <v>2321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2140</v>
      </c>
      <c r="C321" s="964" t="s">
        <v>2322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2228</v>
      </c>
      <c r="C322" s="964" t="s">
        <v>2323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2242</v>
      </c>
      <c r="C323" s="964" t="s">
        <v>2324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1900</v>
      </c>
      <c r="C324" s="964" t="s">
        <v>2325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2192</v>
      </c>
      <c r="C325" s="964" t="s">
        <v>2326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2140</v>
      </c>
      <c r="C326" s="964" t="s">
        <v>2327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2228</v>
      </c>
      <c r="C327" s="964" t="s">
        <v>2328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2242</v>
      </c>
      <c r="C328" s="964" t="s">
        <v>2329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1937</v>
      </c>
      <c r="B329" s="978" t="s">
        <v>1900</v>
      </c>
      <c r="C329" s="964" t="s">
        <v>2330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2192</v>
      </c>
      <c r="C330" s="964" t="s">
        <v>2331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2140</v>
      </c>
      <c r="C331" s="964" t="s">
        <v>2332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2228</v>
      </c>
      <c r="C332" s="964" t="s">
        <v>2333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2242</v>
      </c>
      <c r="C333" s="964" t="s">
        <v>2334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1937</v>
      </c>
      <c r="B334" s="978" t="s">
        <v>1900</v>
      </c>
      <c r="C334" s="964" t="s">
        <v>2335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2192</v>
      </c>
      <c r="C335" s="964" t="s">
        <v>2336</v>
      </c>
      <c r="D335" s="961">
        <v>45919</v>
      </c>
      <c r="E335" s="972" t="s">
        <v>399</v>
      </c>
      <c r="F335" s="972" t="s">
        <v>399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2140</v>
      </c>
      <c r="C336" s="964" t="s">
        <v>2337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2228</v>
      </c>
      <c r="C337" s="964" t="s">
        <v>2338</v>
      </c>
      <c r="D337" s="961">
        <v>45926</v>
      </c>
      <c r="E337" s="972" t="s">
        <v>399</v>
      </c>
      <c r="F337" s="972" t="s">
        <v>399</v>
      </c>
      <c r="G337" s="972" t="s">
        <v>399</v>
      </c>
      <c r="H337" s="972" t="s">
        <v>399</v>
      </c>
      <c r="I337" s="972" t="s">
        <v>399</v>
      </c>
      <c r="J337" s="972" t="s">
        <v>399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2242</v>
      </c>
      <c r="C338" s="964" t="s">
        <v>2339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1900</v>
      </c>
      <c r="C339" s="1061" t="s">
        <v>2340</v>
      </c>
      <c r="D339" s="972" t="s">
        <v>399</v>
      </c>
      <c r="E339" s="823">
        <v>45946</v>
      </c>
      <c r="F339" s="823">
        <f t="shared" si="106"/>
        <v>45948</v>
      </c>
      <c r="G339" s="972" t="s">
        <v>399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2192</v>
      </c>
      <c r="C340" s="964" t="s">
        <v>2341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2140</v>
      </c>
      <c r="B341" s="978" t="s">
        <v>2228</v>
      </c>
      <c r="C341" s="964" t="s">
        <v>2342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2228</v>
      </c>
      <c r="B342" s="978" t="s">
        <v>2140</v>
      </c>
      <c r="C342" s="964" t="s">
        <v>2343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2242</v>
      </c>
      <c r="B343" s="1166" t="s">
        <v>423</v>
      </c>
      <c r="C343" s="964" t="s">
        <v>2344</v>
      </c>
      <c r="D343" s="825">
        <v>45968</v>
      </c>
      <c r="E343" s="825">
        <f t="shared" ref="E343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hidden="1" customHeight="1">
      <c r="A344" s="1029" t="s">
        <v>2345</v>
      </c>
      <c r="B344" s="1130" t="s">
        <v>1900</v>
      </c>
      <c r="C344" s="964" t="s">
        <v>2346</v>
      </c>
      <c r="D344" s="961">
        <v>45979</v>
      </c>
      <c r="E344" s="972" t="s">
        <v>399</v>
      </c>
      <c r="F344" s="972" t="s">
        <v>399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hidden="1" customHeight="1">
      <c r="A345" s="1029" t="s">
        <v>2228</v>
      </c>
      <c r="B345" s="1130" t="s">
        <v>2192</v>
      </c>
      <c r="C345" s="964" t="s">
        <v>2347</v>
      </c>
      <c r="D345" s="961">
        <v>45987</v>
      </c>
      <c r="E345" s="1197" t="s">
        <v>399</v>
      </c>
      <c r="F345" s="1197" t="s">
        <v>399</v>
      </c>
      <c r="G345" s="823">
        <v>45991</v>
      </c>
      <c r="H345" s="823">
        <f t="shared" si="114"/>
        <v>45992</v>
      </c>
      <c r="I345" s="823">
        <f t="shared" si="115"/>
        <v>45995</v>
      </c>
      <c r="J345" s="823">
        <f t="shared" si="93"/>
        <v>45996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hidden="1" customHeight="1">
      <c r="A346" s="1029"/>
      <c r="B346" s="1130" t="s">
        <v>2267</v>
      </c>
      <c r="C346" s="964" t="s">
        <v>2348</v>
      </c>
      <c r="D346" s="961">
        <v>45988</v>
      </c>
      <c r="E346" s="823">
        <f t="shared" ref="E346:E355" si="117">D346+8</f>
        <v>45996</v>
      </c>
      <c r="F346" s="823">
        <f t="shared" si="112"/>
        <v>45998</v>
      </c>
      <c r="G346" s="1197" t="s">
        <v>399</v>
      </c>
      <c r="H346" s="1197" t="s">
        <v>399</v>
      </c>
      <c r="I346" s="823">
        <v>45999</v>
      </c>
      <c r="J346" s="823">
        <f t="shared" si="93"/>
        <v>46000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hidden="1" customHeight="1">
      <c r="A347" s="1029" t="s">
        <v>2349</v>
      </c>
      <c r="B347" s="1166" t="s">
        <v>423</v>
      </c>
      <c r="C347" s="964" t="s">
        <v>2350</v>
      </c>
      <c r="D347" s="825">
        <v>45997</v>
      </c>
      <c r="E347" s="825">
        <f t="shared" si="117"/>
        <v>46005</v>
      </c>
      <c r="F347" s="825">
        <f t="shared" si="112"/>
        <v>46007</v>
      </c>
      <c r="G347" s="825">
        <f t="shared" si="113"/>
        <v>46011</v>
      </c>
      <c r="H347" s="825">
        <f t="shared" si="114"/>
        <v>46012</v>
      </c>
      <c r="I347" s="825">
        <f t="shared" si="115"/>
        <v>46015</v>
      </c>
      <c r="J347" s="825">
        <f t="shared" si="93"/>
        <v>46016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hidden="1" customHeight="1">
      <c r="A348" s="1029" t="s">
        <v>2351</v>
      </c>
      <c r="B348" s="1201" t="s">
        <v>2345</v>
      </c>
      <c r="C348" s="964" t="s">
        <v>2352</v>
      </c>
      <c r="D348" s="961">
        <v>46006</v>
      </c>
      <c r="E348" s="823">
        <f t="shared" si="117"/>
        <v>46014</v>
      </c>
      <c r="F348" s="823">
        <f t="shared" si="112"/>
        <v>46016</v>
      </c>
      <c r="G348" s="823">
        <f t="shared" si="113"/>
        <v>46020</v>
      </c>
      <c r="H348" s="823">
        <f t="shared" si="114"/>
        <v>46021</v>
      </c>
      <c r="I348" s="823">
        <f t="shared" si="115"/>
        <v>46024</v>
      </c>
      <c r="J348" s="823">
        <f t="shared" si="93"/>
        <v>46025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hidden="1" customHeight="1">
      <c r="A349" s="1029" t="s">
        <v>2353</v>
      </c>
      <c r="B349" s="1130" t="s">
        <v>2140</v>
      </c>
      <c r="C349" s="964" t="s">
        <v>2354</v>
      </c>
      <c r="D349" s="961">
        <v>46008</v>
      </c>
      <c r="E349" s="823">
        <f t="shared" si="117"/>
        <v>46016</v>
      </c>
      <c r="F349" s="823">
        <f t="shared" si="112"/>
        <v>46018</v>
      </c>
      <c r="G349" s="823">
        <f t="shared" si="113"/>
        <v>46022</v>
      </c>
      <c r="H349" s="823">
        <f t="shared" si="114"/>
        <v>46023</v>
      </c>
      <c r="I349" s="823">
        <f t="shared" si="115"/>
        <v>46026</v>
      </c>
      <c r="J349" s="823">
        <f t="shared" si="93"/>
        <v>46027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hidden="1" customHeight="1">
      <c r="A350" s="1029" t="s">
        <v>2355</v>
      </c>
      <c r="B350" s="1166" t="s">
        <v>423</v>
      </c>
      <c r="C350" s="964" t="s">
        <v>2356</v>
      </c>
      <c r="D350" s="825">
        <v>46025</v>
      </c>
      <c r="E350" s="825">
        <f t="shared" si="117"/>
        <v>46033</v>
      </c>
      <c r="F350" s="825">
        <f t="shared" si="112"/>
        <v>46035</v>
      </c>
      <c r="G350" s="825">
        <f t="shared" si="113"/>
        <v>46039</v>
      </c>
      <c r="H350" s="825">
        <f t="shared" si="114"/>
        <v>46040</v>
      </c>
      <c r="I350" s="825">
        <f t="shared" si="115"/>
        <v>46043</v>
      </c>
      <c r="J350" s="825">
        <f t="shared" si="93"/>
        <v>46044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hidden="1" customHeight="1">
      <c r="A351" s="1029" t="s">
        <v>2357</v>
      </c>
      <c r="B351" s="1130" t="s">
        <v>2345</v>
      </c>
      <c r="C351" s="964" t="s">
        <v>2358</v>
      </c>
      <c r="D351" s="961">
        <v>46029</v>
      </c>
      <c r="E351" s="823">
        <f t="shared" si="117"/>
        <v>46037</v>
      </c>
      <c r="F351" s="823">
        <f t="shared" ref="F351" si="118">E351+2</f>
        <v>46039</v>
      </c>
      <c r="G351" s="823">
        <f t="shared" ref="G351" si="119">F351+4</f>
        <v>46043</v>
      </c>
      <c r="H351" s="823">
        <f t="shared" ref="H351" si="120">G351+1</f>
        <v>46044</v>
      </c>
      <c r="I351" s="823">
        <f t="shared" ref="I351" si="121">H351+3</f>
        <v>46047</v>
      </c>
      <c r="J351" s="823">
        <f t="shared" ref="J351" si="122">I351+1</f>
        <v>46048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 t="s">
        <v>2359</v>
      </c>
      <c r="B352" s="1130" t="s">
        <v>2360</v>
      </c>
      <c r="C352" s="964" t="s">
        <v>2361</v>
      </c>
      <c r="D352" s="961">
        <v>46038</v>
      </c>
      <c r="E352" s="1197" t="s">
        <v>399</v>
      </c>
      <c r="F352" s="1197" t="s">
        <v>399</v>
      </c>
      <c r="G352" s="823">
        <f>D352+14</f>
        <v>46052</v>
      </c>
      <c r="H352" s="823">
        <f t="shared" ref="H352:H355" si="124">G352+1</f>
        <v>46053</v>
      </c>
      <c r="I352" s="823">
        <f t="shared" ref="I352:I354" si="125">H352+3</f>
        <v>46056</v>
      </c>
      <c r="J352" s="823">
        <f t="shared" ref="J352:J354" si="126">I352+1</f>
        <v>46057</v>
      </c>
      <c r="K352" s="195"/>
      <c r="L352" s="758">
        <v>46029</v>
      </c>
      <c r="M352" s="758">
        <v>46030</v>
      </c>
      <c r="N352" s="616">
        <f t="shared" ref="N352:N355" si="127">WEEKNUM(M352)</f>
        <v>2</v>
      </c>
    </row>
    <row r="353" spans="1:14" s="146" customFormat="1" ht="20.100000000000001" customHeight="1">
      <c r="A353" s="1029" t="s">
        <v>2362</v>
      </c>
      <c r="B353" s="1130" t="s">
        <v>2140</v>
      </c>
      <c r="C353" s="964" t="s">
        <v>2363</v>
      </c>
      <c r="D353" s="961">
        <v>46036</v>
      </c>
      <c r="E353" s="823">
        <f t="shared" si="117"/>
        <v>46044</v>
      </c>
      <c r="F353" s="823">
        <f t="shared" ref="F352:F355" si="128">E353+2</f>
        <v>46046</v>
      </c>
      <c r="G353" s="823">
        <f t="shared" ref="G352:G355" si="129">F353+4</f>
        <v>46050</v>
      </c>
      <c r="H353" s="823">
        <f t="shared" si="124"/>
        <v>46051</v>
      </c>
      <c r="I353" s="823">
        <f t="shared" si="125"/>
        <v>46054</v>
      </c>
      <c r="J353" s="823">
        <f t="shared" si="126"/>
        <v>46055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7"/>
        <v>3</v>
      </c>
    </row>
    <row r="354" spans="1:14" s="146" customFormat="1" ht="20.100000000000001" customHeight="1">
      <c r="A354" s="1029" t="s">
        <v>2364</v>
      </c>
      <c r="B354" s="1130" t="s">
        <v>2365</v>
      </c>
      <c r="C354" s="964" t="s">
        <v>2366</v>
      </c>
      <c r="D354" s="961">
        <v>46043</v>
      </c>
      <c r="E354" s="823">
        <f t="shared" si="117"/>
        <v>46051</v>
      </c>
      <c r="F354" s="823">
        <f t="shared" si="128"/>
        <v>46053</v>
      </c>
      <c r="G354" s="823">
        <f t="shared" si="129"/>
        <v>46057</v>
      </c>
      <c r="H354" s="823">
        <f t="shared" si="124"/>
        <v>46058</v>
      </c>
      <c r="I354" s="823">
        <f t="shared" si="125"/>
        <v>46061</v>
      </c>
      <c r="J354" s="823">
        <f t="shared" si="126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7"/>
        <v>4</v>
      </c>
    </row>
    <row r="355" spans="1:14" s="146" customFormat="1" ht="20.100000000000001" customHeight="1">
      <c r="A355" s="1029" t="s">
        <v>2367</v>
      </c>
      <c r="B355" s="1130" t="s">
        <v>2345</v>
      </c>
      <c r="C355" s="964" t="s">
        <v>2368</v>
      </c>
      <c r="D355" s="961">
        <v>46052</v>
      </c>
      <c r="E355" s="823">
        <f t="shared" si="117"/>
        <v>46060</v>
      </c>
      <c r="F355" s="823">
        <f t="shared" si="128"/>
        <v>46062</v>
      </c>
      <c r="G355" s="823">
        <f t="shared" si="129"/>
        <v>46066</v>
      </c>
      <c r="H355" s="823">
        <f t="shared" si="124"/>
        <v>46067</v>
      </c>
      <c r="I355" s="823">
        <f t="shared" ref="I355:I363" si="130">H355+3</f>
        <v>46070</v>
      </c>
      <c r="J355" s="823">
        <f t="shared" ref="J355:J363" si="131">I355+1</f>
        <v>46071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7"/>
        <v>5</v>
      </c>
    </row>
    <row r="356" spans="1:14" s="146" customFormat="1" ht="20.100000000000001" customHeight="1">
      <c r="A356" s="1029" t="s">
        <v>2369</v>
      </c>
      <c r="B356" s="1130" t="s">
        <v>2360</v>
      </c>
      <c r="C356" s="964" t="s">
        <v>2370</v>
      </c>
      <c r="D356" s="961">
        <v>46057</v>
      </c>
      <c r="E356" s="823">
        <f t="shared" ref="E356:E357" si="132">D356+8</f>
        <v>46065</v>
      </c>
      <c r="F356" s="823">
        <f t="shared" ref="F356:F357" si="133">E356+2</f>
        <v>46067</v>
      </c>
      <c r="G356" s="823">
        <f t="shared" ref="G356:G357" si="134">F356+4</f>
        <v>46071</v>
      </c>
      <c r="H356" s="823">
        <f t="shared" ref="H356:H357" si="135">G356+1</f>
        <v>46072</v>
      </c>
      <c r="I356" s="823">
        <f t="shared" si="130"/>
        <v>46075</v>
      </c>
      <c r="J356" s="823">
        <f t="shared" si="131"/>
        <v>46076</v>
      </c>
      <c r="K356" s="195"/>
      <c r="L356" s="758">
        <f t="shared" si="94"/>
        <v>46057</v>
      </c>
      <c r="M356" s="758">
        <f t="shared" si="94"/>
        <v>46058</v>
      </c>
      <c r="N356" s="616">
        <f t="shared" ref="N356:N357" si="136">WEEKNUM(M356)</f>
        <v>6</v>
      </c>
    </row>
    <row r="357" spans="1:14" s="146" customFormat="1" ht="20.100000000000001" customHeight="1">
      <c r="A357" s="1029" t="s">
        <v>2371</v>
      </c>
      <c r="B357" s="1130" t="s">
        <v>2140</v>
      </c>
      <c r="C357" s="964" t="s">
        <v>2372</v>
      </c>
      <c r="D357" s="961">
        <v>46064</v>
      </c>
      <c r="E357" s="823">
        <f t="shared" si="132"/>
        <v>46072</v>
      </c>
      <c r="F357" s="823">
        <f t="shared" si="133"/>
        <v>46074</v>
      </c>
      <c r="G357" s="823">
        <f t="shared" si="134"/>
        <v>46078</v>
      </c>
      <c r="H357" s="823">
        <f t="shared" si="135"/>
        <v>46079</v>
      </c>
      <c r="I357" s="823">
        <f t="shared" si="130"/>
        <v>46082</v>
      </c>
      <c r="J357" s="823">
        <f t="shared" si="131"/>
        <v>46083</v>
      </c>
      <c r="K357" s="195"/>
      <c r="L357" s="758">
        <f t="shared" si="94"/>
        <v>46064</v>
      </c>
      <c r="M357" s="758">
        <f t="shared" si="94"/>
        <v>46065</v>
      </c>
      <c r="N357" s="616">
        <f t="shared" si="136"/>
        <v>7</v>
      </c>
    </row>
    <row r="358" spans="1:14" s="146" customFormat="1" ht="20.100000000000001" customHeight="1">
      <c r="A358" s="1029" t="s">
        <v>2362</v>
      </c>
      <c r="B358" s="1130" t="s">
        <v>2365</v>
      </c>
      <c r="C358" s="964" t="s">
        <v>2373</v>
      </c>
      <c r="D358" s="961">
        <v>46071</v>
      </c>
      <c r="E358" s="823">
        <f t="shared" ref="E358" si="137">D358+8</f>
        <v>46079</v>
      </c>
      <c r="F358" s="823">
        <f t="shared" ref="F358" si="138">E358+2</f>
        <v>46081</v>
      </c>
      <c r="G358" s="823">
        <f t="shared" ref="G358" si="139">F358+4</f>
        <v>46085</v>
      </c>
      <c r="H358" s="823">
        <f t="shared" ref="H358" si="140">G358+1</f>
        <v>46086</v>
      </c>
      <c r="I358" s="823">
        <f t="shared" si="130"/>
        <v>46089</v>
      </c>
      <c r="J358" s="823">
        <f t="shared" si="131"/>
        <v>46090</v>
      </c>
      <c r="K358" s="195"/>
      <c r="L358" s="758">
        <f t="shared" si="94"/>
        <v>46071</v>
      </c>
      <c r="M358" s="758">
        <f t="shared" si="94"/>
        <v>46072</v>
      </c>
      <c r="N358" s="616">
        <f t="shared" ref="N358" si="141">WEEKNUM(M358)</f>
        <v>8</v>
      </c>
    </row>
    <row r="359" spans="1:14" s="146" customFormat="1" ht="20.100000000000001" customHeight="1">
      <c r="A359" s="1029" t="s">
        <v>2367</v>
      </c>
      <c r="B359" s="1130" t="s">
        <v>2345</v>
      </c>
      <c r="C359" s="964" t="s">
        <v>2374</v>
      </c>
      <c r="D359" s="961">
        <v>46078</v>
      </c>
      <c r="E359" s="823">
        <f t="shared" ref="E359" si="142">D359+8</f>
        <v>46086</v>
      </c>
      <c r="F359" s="823">
        <f t="shared" ref="F359" si="143">E359+2</f>
        <v>46088</v>
      </c>
      <c r="G359" s="823">
        <f t="shared" ref="G359" si="144">F359+4</f>
        <v>46092</v>
      </c>
      <c r="H359" s="823">
        <f t="shared" ref="H359" si="145">G359+1</f>
        <v>46093</v>
      </c>
      <c r="I359" s="823">
        <f t="shared" si="130"/>
        <v>46096</v>
      </c>
      <c r="J359" s="823">
        <f t="shared" si="131"/>
        <v>46097</v>
      </c>
      <c r="K359" s="195"/>
      <c r="L359" s="758">
        <f t="shared" si="94"/>
        <v>46078</v>
      </c>
      <c r="M359" s="758">
        <f t="shared" si="94"/>
        <v>46079</v>
      </c>
      <c r="N359" s="616">
        <f t="shared" ref="N359" si="146">WEEKNUM(M359)</f>
        <v>9</v>
      </c>
    </row>
    <row r="360" spans="1:14" s="146" customFormat="1" ht="20.100000000000001" customHeight="1">
      <c r="A360" s="1029"/>
      <c r="B360" s="1130" t="s">
        <v>2375</v>
      </c>
      <c r="C360" s="964" t="s">
        <v>2376</v>
      </c>
      <c r="D360" s="961">
        <v>46085</v>
      </c>
      <c r="E360" s="823">
        <f t="shared" ref="E360:E363" si="147">D360+8</f>
        <v>46093</v>
      </c>
      <c r="F360" s="823">
        <f t="shared" ref="F360:F363" si="148">E360+2</f>
        <v>46095</v>
      </c>
      <c r="G360" s="823">
        <f t="shared" ref="G360:G363" si="149">F360+4</f>
        <v>46099</v>
      </c>
      <c r="H360" s="823">
        <f t="shared" ref="H360:H363" si="150">G360+1</f>
        <v>46100</v>
      </c>
      <c r="I360" s="823">
        <f t="shared" si="130"/>
        <v>46103</v>
      </c>
      <c r="J360" s="823">
        <f t="shared" si="131"/>
        <v>46104</v>
      </c>
      <c r="K360" s="195"/>
      <c r="L360" s="758">
        <f t="shared" si="94"/>
        <v>46085</v>
      </c>
      <c r="M360" s="758">
        <f t="shared" si="94"/>
        <v>46086</v>
      </c>
      <c r="N360" s="616">
        <f t="shared" ref="N360:N363" si="151">WEEKNUM(M360)</f>
        <v>10</v>
      </c>
    </row>
    <row r="361" spans="1:14" s="146" customFormat="1" ht="20.100000000000001" customHeight="1">
      <c r="A361" s="1029"/>
      <c r="B361" s="1130" t="s">
        <v>2267</v>
      </c>
      <c r="C361" s="964" t="s">
        <v>2377</v>
      </c>
      <c r="D361" s="961">
        <v>46092</v>
      </c>
      <c r="E361" s="823">
        <f t="shared" si="147"/>
        <v>46100</v>
      </c>
      <c r="F361" s="823">
        <f t="shared" si="148"/>
        <v>46102</v>
      </c>
      <c r="G361" s="823">
        <f t="shared" si="149"/>
        <v>46106</v>
      </c>
      <c r="H361" s="823">
        <f t="shared" si="150"/>
        <v>46107</v>
      </c>
      <c r="I361" s="823">
        <f t="shared" si="130"/>
        <v>46110</v>
      </c>
      <c r="J361" s="823">
        <f t="shared" si="131"/>
        <v>46111</v>
      </c>
      <c r="K361" s="195"/>
      <c r="L361" s="758">
        <f t="shared" si="94"/>
        <v>46092</v>
      </c>
      <c r="M361" s="758">
        <f t="shared" si="94"/>
        <v>46093</v>
      </c>
      <c r="N361" s="616">
        <f t="shared" si="151"/>
        <v>11</v>
      </c>
    </row>
    <row r="362" spans="1:14" s="146" customFormat="1" ht="20.100000000000001" customHeight="1">
      <c r="A362" s="1029"/>
      <c r="B362" s="1130" t="s">
        <v>2378</v>
      </c>
      <c r="C362" s="964" t="s">
        <v>2379</v>
      </c>
      <c r="D362" s="961">
        <v>46099</v>
      </c>
      <c r="E362" s="823">
        <f t="shared" si="147"/>
        <v>46107</v>
      </c>
      <c r="F362" s="823">
        <f t="shared" si="148"/>
        <v>46109</v>
      </c>
      <c r="G362" s="823">
        <f t="shared" si="149"/>
        <v>46113</v>
      </c>
      <c r="H362" s="823">
        <f t="shared" si="150"/>
        <v>46114</v>
      </c>
      <c r="I362" s="823">
        <f t="shared" si="130"/>
        <v>46117</v>
      </c>
      <c r="J362" s="823">
        <f t="shared" si="131"/>
        <v>46118</v>
      </c>
      <c r="K362" s="195"/>
      <c r="L362" s="758">
        <f t="shared" si="94"/>
        <v>46099</v>
      </c>
      <c r="M362" s="758">
        <f t="shared" si="94"/>
        <v>46100</v>
      </c>
      <c r="N362" s="616">
        <f t="shared" si="151"/>
        <v>12</v>
      </c>
    </row>
    <row r="363" spans="1:14" s="146" customFormat="1" ht="20.100000000000001" customHeight="1">
      <c r="A363" s="1029"/>
      <c r="B363" s="1130" t="s">
        <v>2345</v>
      </c>
      <c r="C363" s="964" t="s">
        <v>2380</v>
      </c>
      <c r="D363" s="961">
        <v>46106</v>
      </c>
      <c r="E363" s="823">
        <f t="shared" si="147"/>
        <v>46114</v>
      </c>
      <c r="F363" s="823">
        <f t="shared" si="148"/>
        <v>46116</v>
      </c>
      <c r="G363" s="823">
        <f t="shared" si="149"/>
        <v>46120</v>
      </c>
      <c r="H363" s="823">
        <f t="shared" si="150"/>
        <v>46121</v>
      </c>
      <c r="I363" s="823">
        <f t="shared" si="130"/>
        <v>46124</v>
      </c>
      <c r="J363" s="823">
        <f t="shared" si="131"/>
        <v>46125</v>
      </c>
      <c r="K363" s="195"/>
      <c r="L363" s="758">
        <f t="shared" si="94"/>
        <v>46106</v>
      </c>
      <c r="M363" s="758">
        <f t="shared" si="94"/>
        <v>46107</v>
      </c>
      <c r="N363" s="616">
        <f t="shared" si="151"/>
        <v>13</v>
      </c>
    </row>
    <row r="364" spans="1:14" s="146" customFormat="1" ht="20.100000000000001" customHeight="1">
      <c r="A364" s="1029"/>
      <c r="B364" s="147" t="s">
        <v>577</v>
      </c>
      <c r="C364" s="764"/>
      <c r="D364" s="801"/>
      <c r="E364" s="1095"/>
      <c r="F364" s="1095"/>
      <c r="G364" s="801"/>
      <c r="H364" s="801"/>
      <c r="I364" s="801"/>
      <c r="J364" s="801"/>
      <c r="K364" s="801"/>
      <c r="L364" s="195"/>
      <c r="M364" s="764"/>
    </row>
    <row r="365" spans="1:14" s="159" customFormat="1" ht="18" customHeight="1">
      <c r="A365" s="1029"/>
      <c r="B365" s="192"/>
      <c r="C365" s="193"/>
      <c r="D365" s="193"/>
      <c r="E365" s="194"/>
      <c r="F365" s="195"/>
      <c r="G365" s="195"/>
      <c r="H365" s="193"/>
      <c r="I365" s="193"/>
      <c r="J365" s="195"/>
      <c r="K365" s="195"/>
      <c r="L365" s="195"/>
      <c r="M365" s="331"/>
      <c r="N365" s="196"/>
    </row>
    <row r="366" spans="1:14" s="159" customFormat="1" ht="18" customHeight="1">
      <c r="A366" s="1029"/>
      <c r="B366" s="197"/>
      <c r="C366" s="193"/>
      <c r="D366" s="198"/>
      <c r="E366" s="199"/>
      <c r="F366" s="197"/>
      <c r="G366" s="193"/>
      <c r="H366" s="198"/>
      <c r="I366" s="193"/>
      <c r="J366" s="197"/>
      <c r="K366" s="193"/>
      <c r="L366" s="198"/>
      <c r="M366" s="331"/>
      <c r="N366" s="196"/>
    </row>
    <row r="367" spans="1:14" s="147" customFormat="1" ht="18.75" customHeight="1">
      <c r="B367" s="896"/>
      <c r="C367" s="897"/>
      <c r="D367" s="898"/>
      <c r="E367" s="899"/>
      <c r="F367" s="900"/>
      <c r="G367" s="901"/>
      <c r="H367" s="902"/>
    </row>
    <row r="368" spans="1:14" s="147" customFormat="1" ht="18.75" customHeight="1">
      <c r="B368" s="778" t="s">
        <v>578</v>
      </c>
      <c r="C368" s="145"/>
      <c r="D368" s="147" t="s">
        <v>579</v>
      </c>
      <c r="G368" s="147" t="s">
        <v>580</v>
      </c>
      <c r="H368" s="779"/>
    </row>
    <row r="369" spans="1:15" s="147" customFormat="1" ht="18.75" customHeight="1">
      <c r="B369" s="780" t="s">
        <v>581</v>
      </c>
      <c r="C369" s="1098" t="s">
        <v>582</v>
      </c>
      <c r="D369" s="133" t="s">
        <v>583</v>
      </c>
      <c r="F369" s="1098" t="s">
        <v>584</v>
      </c>
      <c r="G369" s="145" t="s">
        <v>585</v>
      </c>
      <c r="H369" s="1099" t="s">
        <v>586</v>
      </c>
    </row>
    <row r="370" spans="1:15" s="147" customFormat="1" ht="18.75" customHeight="1">
      <c r="B370" s="780" t="s">
        <v>587</v>
      </c>
      <c r="C370" s="1098" t="s">
        <v>588</v>
      </c>
      <c r="D370" s="133" t="s">
        <v>589</v>
      </c>
      <c r="E370" s="148" t="s">
        <v>590</v>
      </c>
      <c r="F370" s="1100" t="s">
        <v>591</v>
      </c>
      <c r="G370" s="145" t="s">
        <v>592</v>
      </c>
      <c r="H370" s="1099" t="s">
        <v>593</v>
      </c>
    </row>
    <row r="371" spans="1:15" s="147" customFormat="1" ht="18.75" customHeight="1">
      <c r="B371" s="783" t="s">
        <v>594</v>
      </c>
      <c r="C371" s="1101" t="s">
        <v>595</v>
      </c>
      <c r="D371" s="133" t="s">
        <v>596</v>
      </c>
      <c r="E371" s="148" t="s">
        <v>597</v>
      </c>
      <c r="F371" s="1100" t="s">
        <v>598</v>
      </c>
      <c r="G371" s="588" t="s">
        <v>599</v>
      </c>
      <c r="H371" s="1102" t="s">
        <v>600</v>
      </c>
    </row>
    <row r="372" spans="1:15" s="147" customFormat="1" ht="18.75" customHeight="1">
      <c r="B372" s="783" t="s">
        <v>601</v>
      </c>
      <c r="C372" s="1101" t="s">
        <v>602</v>
      </c>
      <c r="D372" s="133" t="s">
        <v>603</v>
      </c>
      <c r="E372" s="148" t="s">
        <v>604</v>
      </c>
      <c r="F372" s="1100" t="s">
        <v>605</v>
      </c>
      <c r="G372" s="588" t="s">
        <v>606</v>
      </c>
      <c r="H372" s="1102" t="s">
        <v>607</v>
      </c>
      <c r="N372" s="149"/>
      <c r="O372" s="149"/>
    </row>
    <row r="373" spans="1:15" s="147" customFormat="1" ht="18.75" customHeight="1">
      <c r="B373" s="783" t="s">
        <v>862</v>
      </c>
      <c r="C373" s="1101" t="s">
        <v>609</v>
      </c>
      <c r="D373" s="133" t="s">
        <v>610</v>
      </c>
      <c r="E373" s="148" t="s">
        <v>611</v>
      </c>
      <c r="F373" s="1100" t="s">
        <v>612</v>
      </c>
      <c r="G373" s="588" t="s">
        <v>613</v>
      </c>
      <c r="H373" s="1102" t="s">
        <v>614</v>
      </c>
      <c r="N373" s="149"/>
      <c r="O373" s="149"/>
    </row>
    <row r="374" spans="1:15" s="147" customFormat="1" ht="18.75" customHeight="1">
      <c r="B374" s="783" t="s">
        <v>615</v>
      </c>
      <c r="C374" s="1101" t="s">
        <v>616</v>
      </c>
      <c r="D374" s="133" t="s">
        <v>617</v>
      </c>
      <c r="E374" s="148" t="s">
        <v>618</v>
      </c>
      <c r="F374" s="1100" t="s">
        <v>619</v>
      </c>
      <c r="G374" s="588" t="s">
        <v>620</v>
      </c>
      <c r="H374" s="1102" t="s">
        <v>621</v>
      </c>
      <c r="N374" s="149"/>
      <c r="O374" s="149"/>
    </row>
    <row r="375" spans="1:15" s="147" customFormat="1" ht="18.75" customHeight="1">
      <c r="B375" s="783" t="s">
        <v>622</v>
      </c>
      <c r="C375" s="1101" t="s">
        <v>623</v>
      </c>
      <c r="D375" s="133" t="s">
        <v>624</v>
      </c>
      <c r="E375" s="148" t="s">
        <v>625</v>
      </c>
      <c r="F375" s="1098" t="s">
        <v>626</v>
      </c>
      <c r="G375" s="588" t="s">
        <v>627</v>
      </c>
      <c r="H375" s="787" t="s">
        <v>628</v>
      </c>
      <c r="N375" s="149"/>
      <c r="O375" s="149"/>
    </row>
    <row r="376" spans="1:15" ht="18.75" customHeight="1">
      <c r="A376" s="1033"/>
      <c r="B376" s="783" t="s">
        <v>629</v>
      </c>
      <c r="C376" s="1101" t="s">
        <v>630</v>
      </c>
      <c r="D376" s="133"/>
      <c r="F376" s="588"/>
      <c r="G376" s="147"/>
      <c r="H376" s="788"/>
      <c r="L376" s="149"/>
      <c r="M376" s="149"/>
    </row>
    <row r="377" spans="1:15" ht="18" customHeight="1">
      <c r="A377" s="1033"/>
      <c r="B377" s="1103"/>
      <c r="C377" s="791"/>
      <c r="D377" s="791"/>
      <c r="E377" s="791"/>
      <c r="F377" s="791"/>
      <c r="G377" s="791"/>
      <c r="H377" s="1104"/>
      <c r="L377" s="149"/>
      <c r="M377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69" r:id="rId1" xr:uid="{7C5D52B2-D0A4-4B33-AA0A-437C8119E90C}"/>
    <hyperlink ref="C369" r:id="rId2" xr:uid="{DA7791B7-A3D3-4958-BC53-1C7AF3436EF4}"/>
    <hyperlink ref="H374" r:id="rId3" xr:uid="{7926A36D-BACF-4B21-836E-0D19DF2269E1}"/>
    <hyperlink ref="H373" r:id="rId4" xr:uid="{F6B2DA88-F549-4A48-88C6-E0BA9FDE42C7}"/>
    <hyperlink ref="C372" r:id="rId5" xr:uid="{9AA533EC-9D72-40C5-9F80-0C332E73E299}"/>
    <hyperlink ref="C370" r:id="rId6" xr:uid="{25FE33F1-7042-4F4D-B912-C3F800A19A9B}"/>
    <hyperlink ref="C376" r:id="rId7" xr:uid="{140D853C-0648-477B-9404-FDC585C168E0}"/>
    <hyperlink ref="H372" r:id="rId8" xr:uid="{525E65B3-45E8-40A5-9ED4-F9495A3EFA6A}"/>
    <hyperlink ref="H375" r:id="rId9" xr:uid="{81505327-2F93-48D9-B879-F6A4FB9B93F8}"/>
    <hyperlink ref="F369" r:id="rId10" xr:uid="{15183594-9661-4D20-8164-80A5B86F9BE6}"/>
    <hyperlink ref="F374" r:id="rId11" xr:uid="{E2622EFF-E554-4ACF-B78B-2DAE3DC58B86}"/>
    <hyperlink ref="F370" r:id="rId12" xr:uid="{56945F7D-DDCF-47D3-AF20-B5C592CA5B92}"/>
    <hyperlink ref="F371" r:id="rId13" xr:uid="{D5977FCA-146C-4BA6-9EEF-FF2DC9D38A7D}"/>
    <hyperlink ref="F372" r:id="rId14" xr:uid="{2927B5BA-3DB4-4E97-9225-513DCE2DE5E3}"/>
    <hyperlink ref="F373" r:id="rId15" xr:uid="{FB9E2600-873D-4B5D-A736-673F92074512}"/>
    <hyperlink ref="H370" r:id="rId16" xr:uid="{40D05224-292A-4645-BFCD-95FCC5311993}"/>
    <hyperlink ref="H371" r:id="rId17" xr:uid="{8BDB82AB-06F7-4045-9E6E-45C2FF6EED09}"/>
    <hyperlink ref="F375" r:id="rId18" xr:uid="{B9C21DD5-C3AA-43F0-9764-D0F96B366245}"/>
    <hyperlink ref="C371" r:id="rId19" xr:uid="{E964FEE8-E0AB-47AA-B0DA-72CEF81E9A4B}"/>
    <hyperlink ref="C373" r:id="rId20" xr:uid="{8B9FAA90-9975-45BE-A52C-DB432E2C7E27}"/>
    <hyperlink ref="C374" r:id="rId21" xr:uid="{0F1F9B38-34B3-45E2-9A65-0EE554C1708B}"/>
    <hyperlink ref="C375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45"/>
  <sheetViews>
    <sheetView showGridLines="0" zoomScaleNormal="100" zoomScaleSheetLayoutView="75" workbookViewId="0">
      <selection activeCell="D148" sqref="D148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38" t="s">
        <v>116</v>
      </c>
      <c r="C2" s="1238"/>
      <c r="D2" s="1238"/>
      <c r="E2" s="1238"/>
      <c r="F2" s="1238"/>
      <c r="G2" s="1238"/>
      <c r="I2" s="956" t="s">
        <v>360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70" t="s">
        <v>123</v>
      </c>
      <c r="C4" s="1271"/>
      <c r="D4" s="1271"/>
      <c r="E4" s="1271"/>
      <c r="F4" s="1271"/>
      <c r="G4" s="1272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31" t="s">
        <v>361</v>
      </c>
      <c r="C6" s="1231"/>
      <c r="D6" s="1231"/>
      <c r="E6" s="1231"/>
      <c r="F6" s="1231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33" t="s">
        <v>123</v>
      </c>
      <c r="C8" s="1243"/>
      <c r="D8" s="1273" t="s">
        <v>363</v>
      </c>
      <c r="E8" s="941" t="s">
        <v>195</v>
      </c>
      <c r="F8" s="941" t="s">
        <v>203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365</v>
      </c>
      <c r="C9" s="944" t="s">
        <v>366</v>
      </c>
      <c r="D9" s="1274"/>
      <c r="E9" s="965" t="s">
        <v>146</v>
      </c>
      <c r="F9" s="965" t="s">
        <v>185</v>
      </c>
      <c r="G9" s="801"/>
      <c r="H9" s="1049" t="s">
        <v>502</v>
      </c>
      <c r="I9" s="1049" t="s">
        <v>367</v>
      </c>
      <c r="J9" s="943" t="s">
        <v>451</v>
      </c>
      <c r="K9" s="801"/>
      <c r="L9" s="820"/>
    </row>
    <row r="10" spans="1:12" s="146" customFormat="1" ht="20.25" hidden="1" customHeight="1">
      <c r="A10" s="1029"/>
      <c r="B10" s="821" t="s">
        <v>1581</v>
      </c>
      <c r="C10" s="845" t="s">
        <v>2110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1866</v>
      </c>
      <c r="C11" s="845" t="s">
        <v>2111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436</v>
      </c>
      <c r="C12" s="802" t="s">
        <v>2112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2113</v>
      </c>
      <c r="C13" s="802" t="s">
        <v>2114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2115</v>
      </c>
      <c r="B14" s="821" t="s">
        <v>1581</v>
      </c>
      <c r="C14" s="802" t="s">
        <v>2116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1587</v>
      </c>
      <c r="B15" s="821" t="s">
        <v>1892</v>
      </c>
      <c r="C15" s="802" t="s">
        <v>2117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2118</v>
      </c>
      <c r="B16" s="821" t="s">
        <v>2119</v>
      </c>
      <c r="C16" s="802" t="s">
        <v>2120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1866</v>
      </c>
      <c r="C17" s="802" t="s">
        <v>2121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2113</v>
      </c>
      <c r="C18" s="802" t="s">
        <v>2122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2115</v>
      </c>
      <c r="B19" s="844" t="s">
        <v>1581</v>
      </c>
      <c r="C19" s="802" t="s">
        <v>2123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2124</v>
      </c>
      <c r="B20" s="821" t="s">
        <v>377</v>
      </c>
      <c r="C20" s="802" t="s">
        <v>2125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2118</v>
      </c>
      <c r="B21" s="844" t="s">
        <v>713</v>
      </c>
      <c r="C21" s="802" t="s">
        <v>2126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1866</v>
      </c>
      <c r="C22" s="802" t="s">
        <v>2127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2113</v>
      </c>
      <c r="C23" s="802" t="s">
        <v>2128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1581</v>
      </c>
      <c r="C24" s="802" t="s">
        <v>2129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2130</v>
      </c>
      <c r="B25" s="844" t="s">
        <v>2131</v>
      </c>
      <c r="C25" s="802" t="s">
        <v>2132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2133</v>
      </c>
      <c r="C26" s="802" t="s">
        <v>2134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1866</v>
      </c>
      <c r="C27" s="802" t="s">
        <v>2135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2113</v>
      </c>
      <c r="C28" s="802" t="s">
        <v>2136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2137</v>
      </c>
      <c r="B29" s="844" t="s">
        <v>2131</v>
      </c>
      <c r="C29" s="802" t="s">
        <v>2138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2139</v>
      </c>
      <c r="B30" s="821" t="s">
        <v>2140</v>
      </c>
      <c r="C30" s="802" t="s">
        <v>2141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2133</v>
      </c>
      <c r="C31" s="802" t="s">
        <v>2142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1866</v>
      </c>
      <c r="C32" s="802" t="s">
        <v>2143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2113</v>
      </c>
      <c r="C33" s="802" t="s">
        <v>2144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2131</v>
      </c>
      <c r="C34" s="802" t="s">
        <v>2145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2140</v>
      </c>
      <c r="C35" s="802" t="s">
        <v>2147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2133</v>
      </c>
      <c r="C36" s="802" t="s">
        <v>2148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1866</v>
      </c>
      <c r="C37" s="802" t="s">
        <v>2149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2113</v>
      </c>
      <c r="C38" s="802" t="s">
        <v>2150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2131</v>
      </c>
      <c r="C39" s="802" t="s">
        <v>2151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2152</v>
      </c>
      <c r="B40" s="741" t="s">
        <v>2153</v>
      </c>
      <c r="C40" s="732" t="s">
        <v>2154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2133</v>
      </c>
      <c r="C41" s="802" t="s">
        <v>2155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1866</v>
      </c>
      <c r="C42" s="802" t="s">
        <v>2156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2113</v>
      </c>
      <c r="C43" s="802" t="s">
        <v>2157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2131</v>
      </c>
      <c r="C44" s="802" t="s">
        <v>2158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2140</v>
      </c>
      <c r="C45" s="802" t="s">
        <v>2159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2133</v>
      </c>
      <c r="C46" s="802" t="s">
        <v>2160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1866</v>
      </c>
      <c r="C47" s="802" t="s">
        <v>2161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2113</v>
      </c>
      <c r="C48" s="802" t="s">
        <v>2162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2163</v>
      </c>
      <c r="B49" s="844" t="s">
        <v>2164</v>
      </c>
      <c r="C49" s="802" t="s">
        <v>2165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2140</v>
      </c>
      <c r="C50" s="953" t="s">
        <v>2166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2133</v>
      </c>
      <c r="C51" s="953" t="s">
        <v>2167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1866</v>
      </c>
      <c r="C52" s="955" t="s">
        <v>2168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2113</v>
      </c>
      <c r="C53" s="953" t="s">
        <v>2169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2164</v>
      </c>
      <c r="C54" s="953" t="s">
        <v>2170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2140</v>
      </c>
      <c r="C55" s="953" t="s">
        <v>2171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2133</v>
      </c>
      <c r="C56" s="955" t="s">
        <v>2172</v>
      </c>
      <c r="D56" s="953">
        <v>45419</v>
      </c>
      <c r="E56" s="1044" t="s">
        <v>399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2173</v>
      </c>
      <c r="B57" s="1053" t="s">
        <v>423</v>
      </c>
      <c r="C57" s="955" t="s">
        <v>2174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2113</v>
      </c>
      <c r="C58" s="955" t="s">
        <v>2175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2176</v>
      </c>
      <c r="B59" s="1027" t="s">
        <v>399</v>
      </c>
      <c r="C59" s="955" t="s">
        <v>2177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2178</v>
      </c>
      <c r="B60" s="978" t="s">
        <v>2140</v>
      </c>
      <c r="C60" s="955" t="s">
        <v>2179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2133</v>
      </c>
      <c r="B61" s="978" t="s">
        <v>2180</v>
      </c>
      <c r="C61" s="955" t="s">
        <v>2181</v>
      </c>
      <c r="D61" s="953">
        <v>45453</v>
      </c>
      <c r="E61" s="1036" t="s">
        <v>399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2173</v>
      </c>
      <c r="B62" s="978" t="s">
        <v>2133</v>
      </c>
      <c r="C62" s="955" t="s">
        <v>2182</v>
      </c>
      <c r="D62" s="953">
        <v>45463</v>
      </c>
      <c r="E62" s="1036" t="s">
        <v>399</v>
      </c>
      <c r="F62" s="1036" t="s">
        <v>399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2113</v>
      </c>
      <c r="B63" s="978" t="s">
        <v>1640</v>
      </c>
      <c r="C63" s="955" t="s">
        <v>2183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2184</v>
      </c>
      <c r="B64" s="978" t="s">
        <v>2113</v>
      </c>
      <c r="C64" s="955" t="s">
        <v>2185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2178</v>
      </c>
      <c r="B65" s="978" t="s">
        <v>2140</v>
      </c>
      <c r="C65" s="955" t="s">
        <v>2186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2133</v>
      </c>
      <c r="B66" s="978" t="s">
        <v>2180</v>
      </c>
      <c r="C66" s="955" t="s">
        <v>2187</v>
      </c>
      <c r="D66" s="953">
        <v>45490</v>
      </c>
      <c r="E66" s="880" t="s">
        <v>399</v>
      </c>
      <c r="F66" s="880" t="s">
        <v>399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2173</v>
      </c>
      <c r="B67" s="978" t="s">
        <v>2188</v>
      </c>
      <c r="C67" s="955" t="s">
        <v>2189</v>
      </c>
      <c r="D67" s="880" t="s">
        <v>399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2113</v>
      </c>
      <c r="B68" s="978" t="s">
        <v>1640</v>
      </c>
      <c r="C68" s="955" t="s">
        <v>2190</v>
      </c>
      <c r="D68" s="880" t="s">
        <v>399</v>
      </c>
      <c r="E68" s="880" t="s">
        <v>399</v>
      </c>
      <c r="F68" s="880" t="s">
        <v>399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2113</v>
      </c>
      <c r="C69" s="955" t="s">
        <v>2191</v>
      </c>
      <c r="D69" s="880" t="s">
        <v>399</v>
      </c>
      <c r="E69" s="880" t="s">
        <v>399</v>
      </c>
      <c r="F69" s="880" t="s">
        <v>399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2140</v>
      </c>
      <c r="B70" s="978" t="s">
        <v>2192</v>
      </c>
      <c r="C70" s="955" t="s">
        <v>2193</v>
      </c>
      <c r="D70" s="953">
        <v>45519</v>
      </c>
      <c r="E70" s="880" t="s">
        <v>399</v>
      </c>
      <c r="F70" s="880" t="s">
        <v>399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2194</v>
      </c>
      <c r="B71" s="978" t="s">
        <v>2140</v>
      </c>
      <c r="C71" s="955" t="s">
        <v>2195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2188</v>
      </c>
      <c r="B72" s="978" t="s">
        <v>2196</v>
      </c>
      <c r="C72" s="955" t="s">
        <v>2197</v>
      </c>
      <c r="D72" s="880" t="s">
        <v>399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2113</v>
      </c>
      <c r="B73" s="978" t="s">
        <v>1640</v>
      </c>
      <c r="C73" s="955" t="s">
        <v>2198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2113</v>
      </c>
      <c r="C74" s="955" t="s">
        <v>2199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2140</v>
      </c>
      <c r="B75" s="978" t="s">
        <v>2192</v>
      </c>
      <c r="C75" s="955" t="s">
        <v>2200</v>
      </c>
      <c r="D75" s="953">
        <v>45558</v>
      </c>
      <c r="E75" s="840">
        <f t="shared" si="12"/>
        <v>45563</v>
      </c>
      <c r="F75" s="1036" t="s">
        <v>399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2194</v>
      </c>
      <c r="B76" s="978" t="s">
        <v>2140</v>
      </c>
      <c r="C76" s="955" t="s">
        <v>2201</v>
      </c>
      <c r="D76" s="953">
        <v>45560</v>
      </c>
      <c r="E76" s="1036" t="s">
        <v>399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2196</v>
      </c>
      <c r="C77" s="955" t="s">
        <v>2202</v>
      </c>
      <c r="D77" s="953">
        <v>45569</v>
      </c>
      <c r="E77" s="840">
        <f t="shared" si="12"/>
        <v>45574</v>
      </c>
      <c r="F77" s="1036" t="s">
        <v>399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1640</v>
      </c>
      <c r="C78" s="955" t="s">
        <v>2203</v>
      </c>
      <c r="D78" s="953">
        <v>45573</v>
      </c>
      <c r="E78" s="1036" t="s">
        <v>399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2113</v>
      </c>
      <c r="C79" s="955" t="s">
        <v>2204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2192</v>
      </c>
      <c r="C80" s="955" t="s">
        <v>2205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58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2140</v>
      </c>
      <c r="C81" s="955" t="s">
        <v>2206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2207</v>
      </c>
      <c r="B82" s="978" t="s">
        <v>2196</v>
      </c>
      <c r="C82" s="955" t="s">
        <v>2208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1640</v>
      </c>
      <c r="C83" s="955" t="s">
        <v>2209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2113</v>
      </c>
      <c r="C84" s="955" t="s">
        <v>2210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2192</v>
      </c>
      <c r="C85" s="955" t="s">
        <v>2211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2140</v>
      </c>
      <c r="C86" s="955" t="s">
        <v>2212</v>
      </c>
      <c r="D86" s="880" t="s">
        <v>399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1947</v>
      </c>
      <c r="C87" s="955" t="s">
        <v>2213</v>
      </c>
      <c r="D87" s="953">
        <v>45635</v>
      </c>
      <c r="E87" s="840">
        <f t="shared" si="19"/>
        <v>45640</v>
      </c>
      <c r="F87" s="880" t="s">
        <v>399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1640</v>
      </c>
      <c r="C88" s="955" t="s">
        <v>2214</v>
      </c>
      <c r="D88" s="953">
        <v>45643</v>
      </c>
      <c r="E88" s="880" t="s">
        <v>399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2113</v>
      </c>
      <c r="C89" s="955" t="s">
        <v>2215</v>
      </c>
      <c r="D89" s="953">
        <v>45651</v>
      </c>
      <c r="E89" s="880" t="s">
        <v>399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2192</v>
      </c>
      <c r="C90" s="955" t="s">
        <v>2216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2140</v>
      </c>
      <c r="C91" s="955" t="s">
        <v>2217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1947</v>
      </c>
      <c r="C92" s="955" t="s">
        <v>2218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1640</v>
      </c>
      <c r="C93" s="955" t="s">
        <v>2219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2113</v>
      </c>
      <c r="C94" s="955" t="s">
        <v>2220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2192</v>
      </c>
      <c r="C95" s="955" t="s">
        <v>2221</v>
      </c>
      <c r="D95" s="953">
        <v>45697</v>
      </c>
      <c r="E95" s="880" t="s">
        <v>399</v>
      </c>
      <c r="F95" s="880" t="s">
        <v>399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2140</v>
      </c>
      <c r="C96" s="955" t="s">
        <v>2222</v>
      </c>
      <c r="D96" s="953">
        <v>45711</v>
      </c>
      <c r="E96" s="880" t="s">
        <v>399</v>
      </c>
      <c r="F96" s="880" t="s">
        <v>399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1947</v>
      </c>
      <c r="C97" s="955" t="s">
        <v>2223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1640</v>
      </c>
      <c r="C98" s="955" t="s">
        <v>2224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2113</v>
      </c>
      <c r="B99" s="978" t="s">
        <v>1900</v>
      </c>
      <c r="C99" s="955" t="s">
        <v>2225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2192</v>
      </c>
      <c r="C100" s="955" t="s">
        <v>2226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2140</v>
      </c>
      <c r="C101" s="955" t="s">
        <v>2227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2228</v>
      </c>
      <c r="C102" s="955" t="s">
        <v>2229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2230</v>
      </c>
      <c r="B103" s="978" t="s">
        <v>1947</v>
      </c>
      <c r="C103" s="955" t="s">
        <v>2231</v>
      </c>
      <c r="D103" s="953">
        <v>45742</v>
      </c>
      <c r="E103" s="972" t="s">
        <v>399</v>
      </c>
      <c r="F103" s="972" t="s">
        <v>399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1640</v>
      </c>
      <c r="C104" s="955" t="s">
        <v>2232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1900</v>
      </c>
      <c r="C105" s="955" t="s">
        <v>2233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2192</v>
      </c>
      <c r="C106" s="955" t="s">
        <v>2234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2140</v>
      </c>
      <c r="C107" s="955" t="s">
        <v>2235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2228</v>
      </c>
      <c r="C108" s="955" t="s">
        <v>2236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1640</v>
      </c>
      <c r="C109" s="955" t="s">
        <v>2237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1900</v>
      </c>
      <c r="C110" s="955" t="s">
        <v>2238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2192</v>
      </c>
      <c r="C111" s="955" t="s">
        <v>2239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2140</v>
      </c>
      <c r="C112" s="955" t="s">
        <v>2240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2228</v>
      </c>
      <c r="C113" s="955" t="s">
        <v>2241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2242</v>
      </c>
      <c r="C114" s="955" t="s">
        <v>2243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1900</v>
      </c>
      <c r="C115" s="955" t="s">
        <v>2244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2192</v>
      </c>
      <c r="C116" s="955" t="s">
        <v>2245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2140</v>
      </c>
      <c r="C117" s="955" t="s">
        <v>2246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2228</v>
      </c>
      <c r="C118" s="955" t="s">
        <v>2247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2242</v>
      </c>
      <c r="C119" s="955" t="s">
        <v>2248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1900</v>
      </c>
      <c r="C120" s="955" t="s">
        <v>2249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2192</v>
      </c>
      <c r="C121" s="955" t="s">
        <v>2250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2140</v>
      </c>
      <c r="C122" s="955" t="s">
        <v>2251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2228</v>
      </c>
      <c r="C123" s="955" t="s">
        <v>2252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2242</v>
      </c>
      <c r="C124" s="955" t="s">
        <v>2253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1937</v>
      </c>
      <c r="B125" s="978" t="s">
        <v>1900</v>
      </c>
      <c r="C125" s="955" t="s">
        <v>2254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2192</v>
      </c>
      <c r="C126" s="955" t="s">
        <v>2255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2140</v>
      </c>
      <c r="C127" s="955" t="s">
        <v>2256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2228</v>
      </c>
      <c r="C128" s="955" t="s">
        <v>2257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2242</v>
      </c>
      <c r="C129" s="955" t="s">
        <v>2258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1900</v>
      </c>
      <c r="C130" s="955" t="s">
        <v>2259</v>
      </c>
      <c r="D130" s="953">
        <v>45943</v>
      </c>
      <c r="E130" s="972" t="s">
        <v>399</v>
      </c>
      <c r="F130" s="972" t="s">
        <v>399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2192</v>
      </c>
      <c r="C131" s="955" t="s">
        <v>2260</v>
      </c>
      <c r="D131" s="953">
        <v>45943</v>
      </c>
      <c r="E131" s="972" t="s">
        <v>399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2228</v>
      </c>
      <c r="B132" s="978" t="s">
        <v>2140</v>
      </c>
      <c r="C132" s="955" t="s">
        <v>2261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2228</v>
      </c>
      <c r="B133" s="1166" t="s">
        <v>423</v>
      </c>
      <c r="C133" s="955" t="s">
        <v>2262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2242</v>
      </c>
      <c r="B134" s="1166" t="s">
        <v>423</v>
      </c>
      <c r="C134" s="955" t="s">
        <v>2263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1900</v>
      </c>
      <c r="C135" s="955" t="s">
        <v>2264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2192</v>
      </c>
      <c r="C136" s="955" t="s">
        <v>2265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2228</v>
      </c>
      <c r="B137" s="1166" t="s">
        <v>423</v>
      </c>
      <c r="C137" s="955" t="s">
        <v>2266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2267</v>
      </c>
      <c r="B138" s="1166" t="s">
        <v>423</v>
      </c>
      <c r="C138" s="955" t="s">
        <v>2268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hidden="1" customHeight="1">
      <c r="A139" s="1029"/>
      <c r="B139" s="978" t="s">
        <v>2381</v>
      </c>
      <c r="C139" s="955" t="s">
        <v>2382</v>
      </c>
      <c r="D139" s="953">
        <v>45985</v>
      </c>
      <c r="E139" s="1199">
        <f>D139+4</f>
        <v>45989</v>
      </c>
      <c r="F139" s="1200">
        <f>D139+7</f>
        <v>45992</v>
      </c>
      <c r="G139" s="801"/>
      <c r="H139" s="758">
        <v>45981</v>
      </c>
      <c r="I139" s="758">
        <v>45983</v>
      </c>
      <c r="J139" s="1066">
        <f t="shared" ref="J139:J149" si="45">WEEKNUM(I139)</f>
        <v>47</v>
      </c>
    </row>
    <row r="140" spans="1:10" s="146" customFormat="1" ht="20.100000000000001" hidden="1" customHeight="1">
      <c r="A140" s="1029"/>
      <c r="B140" s="978" t="s">
        <v>2383</v>
      </c>
      <c r="C140" s="955" t="s">
        <v>2384</v>
      </c>
      <c r="D140" s="1198" t="s">
        <v>399</v>
      </c>
      <c r="E140" s="1197" t="s">
        <v>399</v>
      </c>
      <c r="F140" s="1197" t="s">
        <v>399</v>
      </c>
      <c r="G140" s="801"/>
      <c r="H140" s="758">
        <f t="shared" si="16"/>
        <v>45988</v>
      </c>
      <c r="I140" s="758">
        <f t="shared" si="16"/>
        <v>45990</v>
      </c>
      <c r="J140" s="1066">
        <f t="shared" si="45"/>
        <v>48</v>
      </c>
    </row>
    <row r="141" spans="1:10" s="146" customFormat="1" ht="20.100000000000001" hidden="1" customHeight="1">
      <c r="A141" s="1029" t="s">
        <v>2385</v>
      </c>
      <c r="B141" s="978" t="s">
        <v>2386</v>
      </c>
      <c r="C141" s="955" t="s">
        <v>2387</v>
      </c>
      <c r="D141" s="953">
        <v>45999</v>
      </c>
      <c r="E141" s="840">
        <f t="shared" ref="E141:E144" si="46">D141+4</f>
        <v>46003</v>
      </c>
      <c r="F141" s="840">
        <f t="shared" ref="F141:F144" si="47">D141+7</f>
        <v>46006</v>
      </c>
      <c r="G141" s="801"/>
      <c r="H141" s="758">
        <f t="shared" si="16"/>
        <v>45995</v>
      </c>
      <c r="I141" s="758">
        <f t="shared" si="16"/>
        <v>45997</v>
      </c>
      <c r="J141" s="1066">
        <f t="shared" si="45"/>
        <v>49</v>
      </c>
    </row>
    <row r="142" spans="1:10" s="146" customFormat="1" ht="20.100000000000001" hidden="1" customHeight="1">
      <c r="A142" s="1029" t="s">
        <v>2388</v>
      </c>
      <c r="B142" s="978" t="s">
        <v>2389</v>
      </c>
      <c r="C142" s="955" t="s">
        <v>2390</v>
      </c>
      <c r="D142" s="953">
        <v>46010</v>
      </c>
      <c r="E142" s="840">
        <f t="shared" si="46"/>
        <v>46014</v>
      </c>
      <c r="F142" s="972" t="s">
        <v>399</v>
      </c>
      <c r="G142" s="801"/>
      <c r="H142" s="758">
        <f t="shared" si="16"/>
        <v>46002</v>
      </c>
      <c r="I142" s="758">
        <f t="shared" si="16"/>
        <v>46004</v>
      </c>
      <c r="J142" s="1066">
        <f t="shared" si="45"/>
        <v>50</v>
      </c>
    </row>
    <row r="143" spans="1:10" s="146" customFormat="1" ht="20.100000000000001" hidden="1" customHeight="1">
      <c r="A143" s="1029" t="s">
        <v>2391</v>
      </c>
      <c r="B143" s="978" t="s">
        <v>2392</v>
      </c>
      <c r="C143" s="955" t="s">
        <v>2393</v>
      </c>
      <c r="D143" s="953">
        <v>46012</v>
      </c>
      <c r="E143" s="972" t="s">
        <v>399</v>
      </c>
      <c r="F143" s="802">
        <f t="shared" si="47"/>
        <v>46019</v>
      </c>
      <c r="G143" s="801"/>
      <c r="H143" s="758">
        <f t="shared" si="16"/>
        <v>46009</v>
      </c>
      <c r="I143" s="758">
        <f t="shared" si="16"/>
        <v>46011</v>
      </c>
      <c r="J143" s="1066">
        <f t="shared" si="45"/>
        <v>51</v>
      </c>
    </row>
    <row r="144" spans="1:10" s="146" customFormat="1" ht="20.100000000000001" hidden="1" customHeight="1">
      <c r="A144" s="1029" t="s">
        <v>2394</v>
      </c>
      <c r="B144" s="978" t="s">
        <v>2395</v>
      </c>
      <c r="C144" s="955" t="s">
        <v>2396</v>
      </c>
      <c r="D144" s="953">
        <v>46022</v>
      </c>
      <c r="E144" s="840">
        <f t="shared" si="46"/>
        <v>46026</v>
      </c>
      <c r="F144" s="802">
        <f t="shared" si="47"/>
        <v>46029</v>
      </c>
      <c r="G144" s="801"/>
      <c r="H144" s="758">
        <f t="shared" si="16"/>
        <v>46016</v>
      </c>
      <c r="I144" s="758">
        <f t="shared" si="16"/>
        <v>46018</v>
      </c>
      <c r="J144" s="1066">
        <f t="shared" si="45"/>
        <v>52</v>
      </c>
    </row>
    <row r="145" spans="1:15" s="146" customFormat="1" ht="20.100000000000001" hidden="1" customHeight="1">
      <c r="A145" s="1029" t="s">
        <v>2242</v>
      </c>
      <c r="B145" s="978" t="s">
        <v>2383</v>
      </c>
      <c r="C145" s="955" t="s">
        <v>2397</v>
      </c>
      <c r="D145" s="953">
        <v>46028</v>
      </c>
      <c r="E145" s="840">
        <f t="shared" ref="E145:E148" si="48">D145+4</f>
        <v>46032</v>
      </c>
      <c r="F145" s="802">
        <f t="shared" ref="F145:F148" si="49">D145+7</f>
        <v>46035</v>
      </c>
      <c r="G145" s="801"/>
      <c r="H145" s="758">
        <v>46023</v>
      </c>
      <c r="I145" s="758">
        <v>46025</v>
      </c>
      <c r="J145" s="1066">
        <f t="shared" si="45"/>
        <v>1</v>
      </c>
    </row>
    <row r="146" spans="1:15" s="146" customFormat="1" ht="20.100000000000001" customHeight="1">
      <c r="A146" s="1029" t="s">
        <v>2398</v>
      </c>
      <c r="B146" s="978" t="s">
        <v>2399</v>
      </c>
      <c r="C146" s="955" t="s">
        <v>2400</v>
      </c>
      <c r="D146" s="953">
        <v>45669</v>
      </c>
      <c r="E146" s="840">
        <f t="shared" si="48"/>
        <v>45673</v>
      </c>
      <c r="F146" s="802">
        <f t="shared" si="49"/>
        <v>45676</v>
      </c>
      <c r="G146" s="801"/>
      <c r="H146" s="758">
        <f t="shared" si="16"/>
        <v>46030</v>
      </c>
      <c r="I146" s="758">
        <f t="shared" si="16"/>
        <v>46032</v>
      </c>
      <c r="J146" s="1066">
        <f t="shared" si="45"/>
        <v>2</v>
      </c>
    </row>
    <row r="147" spans="1:15" s="146" customFormat="1" ht="20.100000000000001" customHeight="1">
      <c r="A147" s="1029" t="s">
        <v>2386</v>
      </c>
      <c r="B147" s="1166" t="s">
        <v>423</v>
      </c>
      <c r="C147" s="955" t="s">
        <v>2401</v>
      </c>
      <c r="D147" s="803">
        <v>46037</v>
      </c>
      <c r="E147" s="841">
        <f t="shared" si="48"/>
        <v>46041</v>
      </c>
      <c r="F147" s="803">
        <f t="shared" si="49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 t="shared" si="45"/>
        <v>3</v>
      </c>
    </row>
    <row r="148" spans="1:15" s="146" customFormat="1" ht="20.100000000000001" customHeight="1">
      <c r="A148" s="1029" t="s">
        <v>2389</v>
      </c>
      <c r="B148" s="978" t="s">
        <v>2386</v>
      </c>
      <c r="C148" s="955" t="s">
        <v>2402</v>
      </c>
      <c r="D148" s="953">
        <v>46044</v>
      </c>
      <c r="E148" s="840">
        <f t="shared" si="48"/>
        <v>46048</v>
      </c>
      <c r="F148" s="802">
        <f>D148+7</f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 t="shared" si="45"/>
        <v>4</v>
      </c>
    </row>
    <row r="149" spans="1:15" s="146" customFormat="1" ht="20.100000000000001" customHeight="1">
      <c r="A149" s="1029" t="s">
        <v>2392</v>
      </c>
      <c r="B149" s="978" t="s">
        <v>2389</v>
      </c>
      <c r="C149" s="955" t="s">
        <v>2403</v>
      </c>
      <c r="D149" s="953">
        <v>46051</v>
      </c>
      <c r="E149" s="840">
        <f t="shared" ref="E149" si="50">D149+4</f>
        <v>46055</v>
      </c>
      <c r="F149" s="802">
        <f t="shared" ref="F149" si="51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 t="shared" si="45"/>
        <v>5</v>
      </c>
    </row>
    <row r="150" spans="1:15" s="146" customFormat="1" ht="20.100000000000001" customHeight="1">
      <c r="A150" s="1029"/>
      <c r="B150" s="978" t="s">
        <v>2392</v>
      </c>
      <c r="C150" s="955" t="s">
        <v>2404</v>
      </c>
      <c r="D150" s="953">
        <v>46058</v>
      </c>
      <c r="E150" s="840">
        <f t="shared" ref="E150:E153" si="52">D150+4</f>
        <v>46062</v>
      </c>
      <c r="F150" s="802">
        <f t="shared" ref="F150:F153" si="53">D150+7</f>
        <v>46065</v>
      </c>
      <c r="G150" s="801"/>
      <c r="H150" s="758">
        <f t="shared" si="16"/>
        <v>46058</v>
      </c>
      <c r="I150" s="758">
        <f t="shared" si="16"/>
        <v>46060</v>
      </c>
      <c r="J150" s="1066">
        <f t="shared" ref="J150:J153" si="54">WEEKNUM(I150)</f>
        <v>6</v>
      </c>
    </row>
    <row r="151" spans="1:15" s="146" customFormat="1" ht="20.100000000000001" customHeight="1">
      <c r="A151" s="1029" t="s">
        <v>2395</v>
      </c>
      <c r="B151" s="1166" t="s">
        <v>755</v>
      </c>
      <c r="C151" s="955" t="s">
        <v>2405</v>
      </c>
      <c r="D151" s="953">
        <v>46065</v>
      </c>
      <c r="E151" s="840">
        <f t="shared" si="52"/>
        <v>46069</v>
      </c>
      <c r="F151" s="802">
        <f t="shared" si="53"/>
        <v>46072</v>
      </c>
      <c r="G151" s="801"/>
      <c r="H151" s="758">
        <f t="shared" si="16"/>
        <v>46065</v>
      </c>
      <c r="I151" s="758">
        <f t="shared" si="16"/>
        <v>46067</v>
      </c>
      <c r="J151" s="1066">
        <f t="shared" si="54"/>
        <v>7</v>
      </c>
    </row>
    <row r="152" spans="1:15" s="146" customFormat="1" ht="20.100000000000001" customHeight="1">
      <c r="A152" s="1029"/>
      <c r="B152" s="978" t="s">
        <v>2383</v>
      </c>
      <c r="C152" s="955" t="s">
        <v>2406</v>
      </c>
      <c r="D152" s="953">
        <v>46072</v>
      </c>
      <c r="E152" s="840">
        <f t="shared" si="52"/>
        <v>46076</v>
      </c>
      <c r="F152" s="802">
        <f t="shared" si="53"/>
        <v>46079</v>
      </c>
      <c r="G152" s="801"/>
      <c r="H152" s="758">
        <f t="shared" si="16"/>
        <v>46072</v>
      </c>
      <c r="I152" s="758">
        <f t="shared" si="16"/>
        <v>46074</v>
      </c>
      <c r="J152" s="1066">
        <f t="shared" si="54"/>
        <v>8</v>
      </c>
    </row>
    <row r="153" spans="1:15" s="146" customFormat="1" ht="20.100000000000001" customHeight="1">
      <c r="A153" s="1029" t="s">
        <v>2381</v>
      </c>
      <c r="B153" s="978" t="s">
        <v>2399</v>
      </c>
      <c r="C153" s="955" t="s">
        <v>2407</v>
      </c>
      <c r="D153" s="953">
        <v>46079</v>
      </c>
      <c r="E153" s="840">
        <f t="shared" si="52"/>
        <v>46083</v>
      </c>
      <c r="F153" s="802">
        <f t="shared" si="53"/>
        <v>46086</v>
      </c>
      <c r="G153" s="801"/>
      <c r="H153" s="758">
        <f t="shared" si="16"/>
        <v>46079</v>
      </c>
      <c r="I153" s="758">
        <f t="shared" si="16"/>
        <v>46081</v>
      </c>
      <c r="J153" s="1066">
        <f t="shared" si="54"/>
        <v>9</v>
      </c>
    </row>
    <row r="154" spans="1:15" s="146" customFormat="1" ht="20.100000000000001" customHeight="1">
      <c r="A154" s="1029"/>
      <c r="B154" s="978" t="s">
        <v>2386</v>
      </c>
      <c r="C154" s="955" t="s">
        <v>2408</v>
      </c>
      <c r="D154" s="953">
        <v>46086</v>
      </c>
      <c r="E154" s="840">
        <f t="shared" ref="E154" si="55">D154+4</f>
        <v>46090</v>
      </c>
      <c r="F154" s="802">
        <f t="shared" ref="F154" si="56">D154+7</f>
        <v>46093</v>
      </c>
      <c r="G154" s="801"/>
      <c r="H154" s="758">
        <f t="shared" si="16"/>
        <v>46086</v>
      </c>
      <c r="I154" s="758">
        <f t="shared" si="16"/>
        <v>46088</v>
      </c>
      <c r="J154" s="1066">
        <f t="shared" ref="J154" si="57">WEEKNUM(I154)</f>
        <v>10</v>
      </c>
    </row>
    <row r="155" spans="1:15" s="146" customFormat="1" ht="20.100000000000001" customHeight="1">
      <c r="A155" s="1029"/>
      <c r="B155" s="978" t="s">
        <v>2389</v>
      </c>
      <c r="C155" s="955" t="s">
        <v>2409</v>
      </c>
      <c r="D155" s="953">
        <v>46093</v>
      </c>
      <c r="E155" s="840">
        <f t="shared" ref="E155" si="58">D155+4</f>
        <v>46097</v>
      </c>
      <c r="F155" s="802">
        <f t="shared" ref="F155" si="59">D155+7</f>
        <v>46100</v>
      </c>
      <c r="G155" s="801"/>
      <c r="H155" s="758">
        <f t="shared" si="16"/>
        <v>46093</v>
      </c>
      <c r="I155" s="758">
        <f t="shared" si="16"/>
        <v>46095</v>
      </c>
      <c r="J155" s="1066">
        <f t="shared" ref="J155" si="60">WEEKNUM(I155)</f>
        <v>11</v>
      </c>
    </row>
    <row r="156" spans="1:15" s="146" customFormat="1" ht="20.100000000000001" customHeight="1">
      <c r="A156" s="1029"/>
      <c r="B156" s="978" t="s">
        <v>2392</v>
      </c>
      <c r="C156" s="955" t="s">
        <v>2410</v>
      </c>
      <c r="D156" s="953">
        <v>46100</v>
      </c>
      <c r="E156" s="840">
        <f t="shared" ref="E156:E157" si="61">D156+4</f>
        <v>46104</v>
      </c>
      <c r="F156" s="802">
        <f t="shared" ref="F156:F157" si="62">D156+7</f>
        <v>46107</v>
      </c>
      <c r="G156" s="801"/>
      <c r="H156" s="758">
        <f t="shared" si="16"/>
        <v>46100</v>
      </c>
      <c r="I156" s="758">
        <f t="shared" si="16"/>
        <v>46102</v>
      </c>
      <c r="J156" s="1066">
        <f t="shared" ref="J156:J157" si="63">WEEKNUM(I156)</f>
        <v>12</v>
      </c>
    </row>
    <row r="157" spans="1:15" s="146" customFormat="1" ht="20.100000000000001" customHeight="1">
      <c r="A157" s="1029" t="s">
        <v>2395</v>
      </c>
      <c r="B157" s="978" t="s">
        <v>1801</v>
      </c>
      <c r="C157" s="955" t="s">
        <v>2411</v>
      </c>
      <c r="D157" s="953">
        <v>46107</v>
      </c>
      <c r="E157" s="840">
        <f t="shared" si="61"/>
        <v>46111</v>
      </c>
      <c r="F157" s="802">
        <f t="shared" si="62"/>
        <v>46114</v>
      </c>
      <c r="G157" s="801"/>
      <c r="H157" s="758">
        <f t="shared" si="16"/>
        <v>46107</v>
      </c>
      <c r="I157" s="758">
        <f t="shared" si="16"/>
        <v>46109</v>
      </c>
      <c r="J157" s="1066">
        <f t="shared" si="63"/>
        <v>13</v>
      </c>
    </row>
    <row r="158" spans="1:15" s="146" customFormat="1" ht="20.100000000000001" customHeight="1">
      <c r="A158" s="1029"/>
      <c r="B158" s="978" t="s">
        <v>2383</v>
      </c>
      <c r="C158" s="955" t="s">
        <v>2412</v>
      </c>
      <c r="D158" s="953">
        <v>46114</v>
      </c>
      <c r="E158" s="840">
        <f t="shared" ref="E158" si="64">D158+4</f>
        <v>46118</v>
      </c>
      <c r="F158" s="802">
        <f t="shared" ref="F158" si="65">D158+7</f>
        <v>46121</v>
      </c>
      <c r="G158" s="801"/>
      <c r="H158" s="758">
        <f t="shared" si="16"/>
        <v>46114</v>
      </c>
      <c r="I158" s="758">
        <f t="shared" si="16"/>
        <v>46116</v>
      </c>
      <c r="J158" s="1066">
        <f t="shared" ref="J158" si="66">WEEKNUM(I158)</f>
        <v>14</v>
      </c>
    </row>
    <row r="159" spans="1:15" s="146" customFormat="1" ht="18" customHeight="1">
      <c r="A159" s="1029"/>
      <c r="B159" s="147" t="s">
        <v>577</v>
      </c>
      <c r="C159" s="11"/>
      <c r="D159" s="11"/>
      <c r="E159" s="11"/>
      <c r="F159" s="11"/>
      <c r="G159" s="11"/>
      <c r="H159" s="2"/>
      <c r="I159" s="391"/>
      <c r="J159" s="391"/>
      <c r="K159" s="391"/>
      <c r="L159" s="391"/>
      <c r="M159" s="2"/>
      <c r="N159" s="145"/>
      <c r="O159" s="159"/>
    </row>
    <row r="160" spans="1:15" s="146" customFormat="1" ht="18" customHeight="1">
      <c r="A160" s="1029"/>
      <c r="B160" s="147"/>
      <c r="C160" s="11"/>
      <c r="D160" s="11"/>
      <c r="E160" s="11"/>
      <c r="F160" s="11"/>
      <c r="G160" s="11"/>
      <c r="H160" s="2"/>
      <c r="I160" s="391"/>
      <c r="J160" s="391"/>
      <c r="K160" s="391"/>
      <c r="L160" s="391"/>
      <c r="M160" s="2"/>
      <c r="N160" s="145"/>
      <c r="O160" s="159"/>
    </row>
    <row r="161" spans="1:15" s="146" customFormat="1" ht="18" customHeight="1">
      <c r="A161" s="1029"/>
      <c r="B161" s="147"/>
      <c r="C161" s="11"/>
      <c r="D161" s="11"/>
      <c r="E161" s="11"/>
      <c r="F161" s="11"/>
      <c r="G161" s="11"/>
      <c r="H161" s="2"/>
      <c r="I161" s="391"/>
      <c r="J161" s="391"/>
      <c r="K161" s="391"/>
      <c r="L161" s="391"/>
      <c r="M161" s="2"/>
      <c r="N161" s="145"/>
      <c r="O161" s="159"/>
    </row>
    <row r="162" spans="1:15" s="146" customFormat="1" ht="18" customHeight="1">
      <c r="A162" s="1029"/>
      <c r="B162" s="1231" t="s">
        <v>1106</v>
      </c>
      <c r="C162" s="1231"/>
      <c r="D162" s="1231"/>
      <c r="E162" s="1231"/>
      <c r="F162" s="1231"/>
      <c r="G162" s="1231"/>
      <c r="H162" s="1231"/>
      <c r="I162" s="1231"/>
      <c r="J162" s="1034"/>
      <c r="K162" s="391"/>
      <c r="L162" s="391"/>
      <c r="M162" s="2"/>
      <c r="N162" s="145"/>
      <c r="O162" s="159"/>
    </row>
    <row r="163" spans="1:15" s="146" customFormat="1" ht="18" customHeight="1">
      <c r="A163" s="1029"/>
      <c r="B163" s="147"/>
      <c r="C163" s="11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5" s="146" customFormat="1" ht="30.75" customHeight="1">
      <c r="A164" s="1029"/>
      <c r="B164" s="1233" t="s">
        <v>123</v>
      </c>
      <c r="C164" s="1234"/>
      <c r="D164" s="1275" t="s">
        <v>363</v>
      </c>
      <c r="E164" s="958" t="s">
        <v>330</v>
      </c>
      <c r="F164" s="958" t="s">
        <v>171</v>
      </c>
      <c r="G164" s="958" t="s">
        <v>191</v>
      </c>
      <c r="H164" s="958" t="s">
        <v>230</v>
      </c>
      <c r="I164" s="958" t="s">
        <v>318</v>
      </c>
      <c r="J164" s="958" t="s">
        <v>284</v>
      </c>
      <c r="K164" s="958" t="s">
        <v>186</v>
      </c>
      <c r="L164" s="195"/>
      <c r="M164" s="883"/>
    </row>
    <row r="165" spans="1:15" s="146" customFormat="1" ht="21.75" customHeight="1">
      <c r="A165" s="1029"/>
      <c r="B165" s="944" t="s">
        <v>365</v>
      </c>
      <c r="C165" s="944" t="s">
        <v>366</v>
      </c>
      <c r="D165" s="1276"/>
      <c r="E165" s="1070" t="s">
        <v>250</v>
      </c>
      <c r="F165" s="1070" t="s">
        <v>255</v>
      </c>
      <c r="G165" s="1070" t="s">
        <v>173</v>
      </c>
      <c r="H165" s="1070" t="s">
        <v>176</v>
      </c>
      <c r="I165" s="1070" t="s">
        <v>177</v>
      </c>
      <c r="J165" s="1070" t="s">
        <v>296</v>
      </c>
      <c r="K165" s="1070" t="s">
        <v>232</v>
      </c>
      <c r="L165" s="195"/>
      <c r="M165" s="1049" t="s">
        <v>502</v>
      </c>
      <c r="N165" s="1049" t="s">
        <v>367</v>
      </c>
      <c r="O165" s="943" t="s">
        <v>451</v>
      </c>
    </row>
    <row r="166" spans="1:15" s="146" customFormat="1" ht="21.75" hidden="1" customHeight="1">
      <c r="A166" s="1029" t="s">
        <v>2381</v>
      </c>
      <c r="B166" s="1166" t="s">
        <v>423</v>
      </c>
      <c r="C166" s="964" t="s">
        <v>2413</v>
      </c>
      <c r="D166" s="825">
        <v>45995</v>
      </c>
      <c r="E166" s="825">
        <f>D166+3</f>
        <v>45998</v>
      </c>
      <c r="F166" s="825">
        <f>E166+6</f>
        <v>46004</v>
      </c>
      <c r="G166" s="825">
        <f>F166+2</f>
        <v>46006</v>
      </c>
      <c r="H166" s="825">
        <f>G166+2</f>
        <v>46008</v>
      </c>
      <c r="I166" s="825">
        <f>H166+3</f>
        <v>46011</v>
      </c>
      <c r="J166" s="825">
        <f>I166+3</f>
        <v>46014</v>
      </c>
      <c r="K166" s="825">
        <f>J166+4</f>
        <v>46018</v>
      </c>
      <c r="L166" s="195"/>
      <c r="M166" s="758">
        <v>45990</v>
      </c>
      <c r="N166" s="758">
        <v>45991</v>
      </c>
      <c r="O166" s="1066">
        <f>WEEKNUM(N166)</f>
        <v>49</v>
      </c>
    </row>
    <row r="167" spans="1:15" s="146" customFormat="1" ht="21.75" hidden="1" customHeight="1">
      <c r="A167" s="1029"/>
      <c r="B167" s="978" t="s">
        <v>2383</v>
      </c>
      <c r="C167" s="964" t="s">
        <v>2414</v>
      </c>
      <c r="D167" s="961">
        <v>45993</v>
      </c>
      <c r="E167" s="1197" t="s">
        <v>399</v>
      </c>
      <c r="F167" s="1197" t="s">
        <v>399</v>
      </c>
      <c r="G167" s="823">
        <v>46008</v>
      </c>
      <c r="H167" s="823">
        <f t="shared" ref="H167" si="67">G167+2</f>
        <v>46010</v>
      </c>
      <c r="I167" s="823">
        <f t="shared" ref="I167:J167" si="68">H167+3</f>
        <v>46013</v>
      </c>
      <c r="J167" s="823">
        <f t="shared" si="68"/>
        <v>46016</v>
      </c>
      <c r="K167" s="823">
        <f t="shared" ref="K167:K170" si="69">J167+4</f>
        <v>46020</v>
      </c>
      <c r="L167" s="195"/>
      <c r="M167" s="758">
        <f t="shared" ref="M167:N185" si="70">M166+7</f>
        <v>45997</v>
      </c>
      <c r="N167" s="758">
        <f t="shared" si="70"/>
        <v>45998</v>
      </c>
      <c r="O167" s="1066">
        <f t="shared" ref="O167:O169" si="71">WEEKNUM(N167)</f>
        <v>50</v>
      </c>
    </row>
    <row r="168" spans="1:15" s="146" customFormat="1" ht="21.75" hidden="1" customHeight="1">
      <c r="A168" s="1029" t="s">
        <v>2385</v>
      </c>
      <c r="B168" s="978" t="s">
        <v>1782</v>
      </c>
      <c r="C168" s="964" t="s">
        <v>2415</v>
      </c>
      <c r="D168" s="961">
        <v>46012</v>
      </c>
      <c r="E168" s="823">
        <f t="shared" ref="E168" si="72">D168+3</f>
        <v>46015</v>
      </c>
      <c r="F168" s="823">
        <f t="shared" ref="F168:F170" si="73">E168+6</f>
        <v>46021</v>
      </c>
      <c r="G168" s="823">
        <f t="shared" ref="G168:H168" si="74">F168+2</f>
        <v>46023</v>
      </c>
      <c r="H168" s="823">
        <f t="shared" si="74"/>
        <v>46025</v>
      </c>
      <c r="I168" s="823">
        <f t="shared" ref="I168:J168" si="75">H168+3</f>
        <v>46028</v>
      </c>
      <c r="J168" s="823">
        <f t="shared" si="75"/>
        <v>46031</v>
      </c>
      <c r="K168" s="823">
        <f t="shared" si="69"/>
        <v>46035</v>
      </c>
      <c r="L168" s="195"/>
      <c r="M168" s="758">
        <f t="shared" si="70"/>
        <v>46004</v>
      </c>
      <c r="N168" s="758">
        <f t="shared" si="70"/>
        <v>46005</v>
      </c>
      <c r="O168" s="1066">
        <f t="shared" si="71"/>
        <v>51</v>
      </c>
    </row>
    <row r="169" spans="1:15" s="146" customFormat="1" ht="21.75" hidden="1" customHeight="1">
      <c r="A169" s="1029" t="s">
        <v>1782</v>
      </c>
      <c r="B169" s="978" t="s">
        <v>2389</v>
      </c>
      <c r="C169" s="964" t="s">
        <v>2416</v>
      </c>
      <c r="D169" s="961">
        <v>46017</v>
      </c>
      <c r="E169" s="1197" t="s">
        <v>399</v>
      </c>
      <c r="F169" s="823">
        <f>D169+9</f>
        <v>46026</v>
      </c>
      <c r="G169" s="823">
        <f t="shared" ref="G169" si="76">F169+2</f>
        <v>46028</v>
      </c>
      <c r="H169" s="1197" t="s">
        <v>399</v>
      </c>
      <c r="I169" s="823">
        <f>D169+16</f>
        <v>46033</v>
      </c>
      <c r="J169" s="823">
        <f t="shared" ref="J169" si="77">I169+3</f>
        <v>46036</v>
      </c>
      <c r="K169" s="823">
        <f>J169+4</f>
        <v>46040</v>
      </c>
      <c r="L169" s="195"/>
      <c r="M169" s="758">
        <f t="shared" si="70"/>
        <v>46011</v>
      </c>
      <c r="N169" s="758">
        <f t="shared" si="70"/>
        <v>46012</v>
      </c>
      <c r="O169" s="1066">
        <f t="shared" si="71"/>
        <v>52</v>
      </c>
    </row>
    <row r="170" spans="1:15" s="146" customFormat="1" ht="21.75" hidden="1" customHeight="1">
      <c r="A170" s="1029" t="s">
        <v>2391</v>
      </c>
      <c r="B170" s="978" t="s">
        <v>2392</v>
      </c>
      <c r="C170" s="964" t="s">
        <v>2417</v>
      </c>
      <c r="D170" s="961">
        <v>46022</v>
      </c>
      <c r="E170" s="823">
        <f t="shared" ref="E170:E175" si="78">D170+3</f>
        <v>46025</v>
      </c>
      <c r="F170" s="823">
        <f t="shared" si="73"/>
        <v>46031</v>
      </c>
      <c r="G170" s="823">
        <f t="shared" ref="G170:H170" si="79">F170+2</f>
        <v>46033</v>
      </c>
      <c r="H170" s="823">
        <f t="shared" si="79"/>
        <v>46035</v>
      </c>
      <c r="I170" s="823">
        <f t="shared" ref="I170:J170" si="80">H170+3</f>
        <v>46038</v>
      </c>
      <c r="J170" s="823">
        <f t="shared" si="80"/>
        <v>46041</v>
      </c>
      <c r="K170" s="823">
        <f t="shared" si="69"/>
        <v>46045</v>
      </c>
      <c r="L170" s="195"/>
      <c r="M170" s="758">
        <f t="shared" si="70"/>
        <v>46018</v>
      </c>
      <c r="N170" s="758">
        <f t="shared" si="70"/>
        <v>46019</v>
      </c>
      <c r="O170" s="1066">
        <v>1</v>
      </c>
    </row>
    <row r="171" spans="1:15" s="146" customFormat="1" ht="21.75" customHeight="1">
      <c r="A171" s="1029"/>
      <c r="B171" s="978" t="s">
        <v>2395</v>
      </c>
      <c r="C171" s="964" t="s">
        <v>2418</v>
      </c>
      <c r="D171" s="961">
        <v>46033</v>
      </c>
      <c r="E171" s="1197" t="s">
        <v>399</v>
      </c>
      <c r="F171" s="1197" t="s">
        <v>399</v>
      </c>
      <c r="G171" s="823">
        <f>D171+11</f>
        <v>46044</v>
      </c>
      <c r="H171" s="823">
        <f t="shared" ref="H171:H174" si="81">G171+2</f>
        <v>46046</v>
      </c>
      <c r="I171" s="823">
        <f t="shared" ref="I171:I174" si="82">H171+3</f>
        <v>46049</v>
      </c>
      <c r="J171" s="823">
        <f t="shared" ref="J171:J174" si="83">I171+3</f>
        <v>46052</v>
      </c>
      <c r="K171" s="823">
        <f t="shared" ref="K171:K174" si="84">J171+4</f>
        <v>46056</v>
      </c>
      <c r="L171" s="195"/>
      <c r="M171" s="758">
        <v>46025</v>
      </c>
      <c r="N171" s="758">
        <v>46026</v>
      </c>
      <c r="O171" s="1066">
        <f t="shared" ref="O171:O174" si="85">WEEKNUM(N171)</f>
        <v>2</v>
      </c>
    </row>
    <row r="172" spans="1:15" s="146" customFormat="1" ht="21.75" customHeight="1">
      <c r="A172" s="1029" t="s">
        <v>2381</v>
      </c>
      <c r="B172" s="978" t="s">
        <v>2383</v>
      </c>
      <c r="C172" s="964" t="s">
        <v>2419</v>
      </c>
      <c r="D172" s="961">
        <v>46036</v>
      </c>
      <c r="E172" s="823">
        <f t="shared" si="78"/>
        <v>46039</v>
      </c>
      <c r="F172" s="823">
        <f t="shared" ref="F172:F174" si="86">E172+6</f>
        <v>46045</v>
      </c>
      <c r="G172" s="823">
        <f t="shared" ref="G172:G174" si="87">F172+2</f>
        <v>46047</v>
      </c>
      <c r="H172" s="823">
        <f t="shared" si="81"/>
        <v>46049</v>
      </c>
      <c r="I172" s="823">
        <f t="shared" si="82"/>
        <v>46052</v>
      </c>
      <c r="J172" s="823">
        <f t="shared" si="83"/>
        <v>46055</v>
      </c>
      <c r="K172" s="823">
        <f t="shared" si="84"/>
        <v>46059</v>
      </c>
      <c r="L172" s="195"/>
      <c r="M172" s="758">
        <f t="shared" si="70"/>
        <v>46032</v>
      </c>
      <c r="N172" s="758">
        <f t="shared" si="70"/>
        <v>46033</v>
      </c>
      <c r="O172" s="1066">
        <f t="shared" si="85"/>
        <v>3</v>
      </c>
    </row>
    <row r="173" spans="1:15" s="146" customFormat="1" ht="21.75" customHeight="1">
      <c r="A173" s="1029" t="s">
        <v>2420</v>
      </c>
      <c r="B173" s="978" t="s">
        <v>2399</v>
      </c>
      <c r="C173" s="964" t="s">
        <v>2421</v>
      </c>
      <c r="D173" s="961">
        <v>46042</v>
      </c>
      <c r="E173" s="823">
        <f t="shared" si="78"/>
        <v>46045</v>
      </c>
      <c r="F173" s="823">
        <f t="shared" si="86"/>
        <v>46051</v>
      </c>
      <c r="G173" s="823">
        <f t="shared" si="87"/>
        <v>46053</v>
      </c>
      <c r="H173" s="823">
        <f t="shared" si="81"/>
        <v>46055</v>
      </c>
      <c r="I173" s="823">
        <f t="shared" si="82"/>
        <v>46058</v>
      </c>
      <c r="J173" s="823">
        <f t="shared" si="83"/>
        <v>46061</v>
      </c>
      <c r="K173" s="823">
        <f t="shared" si="84"/>
        <v>46065</v>
      </c>
      <c r="L173" s="195"/>
      <c r="M173" s="758">
        <f t="shared" si="70"/>
        <v>46039</v>
      </c>
      <c r="N173" s="758">
        <f t="shared" si="70"/>
        <v>46040</v>
      </c>
      <c r="O173" s="1066">
        <f t="shared" si="85"/>
        <v>4</v>
      </c>
    </row>
    <row r="174" spans="1:15" s="146" customFormat="1" ht="21.75" customHeight="1">
      <c r="A174" s="1029" t="s">
        <v>2386</v>
      </c>
      <c r="B174" s="1166" t="s">
        <v>423</v>
      </c>
      <c r="C174" s="964" t="s">
        <v>2422</v>
      </c>
      <c r="D174" s="825">
        <v>46046</v>
      </c>
      <c r="E174" s="825">
        <f t="shared" si="78"/>
        <v>46049</v>
      </c>
      <c r="F174" s="825">
        <f t="shared" si="86"/>
        <v>46055</v>
      </c>
      <c r="G174" s="825">
        <f t="shared" si="87"/>
        <v>46057</v>
      </c>
      <c r="H174" s="825">
        <f t="shared" si="81"/>
        <v>46059</v>
      </c>
      <c r="I174" s="825">
        <f t="shared" si="82"/>
        <v>46062</v>
      </c>
      <c r="J174" s="825">
        <f t="shared" si="83"/>
        <v>46065</v>
      </c>
      <c r="K174" s="825">
        <f t="shared" si="84"/>
        <v>46069</v>
      </c>
      <c r="L174" s="195"/>
      <c r="M174" s="758">
        <f t="shared" si="70"/>
        <v>46046</v>
      </c>
      <c r="N174" s="758">
        <f t="shared" si="70"/>
        <v>46047</v>
      </c>
      <c r="O174" s="1066">
        <f t="shared" si="85"/>
        <v>5</v>
      </c>
    </row>
    <row r="175" spans="1:15" s="146" customFormat="1" ht="21.75" customHeight="1">
      <c r="A175" s="1029" t="s">
        <v>2389</v>
      </c>
      <c r="B175" s="978" t="s">
        <v>2386</v>
      </c>
      <c r="C175" s="964" t="s">
        <v>2423</v>
      </c>
      <c r="D175" s="961">
        <v>46053</v>
      </c>
      <c r="E175" s="823">
        <f t="shared" si="78"/>
        <v>46056</v>
      </c>
      <c r="F175" s="823">
        <f t="shared" ref="F175" si="88">E175+6</f>
        <v>46062</v>
      </c>
      <c r="G175" s="823">
        <f t="shared" ref="G175" si="89">F175+2</f>
        <v>46064</v>
      </c>
      <c r="H175" s="823">
        <f t="shared" ref="H175" si="90">G175+2</f>
        <v>46066</v>
      </c>
      <c r="I175" s="823">
        <f t="shared" ref="I175" si="91">H175+3</f>
        <v>46069</v>
      </c>
      <c r="J175" s="823">
        <f t="shared" ref="J175" si="92">I175+3</f>
        <v>46072</v>
      </c>
      <c r="K175" s="823">
        <f t="shared" ref="K175" si="93">J175+4</f>
        <v>46076</v>
      </c>
      <c r="L175" s="195"/>
      <c r="M175" s="758">
        <f t="shared" si="70"/>
        <v>46053</v>
      </c>
      <c r="N175" s="758">
        <f t="shared" si="70"/>
        <v>46054</v>
      </c>
      <c r="O175" s="1066">
        <f t="shared" ref="O175" si="94">WEEKNUM(N175)</f>
        <v>6</v>
      </c>
    </row>
    <row r="176" spans="1:15" s="146" customFormat="1" ht="21.75" customHeight="1">
      <c r="A176" s="1029"/>
      <c r="B176" s="978" t="s">
        <v>2389</v>
      </c>
      <c r="C176" s="964" t="s">
        <v>2424</v>
      </c>
      <c r="D176" s="961">
        <v>46060</v>
      </c>
      <c r="E176" s="823">
        <f t="shared" ref="E176:E179" si="95">D176+3</f>
        <v>46063</v>
      </c>
      <c r="F176" s="823">
        <f t="shared" ref="F176:F179" si="96">E176+6</f>
        <v>46069</v>
      </c>
      <c r="G176" s="823">
        <f t="shared" ref="G176:G179" si="97">F176+2</f>
        <v>46071</v>
      </c>
      <c r="H176" s="823">
        <f t="shared" ref="H176:H179" si="98">G176+2</f>
        <v>46073</v>
      </c>
      <c r="I176" s="823">
        <f t="shared" ref="I176:I179" si="99">H176+3</f>
        <v>46076</v>
      </c>
      <c r="J176" s="823">
        <f t="shared" ref="J176:J179" si="100">I176+3</f>
        <v>46079</v>
      </c>
      <c r="K176" s="823">
        <f t="shared" ref="K176:K179" si="101">J176+4</f>
        <v>46083</v>
      </c>
      <c r="L176" s="195"/>
      <c r="M176" s="758">
        <f t="shared" si="70"/>
        <v>46060</v>
      </c>
      <c r="N176" s="758">
        <f t="shared" si="70"/>
        <v>46061</v>
      </c>
      <c r="O176" s="1066">
        <f t="shared" ref="O176:O179" si="102">WEEKNUM(N176)</f>
        <v>7</v>
      </c>
    </row>
    <row r="177" spans="1:15" s="146" customFormat="1" ht="21.75" customHeight="1">
      <c r="A177" s="1029"/>
      <c r="B177" s="978" t="s">
        <v>2392</v>
      </c>
      <c r="C177" s="964" t="s">
        <v>2425</v>
      </c>
      <c r="D177" s="961">
        <v>46067</v>
      </c>
      <c r="E177" s="823">
        <f t="shared" si="95"/>
        <v>46070</v>
      </c>
      <c r="F177" s="823">
        <f t="shared" si="96"/>
        <v>46076</v>
      </c>
      <c r="G177" s="823">
        <f t="shared" si="97"/>
        <v>46078</v>
      </c>
      <c r="H177" s="823">
        <f t="shared" si="98"/>
        <v>46080</v>
      </c>
      <c r="I177" s="823">
        <f t="shared" si="99"/>
        <v>46083</v>
      </c>
      <c r="J177" s="823">
        <f t="shared" si="100"/>
        <v>46086</v>
      </c>
      <c r="K177" s="823">
        <f t="shared" si="101"/>
        <v>46090</v>
      </c>
      <c r="L177" s="195"/>
      <c r="M177" s="758">
        <f t="shared" si="70"/>
        <v>46067</v>
      </c>
      <c r="N177" s="758">
        <f t="shared" si="70"/>
        <v>46068</v>
      </c>
      <c r="O177" s="1066">
        <f t="shared" si="102"/>
        <v>8</v>
      </c>
    </row>
    <row r="178" spans="1:15" s="146" customFormat="1" ht="21.75" customHeight="1">
      <c r="A178" s="1029" t="s">
        <v>2395</v>
      </c>
      <c r="B178" s="978" t="s">
        <v>1801</v>
      </c>
      <c r="C178" s="964" t="s">
        <v>2426</v>
      </c>
      <c r="D178" s="961">
        <v>46074</v>
      </c>
      <c r="E178" s="823">
        <f t="shared" si="95"/>
        <v>46077</v>
      </c>
      <c r="F178" s="823">
        <f t="shared" si="96"/>
        <v>46083</v>
      </c>
      <c r="G178" s="823">
        <f t="shared" si="97"/>
        <v>46085</v>
      </c>
      <c r="H178" s="823">
        <f t="shared" si="98"/>
        <v>46087</v>
      </c>
      <c r="I178" s="823">
        <f t="shared" si="99"/>
        <v>46090</v>
      </c>
      <c r="J178" s="823">
        <f t="shared" si="100"/>
        <v>46093</v>
      </c>
      <c r="K178" s="823">
        <f t="shared" si="101"/>
        <v>46097</v>
      </c>
      <c r="L178" s="195"/>
      <c r="M178" s="758">
        <f t="shared" si="70"/>
        <v>46074</v>
      </c>
      <c r="N178" s="758">
        <f t="shared" si="70"/>
        <v>46075</v>
      </c>
      <c r="O178" s="1066">
        <f t="shared" si="102"/>
        <v>9</v>
      </c>
    </row>
    <row r="179" spans="1:15" s="146" customFormat="1" ht="21.75" customHeight="1">
      <c r="A179" s="1029"/>
      <c r="B179" s="978" t="s">
        <v>2383</v>
      </c>
      <c r="C179" s="964" t="s">
        <v>2427</v>
      </c>
      <c r="D179" s="961">
        <v>46081</v>
      </c>
      <c r="E179" s="823">
        <f t="shared" si="95"/>
        <v>46084</v>
      </c>
      <c r="F179" s="823">
        <f t="shared" si="96"/>
        <v>46090</v>
      </c>
      <c r="G179" s="823">
        <f t="shared" si="97"/>
        <v>46092</v>
      </c>
      <c r="H179" s="823">
        <f t="shared" si="98"/>
        <v>46094</v>
      </c>
      <c r="I179" s="823">
        <f t="shared" si="99"/>
        <v>46097</v>
      </c>
      <c r="J179" s="823">
        <f t="shared" si="100"/>
        <v>46100</v>
      </c>
      <c r="K179" s="823">
        <f t="shared" si="101"/>
        <v>46104</v>
      </c>
      <c r="L179" s="195"/>
      <c r="M179" s="758">
        <f t="shared" si="70"/>
        <v>46081</v>
      </c>
      <c r="N179" s="758">
        <f t="shared" si="70"/>
        <v>46082</v>
      </c>
      <c r="O179" s="1066">
        <f t="shared" si="102"/>
        <v>10</v>
      </c>
    </row>
    <row r="180" spans="1:15" s="146" customFormat="1" ht="21.75" customHeight="1">
      <c r="A180" s="1029"/>
      <c r="B180" s="978" t="s">
        <v>2428</v>
      </c>
      <c r="C180" s="964" t="s">
        <v>2429</v>
      </c>
      <c r="D180" s="961">
        <v>46088</v>
      </c>
      <c r="E180" s="823">
        <f t="shared" ref="E180:E181" si="103">D180+3</f>
        <v>46091</v>
      </c>
      <c r="F180" s="823">
        <f t="shared" ref="F180:F181" si="104">E180+6</f>
        <v>46097</v>
      </c>
      <c r="G180" s="823">
        <f t="shared" ref="G180:G181" si="105">F180+2</f>
        <v>46099</v>
      </c>
      <c r="H180" s="823">
        <f t="shared" ref="H180:H181" si="106">G180+2</f>
        <v>46101</v>
      </c>
      <c r="I180" s="823">
        <f t="shared" ref="I180:I181" si="107">H180+3</f>
        <v>46104</v>
      </c>
      <c r="J180" s="823">
        <f t="shared" ref="J180:J181" si="108">I180+3</f>
        <v>46107</v>
      </c>
      <c r="K180" s="823">
        <f t="shared" ref="K180:K181" si="109">J180+4</f>
        <v>46111</v>
      </c>
      <c r="L180" s="195"/>
      <c r="M180" s="758">
        <f t="shared" si="70"/>
        <v>46088</v>
      </c>
      <c r="N180" s="758">
        <f t="shared" si="70"/>
        <v>46089</v>
      </c>
      <c r="O180" s="1066">
        <f t="shared" ref="O180:O181" si="110">WEEKNUM(N180)</f>
        <v>11</v>
      </c>
    </row>
    <row r="181" spans="1:15" s="146" customFormat="1" ht="21.75" customHeight="1">
      <c r="A181" s="1029"/>
      <c r="B181" s="978" t="s">
        <v>2386</v>
      </c>
      <c r="C181" s="964" t="s">
        <v>2430</v>
      </c>
      <c r="D181" s="961">
        <v>46095</v>
      </c>
      <c r="E181" s="823">
        <f t="shared" si="103"/>
        <v>46098</v>
      </c>
      <c r="F181" s="823">
        <f t="shared" si="104"/>
        <v>46104</v>
      </c>
      <c r="G181" s="823">
        <f t="shared" si="105"/>
        <v>46106</v>
      </c>
      <c r="H181" s="823">
        <f t="shared" si="106"/>
        <v>46108</v>
      </c>
      <c r="I181" s="823">
        <f t="shared" si="107"/>
        <v>46111</v>
      </c>
      <c r="J181" s="823">
        <f t="shared" si="108"/>
        <v>46114</v>
      </c>
      <c r="K181" s="823">
        <f t="shared" si="109"/>
        <v>46118</v>
      </c>
      <c r="L181" s="195"/>
      <c r="M181" s="758">
        <f t="shared" si="70"/>
        <v>46095</v>
      </c>
      <c r="N181" s="758">
        <f t="shared" si="70"/>
        <v>46096</v>
      </c>
      <c r="O181" s="1066">
        <f t="shared" si="110"/>
        <v>12</v>
      </c>
    </row>
    <row r="182" spans="1:15" s="146" customFormat="1" ht="21.75" customHeight="1">
      <c r="A182" s="1029"/>
      <c r="B182" s="978" t="s">
        <v>2389</v>
      </c>
      <c r="C182" s="964" t="s">
        <v>2431</v>
      </c>
      <c r="D182" s="961">
        <v>46102</v>
      </c>
      <c r="E182" s="823">
        <f t="shared" ref="E182" si="111">D182+3</f>
        <v>46105</v>
      </c>
      <c r="F182" s="823">
        <f t="shared" ref="F182" si="112">E182+6</f>
        <v>46111</v>
      </c>
      <c r="G182" s="823">
        <f t="shared" ref="G182" si="113">F182+2</f>
        <v>46113</v>
      </c>
      <c r="H182" s="823">
        <f t="shared" ref="H182" si="114">G182+2</f>
        <v>46115</v>
      </c>
      <c r="I182" s="823">
        <f t="shared" ref="I182" si="115">H182+3</f>
        <v>46118</v>
      </c>
      <c r="J182" s="823">
        <f t="shared" ref="J182" si="116">I182+3</f>
        <v>46121</v>
      </c>
      <c r="K182" s="823">
        <f t="shared" ref="K182" si="117">J182+4</f>
        <v>46125</v>
      </c>
      <c r="L182" s="195"/>
      <c r="M182" s="758">
        <f t="shared" si="70"/>
        <v>46102</v>
      </c>
      <c r="N182" s="758">
        <f t="shared" si="70"/>
        <v>46103</v>
      </c>
      <c r="O182" s="1066">
        <f t="shared" ref="O182" si="118">WEEKNUM(N182)</f>
        <v>13</v>
      </c>
    </row>
    <row r="183" spans="1:15" s="146" customFormat="1" ht="21.75" customHeight="1">
      <c r="A183" s="1029"/>
      <c r="B183" s="978" t="s">
        <v>2392</v>
      </c>
      <c r="C183" s="964" t="s">
        <v>2432</v>
      </c>
      <c r="D183" s="961">
        <v>46109</v>
      </c>
      <c r="E183" s="823">
        <f t="shared" ref="E183:E184" si="119">D183+3</f>
        <v>46112</v>
      </c>
      <c r="F183" s="823">
        <f t="shared" ref="F183:F184" si="120">E183+6</f>
        <v>46118</v>
      </c>
      <c r="G183" s="823">
        <f t="shared" ref="G183:G184" si="121">F183+2</f>
        <v>46120</v>
      </c>
      <c r="H183" s="823">
        <f t="shared" ref="H183:H184" si="122">G183+2</f>
        <v>46122</v>
      </c>
      <c r="I183" s="823">
        <f t="shared" ref="I183:I184" si="123">H183+3</f>
        <v>46125</v>
      </c>
      <c r="J183" s="823">
        <f t="shared" ref="J183:J184" si="124">I183+3</f>
        <v>46128</v>
      </c>
      <c r="K183" s="823">
        <f t="shared" ref="K183:K184" si="125">J183+4</f>
        <v>46132</v>
      </c>
      <c r="L183" s="195"/>
      <c r="M183" s="758">
        <f t="shared" si="70"/>
        <v>46109</v>
      </c>
      <c r="N183" s="758">
        <f t="shared" si="70"/>
        <v>46110</v>
      </c>
      <c r="O183" s="1066">
        <f t="shared" ref="O183:O184" si="126">WEEKNUM(N183)</f>
        <v>14</v>
      </c>
    </row>
    <row r="184" spans="1:15" s="146" customFormat="1" ht="21.75" customHeight="1">
      <c r="A184" s="1029" t="s">
        <v>2395</v>
      </c>
      <c r="B184" s="978" t="s">
        <v>1801</v>
      </c>
      <c r="C184" s="964" t="s">
        <v>2433</v>
      </c>
      <c r="D184" s="961">
        <v>46116</v>
      </c>
      <c r="E184" s="823">
        <f t="shared" si="119"/>
        <v>46119</v>
      </c>
      <c r="F184" s="823">
        <f t="shared" si="120"/>
        <v>46125</v>
      </c>
      <c r="G184" s="823">
        <f t="shared" si="121"/>
        <v>46127</v>
      </c>
      <c r="H184" s="823">
        <f t="shared" si="122"/>
        <v>46129</v>
      </c>
      <c r="I184" s="823">
        <f t="shared" si="123"/>
        <v>46132</v>
      </c>
      <c r="J184" s="823">
        <f t="shared" si="124"/>
        <v>46135</v>
      </c>
      <c r="K184" s="823">
        <f t="shared" si="125"/>
        <v>46139</v>
      </c>
      <c r="L184" s="195"/>
      <c r="M184" s="758">
        <f t="shared" si="70"/>
        <v>46116</v>
      </c>
      <c r="N184" s="758">
        <f t="shared" si="70"/>
        <v>46117</v>
      </c>
      <c r="O184" s="1066">
        <f t="shared" si="126"/>
        <v>15</v>
      </c>
    </row>
    <row r="185" spans="1:15" s="146" customFormat="1" ht="21.75" customHeight="1">
      <c r="A185" s="1029"/>
      <c r="B185" s="978" t="s">
        <v>2383</v>
      </c>
      <c r="C185" s="964" t="s">
        <v>2434</v>
      </c>
      <c r="D185" s="961">
        <v>46123</v>
      </c>
      <c r="E185" s="823">
        <f t="shared" ref="E185" si="127">D185+3</f>
        <v>46126</v>
      </c>
      <c r="F185" s="823">
        <f t="shared" ref="F185" si="128">E185+6</f>
        <v>46132</v>
      </c>
      <c r="G185" s="823">
        <f t="shared" ref="G185" si="129">F185+2</f>
        <v>46134</v>
      </c>
      <c r="H185" s="823">
        <f t="shared" ref="H185" si="130">G185+2</f>
        <v>46136</v>
      </c>
      <c r="I185" s="823">
        <f t="shared" ref="I185" si="131">H185+3</f>
        <v>46139</v>
      </c>
      <c r="J185" s="823">
        <f t="shared" ref="J185" si="132">I185+3</f>
        <v>46142</v>
      </c>
      <c r="K185" s="823">
        <f t="shared" ref="K185" si="133">J185+4</f>
        <v>46146</v>
      </c>
      <c r="L185" s="195"/>
      <c r="M185" s="758">
        <f t="shared" si="70"/>
        <v>46123</v>
      </c>
      <c r="N185" s="758">
        <f t="shared" si="70"/>
        <v>46124</v>
      </c>
      <c r="O185" s="1066">
        <f t="shared" ref="O185" si="134">WEEKNUM(N185)</f>
        <v>16</v>
      </c>
    </row>
    <row r="186" spans="1:15" s="146" customFormat="1" ht="18" customHeight="1">
      <c r="A186" s="1029"/>
      <c r="B186" s="147" t="s">
        <v>577</v>
      </c>
      <c r="C186" s="1167"/>
      <c r="D186" s="11"/>
      <c r="E186" s="11"/>
      <c r="F186" s="11"/>
      <c r="G186" s="11"/>
      <c r="H186" s="2"/>
      <c r="I186" s="391"/>
      <c r="J186" s="391"/>
      <c r="K186" s="391"/>
      <c r="L186" s="391"/>
      <c r="M186" s="2"/>
      <c r="N186" s="145"/>
      <c r="O186" s="159"/>
    </row>
    <row r="187" spans="1:15" s="146" customFormat="1" ht="18" customHeight="1">
      <c r="A187" s="1029"/>
      <c r="B187" s="1167"/>
      <c r="C187" s="1167"/>
      <c r="D187" s="11"/>
      <c r="E187" s="11"/>
      <c r="F187" s="11"/>
      <c r="G187" s="11"/>
      <c r="H187" s="2"/>
      <c r="I187" s="391"/>
      <c r="J187" s="391"/>
      <c r="K187" s="391"/>
      <c r="L187" s="391"/>
      <c r="M187" s="2"/>
      <c r="N187" s="145"/>
      <c r="O187" s="159"/>
    </row>
    <row r="188" spans="1:15" s="146" customFormat="1" ht="18" customHeight="1">
      <c r="A188" s="1029"/>
      <c r="B188" s="1167"/>
      <c r="C188" s="1167"/>
      <c r="D188" s="11"/>
      <c r="E188" s="11"/>
      <c r="F188" s="11"/>
      <c r="G188" s="11"/>
      <c r="H188" s="2"/>
      <c r="I188" s="391"/>
      <c r="J188" s="391"/>
      <c r="K188" s="391"/>
      <c r="L188" s="391"/>
      <c r="M188" s="2"/>
      <c r="N188" s="145"/>
      <c r="O188" s="159"/>
    </row>
    <row r="189" spans="1:15" s="146" customFormat="1" ht="18" customHeight="1">
      <c r="A189" s="1029"/>
      <c r="B189" s="1167"/>
      <c r="C189" s="1167"/>
      <c r="D189" s="11"/>
      <c r="E189" s="11"/>
      <c r="F189" s="11"/>
      <c r="G189" s="11"/>
      <c r="H189" s="2"/>
      <c r="I189" s="391"/>
      <c r="J189" s="391"/>
      <c r="K189" s="391"/>
      <c r="L189" s="391"/>
      <c r="M189" s="2"/>
      <c r="N189" s="145"/>
      <c r="O189" s="159"/>
    </row>
    <row r="190" spans="1:15" s="146" customFormat="1" ht="18" customHeight="1">
      <c r="A190" s="1029"/>
      <c r="B190" s="1167"/>
      <c r="C190" s="1167"/>
      <c r="D190" s="11"/>
      <c r="E190" s="11"/>
      <c r="F190" s="11"/>
      <c r="G190" s="11"/>
      <c r="H190" s="2"/>
      <c r="I190" s="391"/>
      <c r="J190" s="391"/>
      <c r="K190" s="391"/>
      <c r="L190" s="391"/>
      <c r="M190" s="2"/>
      <c r="N190" s="145"/>
      <c r="O190" s="159"/>
    </row>
    <row r="191" spans="1:15" s="146" customFormat="1" ht="18" customHeight="1">
      <c r="A191" s="1029"/>
      <c r="B191" s="1167"/>
      <c r="C191" s="1167"/>
      <c r="D191" s="11"/>
      <c r="E191" s="11"/>
      <c r="F191" s="11"/>
      <c r="G191" s="11"/>
      <c r="H191" s="2"/>
      <c r="I191" s="391"/>
      <c r="J191" s="391"/>
      <c r="K191" s="391"/>
      <c r="L191" s="391"/>
      <c r="M191" s="2"/>
      <c r="N191" s="145"/>
      <c r="O191" s="159"/>
    </row>
    <row r="192" spans="1:15" s="146" customFormat="1" ht="18" customHeight="1">
      <c r="A192" s="1029"/>
      <c r="B192" s="1167"/>
      <c r="C192" s="1167"/>
      <c r="D192" s="11"/>
      <c r="E192" s="11"/>
      <c r="F192" s="11"/>
      <c r="G192" s="11"/>
      <c r="H192" s="2"/>
      <c r="I192" s="391"/>
      <c r="J192" s="391"/>
      <c r="K192" s="391"/>
      <c r="L192" s="391"/>
      <c r="M192" s="2"/>
      <c r="N192" s="145"/>
      <c r="O192" s="159"/>
    </row>
    <row r="193" spans="1:16" s="146" customFormat="1" ht="18" customHeight="1">
      <c r="A193" s="1029"/>
      <c r="B193" s="1167"/>
      <c r="C193" s="1167"/>
      <c r="D193" s="11"/>
      <c r="E193" s="11"/>
      <c r="F193" s="11"/>
      <c r="G193" s="11"/>
      <c r="H193" s="2"/>
      <c r="I193" s="391"/>
      <c r="J193" s="391"/>
      <c r="K193" s="391"/>
      <c r="L193" s="391"/>
      <c r="M193" s="2"/>
      <c r="N193" s="145"/>
      <c r="O193" s="159"/>
    </row>
    <row r="194" spans="1:16" s="159" customFormat="1" ht="18" customHeight="1">
      <c r="A194" s="1029"/>
      <c r="B194" s="1167"/>
      <c r="C194" s="1167"/>
      <c r="D194" s="331"/>
      <c r="E194" s="194"/>
      <c r="F194" s="195"/>
      <c r="G194" s="195"/>
      <c r="H194" s="331"/>
      <c r="I194" s="331"/>
      <c r="J194" s="331"/>
      <c r="K194" s="195"/>
      <c r="L194" s="195"/>
      <c r="M194" s="195"/>
      <c r="N194" s="331"/>
      <c r="O194" s="196"/>
    </row>
    <row r="195" spans="1:16" s="159" customFormat="1" ht="18" customHeight="1">
      <c r="A195" s="1029"/>
      <c r="B195" s="1167"/>
      <c r="C195" s="1167"/>
      <c r="D195" s="1168"/>
      <c r="E195" s="199"/>
      <c r="F195" s="413"/>
      <c r="G195" s="331"/>
      <c r="H195" s="1168"/>
      <c r="I195" s="331"/>
      <c r="J195" s="331"/>
      <c r="K195" s="413"/>
      <c r="L195" s="331"/>
      <c r="M195" s="1168"/>
      <c r="N195" s="331"/>
      <c r="O195" s="196"/>
    </row>
    <row r="196" spans="1:16" s="147" customFormat="1" ht="18.75" customHeight="1">
      <c r="B196" s="896"/>
      <c r="C196" s="897"/>
      <c r="D196" s="898"/>
      <c r="E196" s="899"/>
      <c r="F196" s="900"/>
      <c r="G196" s="901"/>
      <c r="H196" s="902"/>
    </row>
    <row r="197" spans="1:16" s="147" customFormat="1" ht="18.75" customHeight="1">
      <c r="B197" s="778" t="s">
        <v>578</v>
      </c>
      <c r="C197" s="145"/>
      <c r="D197" s="147" t="s">
        <v>579</v>
      </c>
      <c r="G197" s="147" t="s">
        <v>580</v>
      </c>
      <c r="H197" s="779"/>
    </row>
    <row r="198" spans="1:16" s="147" customFormat="1" ht="18.75" customHeight="1">
      <c r="B198" s="780" t="s">
        <v>581</v>
      </c>
      <c r="C198" s="1098" t="s">
        <v>582</v>
      </c>
      <c r="D198" s="133" t="s">
        <v>583</v>
      </c>
      <c r="F198" s="1098" t="s">
        <v>584</v>
      </c>
      <c r="G198" s="145" t="s">
        <v>585</v>
      </c>
      <c r="H198" s="1099" t="s">
        <v>586</v>
      </c>
    </row>
    <row r="199" spans="1:16" s="147" customFormat="1" ht="18.75" customHeight="1">
      <c r="B199" s="780" t="s">
        <v>587</v>
      </c>
      <c r="C199" s="1098" t="s">
        <v>588</v>
      </c>
      <c r="D199" s="133" t="s">
        <v>589</v>
      </c>
      <c r="E199" s="148" t="s">
        <v>590</v>
      </c>
      <c r="F199" s="1100" t="s">
        <v>591</v>
      </c>
      <c r="G199" s="145" t="s">
        <v>592</v>
      </c>
      <c r="H199" s="1099" t="s">
        <v>593</v>
      </c>
    </row>
    <row r="200" spans="1:16" s="147" customFormat="1" ht="18.75" customHeight="1">
      <c r="B200" s="783" t="s">
        <v>594</v>
      </c>
      <c r="C200" s="1101" t="s">
        <v>595</v>
      </c>
      <c r="D200" s="133" t="s">
        <v>596</v>
      </c>
      <c r="E200" s="148" t="s">
        <v>597</v>
      </c>
      <c r="F200" s="1100" t="s">
        <v>598</v>
      </c>
      <c r="G200" s="588" t="s">
        <v>599</v>
      </c>
      <c r="H200" s="1102" t="s">
        <v>600</v>
      </c>
    </row>
    <row r="201" spans="1:16" s="147" customFormat="1" ht="18.75" customHeight="1">
      <c r="B201" s="783" t="s">
        <v>601</v>
      </c>
      <c r="C201" s="1101" t="s">
        <v>602</v>
      </c>
      <c r="D201" s="133" t="s">
        <v>603</v>
      </c>
      <c r="E201" s="148" t="s">
        <v>604</v>
      </c>
      <c r="F201" s="1100" t="s">
        <v>605</v>
      </c>
      <c r="G201" s="588" t="s">
        <v>606</v>
      </c>
      <c r="H201" s="1102" t="s">
        <v>607</v>
      </c>
      <c r="O201" s="149"/>
      <c r="P201" s="149"/>
    </row>
    <row r="202" spans="1:16" s="147" customFormat="1" ht="18.75" customHeight="1">
      <c r="B202" s="783" t="s">
        <v>862</v>
      </c>
      <c r="C202" s="1101" t="s">
        <v>609</v>
      </c>
      <c r="D202" s="133" t="s">
        <v>610</v>
      </c>
      <c r="E202" s="148" t="s">
        <v>611</v>
      </c>
      <c r="F202" s="1100" t="s">
        <v>612</v>
      </c>
      <c r="G202" s="588" t="s">
        <v>613</v>
      </c>
      <c r="H202" s="1102" t="s">
        <v>614</v>
      </c>
      <c r="O202" s="149"/>
      <c r="P202" s="149"/>
    </row>
    <row r="203" spans="1:16" s="147" customFormat="1" ht="18.75" customHeight="1">
      <c r="B203" s="783" t="s">
        <v>615</v>
      </c>
      <c r="C203" s="1101" t="s">
        <v>616</v>
      </c>
      <c r="D203" s="133" t="s">
        <v>617</v>
      </c>
      <c r="E203" s="148" t="s">
        <v>618</v>
      </c>
      <c r="F203" s="1100" t="s">
        <v>619</v>
      </c>
      <c r="G203" s="588" t="s">
        <v>620</v>
      </c>
      <c r="H203" s="1102" t="s">
        <v>621</v>
      </c>
      <c r="O203" s="149"/>
      <c r="P203" s="149"/>
    </row>
    <row r="204" spans="1:16" s="147" customFormat="1" ht="18.75" customHeight="1">
      <c r="B204" s="783" t="s">
        <v>622</v>
      </c>
      <c r="C204" s="1101" t="s">
        <v>623</v>
      </c>
      <c r="D204" s="133" t="s">
        <v>624</v>
      </c>
      <c r="E204" s="148" t="s">
        <v>625</v>
      </c>
      <c r="F204" s="1098" t="s">
        <v>626</v>
      </c>
      <c r="G204" s="588" t="s">
        <v>627</v>
      </c>
      <c r="H204" s="787" t="s">
        <v>628</v>
      </c>
      <c r="O204" s="149"/>
      <c r="P204" s="149"/>
    </row>
    <row r="205" spans="1:16" ht="18.75" customHeight="1">
      <c r="A205" s="1033"/>
      <c r="B205" s="783" t="s">
        <v>629</v>
      </c>
      <c r="C205" s="1101" t="s">
        <v>630</v>
      </c>
      <c r="D205" s="133"/>
      <c r="F205" s="588"/>
      <c r="G205" s="147"/>
      <c r="H205" s="788"/>
      <c r="M205" s="149"/>
      <c r="N205" s="149"/>
    </row>
    <row r="206" spans="1:16" ht="18" customHeight="1">
      <c r="A206" s="1033"/>
      <c r="B206" s="1103"/>
      <c r="C206" s="791"/>
      <c r="D206" s="791"/>
      <c r="E206" s="791"/>
      <c r="F206" s="791"/>
      <c r="G206" s="791"/>
      <c r="H206" s="1104"/>
      <c r="M206" s="149"/>
      <c r="N206" s="149"/>
    </row>
    <row r="207" spans="1:16" ht="18" customHeight="1">
      <c r="B207" s="1167"/>
      <c r="C207" s="1167"/>
    </row>
    <row r="208" spans="1:16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1167"/>
      <c r="C225" s="1167"/>
    </row>
    <row r="226" spans="2:3" ht="18" customHeight="1">
      <c r="B226" s="1167"/>
      <c r="C226" s="1167"/>
    </row>
    <row r="227" spans="2:3" ht="18" customHeight="1">
      <c r="B227" s="1167"/>
      <c r="C227" s="1167"/>
    </row>
    <row r="228" spans="2:3" ht="18" customHeight="1">
      <c r="B228" s="1167"/>
      <c r="C228" s="1167"/>
    </row>
    <row r="229" spans="2:3" ht="18" customHeight="1">
      <c r="B229" s="1167"/>
      <c r="C229" s="1167"/>
    </row>
    <row r="230" spans="2:3" ht="18" customHeight="1">
      <c r="B230" s="1167"/>
      <c r="C230" s="1167"/>
    </row>
    <row r="231" spans="2:3" ht="18" customHeight="1">
      <c r="B231" s="1167"/>
      <c r="C231" s="1167"/>
    </row>
    <row r="232" spans="2:3" ht="18" customHeight="1">
      <c r="B232" s="1167"/>
      <c r="C232" s="1167"/>
    </row>
    <row r="233" spans="2:3" ht="18" customHeight="1">
      <c r="B233" s="1167"/>
      <c r="C233" s="1167"/>
    </row>
    <row r="234" spans="2:3" ht="18" customHeight="1">
      <c r="B234" s="1167"/>
      <c r="C234" s="1167"/>
    </row>
    <row r="235" spans="2:3" ht="18" customHeight="1">
      <c r="B235" s="1167"/>
      <c r="C235" s="1167"/>
    </row>
    <row r="236" spans="2:3" ht="18" customHeight="1">
      <c r="B236" s="1167"/>
      <c r="C236" s="1167"/>
    </row>
    <row r="237" spans="2:3" ht="18" customHeight="1">
      <c r="B237" s="1167"/>
      <c r="C237" s="1167"/>
    </row>
    <row r="238" spans="2:3" ht="18" customHeight="1">
      <c r="B238" s="1167"/>
      <c r="C238" s="1167"/>
    </row>
    <row r="239" spans="2:3" ht="18" customHeight="1">
      <c r="B239" s="1167"/>
      <c r="C239" s="1167"/>
    </row>
    <row r="240" spans="2:3" ht="18" customHeight="1">
      <c r="B240" s="1167"/>
      <c r="C240" s="1167"/>
    </row>
    <row r="241" spans="2:3" ht="18" customHeight="1">
      <c r="B241" s="1167"/>
      <c r="C241" s="1167"/>
    </row>
    <row r="242" spans="2:3" ht="18" customHeight="1">
      <c r="B242" s="1167"/>
      <c r="C242" s="1167"/>
    </row>
    <row r="243" spans="2:3" ht="18" customHeight="1">
      <c r="B243" s="1167"/>
      <c r="C243" s="1167"/>
    </row>
    <row r="244" spans="2:3" ht="18" customHeight="1">
      <c r="B244" s="944" t="s">
        <v>365</v>
      </c>
      <c r="C244" s="944" t="s">
        <v>366</v>
      </c>
    </row>
    <row r="245" spans="2:3" ht="18" customHeight="1">
      <c r="B245" s="944" t="s">
        <v>365</v>
      </c>
      <c r="C245" s="944" t="s">
        <v>366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8">
    <mergeCell ref="B164:C164"/>
    <mergeCell ref="D164:D165"/>
    <mergeCell ref="B2:G2"/>
    <mergeCell ref="B4:G4"/>
    <mergeCell ref="D8:D9"/>
    <mergeCell ref="B8:C8"/>
    <mergeCell ref="B6:F6"/>
    <mergeCell ref="B162:I162"/>
  </mergeCells>
  <phoneticPr fontId="81" type="noConversion"/>
  <hyperlinks>
    <hyperlink ref="I2" location="HOME!Print_Area" display="HOME" xr:uid="{AE82298C-3330-4150-AB40-079BCC1CB536}"/>
    <hyperlink ref="H198" r:id="rId14" xr:uid="{DEA1FB78-6216-4632-8380-B410976C4F0B}"/>
    <hyperlink ref="C198" r:id="rId15" xr:uid="{6CC2F7DE-BA5E-4800-B2C5-30529AD5A535}"/>
    <hyperlink ref="H203" r:id="rId16" xr:uid="{E83C9A2B-9E80-4F3E-B484-4F8ED43B519C}"/>
    <hyperlink ref="H202" r:id="rId17" xr:uid="{473744C3-E43D-46CF-9B74-DDBAF02CEF48}"/>
    <hyperlink ref="C201" r:id="rId18" xr:uid="{C4656E06-D2F4-45ED-BE57-18DD0B73F430}"/>
    <hyperlink ref="C199" r:id="rId19" xr:uid="{B1CDCEB3-7C61-4251-9059-4003BD789FE1}"/>
    <hyperlink ref="C205" r:id="rId20" xr:uid="{BC98CD36-C8F6-4FCE-8BBE-0FF736677521}"/>
    <hyperlink ref="H201" r:id="rId21" xr:uid="{16FDD763-3E80-4081-9E33-529B31F5710C}"/>
    <hyperlink ref="H204" r:id="rId22" xr:uid="{F9CF7047-7AFB-43F3-ACD3-10D3E7A077BE}"/>
    <hyperlink ref="F198" r:id="rId23" xr:uid="{19A7D33B-509F-4475-B633-AB6756DBF46B}"/>
    <hyperlink ref="F203" r:id="rId24" xr:uid="{B182ABB3-1B86-4C22-A434-B0412840144D}"/>
    <hyperlink ref="F199" r:id="rId25" xr:uid="{B5E04FAA-5946-46B7-8468-D2BC58B66C18}"/>
    <hyperlink ref="F200" r:id="rId26" xr:uid="{3AE34880-37F7-40D8-AC19-E600CC25BEBF}"/>
    <hyperlink ref="F201" r:id="rId27" xr:uid="{D5E80EE9-C669-4331-9538-F8343D15C917}"/>
    <hyperlink ref="F202" r:id="rId28" xr:uid="{5678DDB2-9FCC-4DD7-AED9-0B3D54C67ECB}"/>
    <hyperlink ref="H199" r:id="rId29" xr:uid="{B2DEDE6D-8D5D-411E-9C38-B1E6E3E81E7E}"/>
    <hyperlink ref="H200" r:id="rId30" xr:uid="{B6FF9758-DB01-4153-9231-CCADAECF058F}"/>
    <hyperlink ref="F204" r:id="rId31" xr:uid="{5215BE87-4FC1-46C6-B7D2-5D579DD87299}"/>
    <hyperlink ref="C200" r:id="rId32" xr:uid="{ABCE909A-5584-4A3F-96E5-2DA634B39EDF}"/>
    <hyperlink ref="C202" r:id="rId33" xr:uid="{E1E354C6-C7ED-4522-810A-31B3C1D2EAF7}"/>
    <hyperlink ref="C203" r:id="rId34" xr:uid="{B86E0BBD-AFC0-4614-BED4-139ACAB24EB0}"/>
    <hyperlink ref="C204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27"/>
  <sheetViews>
    <sheetView showGridLines="0" zoomScale="85" zoomScaleNormal="85" zoomScaleSheetLayoutView="85" workbookViewId="0">
      <selection activeCell="D103" sqref="D103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44" t="s">
        <v>116</v>
      </c>
      <c r="C2" s="1244"/>
      <c r="D2" s="1244"/>
      <c r="E2" s="1244"/>
      <c r="F2" s="1244"/>
      <c r="H2" s="956" t="s">
        <v>360</v>
      </c>
    </row>
    <row r="3" spans="1:17" ht="17.25" customHeight="1" thickBot="1">
      <c r="B3" s="165"/>
    </row>
    <row r="4" spans="1:17" ht="30" customHeight="1" thickBot="1">
      <c r="B4" s="1239" t="s">
        <v>2435</v>
      </c>
      <c r="C4" s="1240"/>
      <c r="D4" s="1240"/>
      <c r="E4" s="1240"/>
      <c r="F4" s="1241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33" t="s">
        <v>2436</v>
      </c>
      <c r="C7" s="1234"/>
      <c r="D7" s="1273" t="s">
        <v>363</v>
      </c>
      <c r="E7" s="941" t="s">
        <v>2437</v>
      </c>
      <c r="F7" s="941" t="s">
        <v>2438</v>
      </c>
      <c r="G7" s="941" t="s">
        <v>2439</v>
      </c>
      <c r="H7" s="941" t="s">
        <v>171</v>
      </c>
      <c r="I7" s="941" t="s">
        <v>2440</v>
      </c>
      <c r="J7" s="941" t="s">
        <v>2441</v>
      </c>
      <c r="K7" s="941" t="s">
        <v>344</v>
      </c>
      <c r="L7" s="941" t="s">
        <v>260</v>
      </c>
      <c r="M7" s="331"/>
      <c r="N7" s="881"/>
      <c r="O7" s="146"/>
    </row>
    <row r="8" spans="1:17" ht="20.100000000000001" hidden="1" customHeight="1">
      <c r="A8" s="1035"/>
      <c r="B8" s="944" t="s">
        <v>365</v>
      </c>
      <c r="C8" s="945" t="s">
        <v>366</v>
      </c>
      <c r="D8" s="1274"/>
      <c r="E8" s="940" t="s">
        <v>221</v>
      </c>
      <c r="F8" s="940" t="s">
        <v>255</v>
      </c>
      <c r="G8" s="940" t="s">
        <v>208</v>
      </c>
      <c r="H8" s="940" t="s">
        <v>296</v>
      </c>
      <c r="I8" s="940" t="s">
        <v>2105</v>
      </c>
      <c r="J8" s="940" t="s">
        <v>2442</v>
      </c>
      <c r="K8" s="940" t="s">
        <v>188</v>
      </c>
      <c r="L8" s="940" t="s">
        <v>2443</v>
      </c>
      <c r="M8" s="331"/>
      <c r="N8" s="1054" t="s">
        <v>367</v>
      </c>
      <c r="O8" s="1048" t="s">
        <v>451</v>
      </c>
    </row>
    <row r="9" spans="1:17" ht="16.5" hidden="1" customHeight="1">
      <c r="A9" s="1035"/>
      <c r="B9" s="981" t="s">
        <v>2444</v>
      </c>
      <c r="C9" s="982" t="s">
        <v>2445</v>
      </c>
      <c r="D9" s="955">
        <v>45391</v>
      </c>
      <c r="E9" s="1229" t="s">
        <v>399</v>
      </c>
      <c r="F9" s="1230"/>
      <c r="G9" s="1237"/>
      <c r="H9" s="880" t="s">
        <v>399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2446</v>
      </c>
      <c r="B10" s="981" t="s">
        <v>2447</v>
      </c>
      <c r="C10" s="982" t="s">
        <v>2448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2449</v>
      </c>
      <c r="B11" s="981" t="s">
        <v>2450</v>
      </c>
      <c r="C11" s="982" t="s">
        <v>2451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399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2452</v>
      </c>
      <c r="B12" s="981" t="s">
        <v>2453</v>
      </c>
      <c r="C12" s="982" t="s">
        <v>2454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2449</v>
      </c>
      <c r="B13" s="981" t="s">
        <v>2455</v>
      </c>
      <c r="C13" s="982" t="s">
        <v>2456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2457</v>
      </c>
      <c r="C14" s="982" t="s">
        <v>2458</v>
      </c>
      <c r="D14" s="955">
        <v>45425</v>
      </c>
      <c r="E14" s="880" t="s">
        <v>399</v>
      </c>
      <c r="F14" s="880" t="s">
        <v>399</v>
      </c>
      <c r="G14" s="880" t="s">
        <v>399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2459</v>
      </c>
      <c r="B15" s="981" t="s">
        <v>2444</v>
      </c>
      <c r="C15" s="982" t="s">
        <v>2460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2447</v>
      </c>
      <c r="B16" s="981" t="s">
        <v>2450</v>
      </c>
      <c r="C16" s="982" t="s">
        <v>2461</v>
      </c>
      <c r="D16" s="955">
        <v>45451</v>
      </c>
      <c r="E16" s="880" t="s">
        <v>399</v>
      </c>
      <c r="F16" s="880" t="s">
        <v>399</v>
      </c>
      <c r="G16" s="880" t="s">
        <v>399</v>
      </c>
      <c r="H16" s="880" t="s">
        <v>399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2462</v>
      </c>
      <c r="B17" s="981" t="s">
        <v>2447</v>
      </c>
      <c r="C17" s="982" t="s">
        <v>2463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2453</v>
      </c>
      <c r="C18" s="982" t="s">
        <v>2464</v>
      </c>
      <c r="D18" s="955">
        <v>45456</v>
      </c>
      <c r="E18" s="880" t="s">
        <v>399</v>
      </c>
      <c r="F18" s="880" t="s">
        <v>399</v>
      </c>
      <c r="G18" s="880" t="s">
        <v>399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2465</v>
      </c>
      <c r="B19" s="981" t="s">
        <v>2455</v>
      </c>
      <c r="C19" s="982" t="s">
        <v>2466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399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2457</v>
      </c>
      <c r="C20" s="982" t="s">
        <v>2467</v>
      </c>
      <c r="D20" s="955">
        <v>45465</v>
      </c>
      <c r="E20" s="880" t="s">
        <v>399</v>
      </c>
      <c r="F20" s="880" t="s">
        <v>399</v>
      </c>
      <c r="G20" s="880" t="s">
        <v>399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2468</v>
      </c>
      <c r="B21" s="981" t="s">
        <v>1801</v>
      </c>
      <c r="C21" s="982" t="s">
        <v>2469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399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2450</v>
      </c>
      <c r="C22" s="982" t="s">
        <v>2470</v>
      </c>
      <c r="D22" s="955">
        <v>45491</v>
      </c>
      <c r="E22" s="880" t="s">
        <v>399</v>
      </c>
      <c r="F22" s="880" t="s">
        <v>399</v>
      </c>
      <c r="G22" s="880" t="s">
        <v>399</v>
      </c>
      <c r="H22" s="880" t="s">
        <v>399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2471</v>
      </c>
      <c r="B23" s="981" t="s">
        <v>2444</v>
      </c>
      <c r="C23" s="982" t="s">
        <v>2472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2453</v>
      </c>
      <c r="C24" s="982" t="s">
        <v>2473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399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2455</v>
      </c>
      <c r="C25" s="982" t="s">
        <v>2474</v>
      </c>
      <c r="D25" s="955">
        <v>45505</v>
      </c>
      <c r="E25" s="880" t="s">
        <v>399</v>
      </c>
      <c r="F25" s="880" t="s">
        <v>399</v>
      </c>
      <c r="G25" s="880" t="s">
        <v>399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2475</v>
      </c>
      <c r="C26" s="982" t="s">
        <v>2476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399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2444</v>
      </c>
      <c r="B27" s="981" t="s">
        <v>1801</v>
      </c>
      <c r="C27" s="982" t="s">
        <v>2477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2450</v>
      </c>
      <c r="C28" s="982" t="s">
        <v>2478</v>
      </c>
      <c r="D28" s="955">
        <v>45525</v>
      </c>
      <c r="E28" s="880" t="s">
        <v>399</v>
      </c>
      <c r="F28" s="880" t="s">
        <v>399</v>
      </c>
      <c r="G28" s="880" t="s">
        <v>399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2447</v>
      </c>
      <c r="B29" s="981" t="s">
        <v>2444</v>
      </c>
      <c r="C29" s="982" t="s">
        <v>2479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399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2453</v>
      </c>
      <c r="C30" s="982" t="s">
        <v>2480</v>
      </c>
      <c r="D30" s="955">
        <v>45535</v>
      </c>
      <c r="E30" s="880" t="s">
        <v>399</v>
      </c>
      <c r="F30" s="880" t="s">
        <v>399</v>
      </c>
      <c r="G30" s="880" t="s">
        <v>399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2455</v>
      </c>
      <c r="C31" s="982" t="s">
        <v>2481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399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2475</v>
      </c>
      <c r="C32" s="982" t="s">
        <v>2482</v>
      </c>
      <c r="D32" s="955">
        <v>45557</v>
      </c>
      <c r="E32" s="880" t="s">
        <v>399</v>
      </c>
      <c r="F32" s="880" t="s">
        <v>399</v>
      </c>
      <c r="G32" s="880" t="s">
        <v>399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2483</v>
      </c>
      <c r="B33" s="981" t="s">
        <v>2484</v>
      </c>
      <c r="C33" s="982" t="s">
        <v>2485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399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2450</v>
      </c>
      <c r="C34" s="982" t="s">
        <v>2486</v>
      </c>
      <c r="D34" s="955">
        <v>45564</v>
      </c>
      <c r="E34" s="880" t="s">
        <v>399</v>
      </c>
      <c r="F34" s="758">
        <f t="shared" si="20"/>
        <v>45573</v>
      </c>
      <c r="G34" s="758">
        <f t="shared" si="21"/>
        <v>45574</v>
      </c>
      <c r="H34" s="880" t="s">
        <v>399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2444</v>
      </c>
      <c r="C35" s="982" t="s">
        <v>2487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2453</v>
      </c>
      <c r="C36" s="982" t="s">
        <v>2488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2455</v>
      </c>
      <c r="C37" s="982" t="s">
        <v>2489</v>
      </c>
      <c r="D37" s="955">
        <v>45598</v>
      </c>
      <c r="E37" s="1229" t="s">
        <v>399</v>
      </c>
      <c r="F37" s="1230"/>
      <c r="G37" s="1237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2490</v>
      </c>
      <c r="B38" s="981" t="s">
        <v>2491</v>
      </c>
      <c r="C38" s="982" t="s">
        <v>2492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2484</v>
      </c>
      <c r="C39" s="982" t="s">
        <v>2493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399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2450</v>
      </c>
      <c r="C40" s="982" t="s">
        <v>2494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399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2444</v>
      </c>
      <c r="C41" s="982" t="s">
        <v>2495</v>
      </c>
      <c r="D41" s="955">
        <v>45623</v>
      </c>
      <c r="E41" s="880" t="s">
        <v>399</v>
      </c>
      <c r="F41" s="880" t="s">
        <v>399</v>
      </c>
      <c r="G41" s="1079" t="s">
        <v>399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2496</v>
      </c>
      <c r="B42" s="981" t="s">
        <v>2453</v>
      </c>
      <c r="C42" s="982" t="s">
        <v>2497</v>
      </c>
      <c r="D42" s="955">
        <v>45619</v>
      </c>
      <c r="E42" s="758">
        <v>45632</v>
      </c>
      <c r="F42" s="758">
        <v>45622</v>
      </c>
      <c r="G42" s="1079" t="s">
        <v>399</v>
      </c>
      <c r="H42" s="880" t="s">
        <v>399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2455</v>
      </c>
      <c r="C43" s="982" t="s">
        <v>2498</v>
      </c>
      <c r="D43" s="955">
        <v>45635</v>
      </c>
      <c r="E43" s="758">
        <f t="shared" si="40"/>
        <v>45641</v>
      </c>
      <c r="F43" s="880" t="s">
        <v>399</v>
      </c>
      <c r="G43" s="1079" t="s">
        <v>399</v>
      </c>
      <c r="H43" s="880" t="s">
        <v>399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399</v>
      </c>
      <c r="M43" s="880" t="s">
        <v>399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2491</v>
      </c>
      <c r="B44" s="981" t="s">
        <v>2499</v>
      </c>
      <c r="C44" s="982" t="s">
        <v>2500</v>
      </c>
      <c r="D44" s="955">
        <v>45631</v>
      </c>
      <c r="E44" s="880" t="s">
        <v>399</v>
      </c>
      <c r="F44" s="758">
        <f>D44+9</f>
        <v>45640</v>
      </c>
      <c r="G44" s="1079" t="s">
        <v>399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2484</v>
      </c>
      <c r="C45" s="982" t="s">
        <v>2501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423</v>
      </c>
      <c r="C46" s="982" t="s">
        <v>2502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2503</v>
      </c>
      <c r="C47" s="982" t="s">
        <v>2504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423</v>
      </c>
      <c r="C48" s="982" t="s">
        <v>2505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2455</v>
      </c>
      <c r="B49" s="981" t="s">
        <v>2453</v>
      </c>
      <c r="C49" s="982" t="s">
        <v>2506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2455</v>
      </c>
      <c r="C50" s="982" t="s">
        <v>2507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2508</v>
      </c>
      <c r="B51" s="981" t="s">
        <v>2484</v>
      </c>
      <c r="C51" s="982" t="s">
        <v>2509</v>
      </c>
      <c r="D51" s="955">
        <v>45683</v>
      </c>
      <c r="E51" s="758">
        <f>D51+6</f>
        <v>45689</v>
      </c>
      <c r="F51" s="758">
        <f>D51+9</f>
        <v>45692</v>
      </c>
      <c r="G51" s="880" t="s">
        <v>399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2510</v>
      </c>
      <c r="B52" s="1030" t="s">
        <v>423</v>
      </c>
      <c r="C52" s="982" t="s">
        <v>2511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2512</v>
      </c>
      <c r="B53" s="981" t="s">
        <v>2503</v>
      </c>
      <c r="C53" s="982" t="s">
        <v>2513</v>
      </c>
      <c r="D53" s="955">
        <v>45711</v>
      </c>
      <c r="E53" s="758">
        <v>45718</v>
      </c>
      <c r="F53" s="880" t="s">
        <v>399</v>
      </c>
      <c r="G53" s="880" t="s">
        <v>399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2514</v>
      </c>
      <c r="B54" s="981" t="s">
        <v>2188</v>
      </c>
      <c r="C54" s="982" t="s">
        <v>2515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2455</v>
      </c>
      <c r="B55" s="981" t="s">
        <v>2453</v>
      </c>
      <c r="C55" s="982" t="s">
        <v>2516</v>
      </c>
      <c r="D55" s="955">
        <v>45713</v>
      </c>
      <c r="E55" s="880" t="s">
        <v>399</v>
      </c>
      <c r="F55" s="880" t="s">
        <v>399</v>
      </c>
      <c r="G55" s="880" t="s">
        <v>399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2508</v>
      </c>
      <c r="C56" s="982" t="s">
        <v>2517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399</v>
      </c>
      <c r="J56" s="880" t="s">
        <v>399</v>
      </c>
      <c r="K56" s="880" t="s">
        <v>399</v>
      </c>
      <c r="L56" s="880" t="s">
        <v>399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2455</v>
      </c>
      <c r="B57" s="1030" t="s">
        <v>423</v>
      </c>
      <c r="C57" s="982" t="s">
        <v>2518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577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33" t="s">
        <v>2436</v>
      </c>
      <c r="C60" s="1234"/>
      <c r="D60" s="1273" t="s">
        <v>363</v>
      </c>
      <c r="E60" s="941" t="s">
        <v>2439</v>
      </c>
      <c r="F60" s="941" t="s">
        <v>2519</v>
      </c>
      <c r="G60" s="941" t="s">
        <v>2440</v>
      </c>
      <c r="H60" s="941" t="s">
        <v>2441</v>
      </c>
      <c r="I60" s="941" t="s">
        <v>344</v>
      </c>
      <c r="J60" s="941" t="s">
        <v>260</v>
      </c>
      <c r="K60" s="331"/>
      <c r="L60" s="881"/>
      <c r="M60" s="146"/>
    </row>
    <row r="61" spans="1:17" ht="20.100000000000001" customHeight="1">
      <c r="A61" s="1035"/>
      <c r="B61" s="944" t="s">
        <v>365</v>
      </c>
      <c r="C61" s="945" t="s">
        <v>366</v>
      </c>
      <c r="D61" s="1274"/>
      <c r="E61" s="940" t="s">
        <v>221</v>
      </c>
      <c r="F61" s="940" t="s">
        <v>173</v>
      </c>
      <c r="G61" s="940" t="s">
        <v>178</v>
      </c>
      <c r="H61" s="940" t="s">
        <v>296</v>
      </c>
      <c r="I61" s="940" t="s">
        <v>274</v>
      </c>
      <c r="J61" s="940" t="s">
        <v>262</v>
      </c>
      <c r="K61" s="331"/>
      <c r="L61" s="1048" t="s">
        <v>502</v>
      </c>
      <c r="M61" s="1048" t="s">
        <v>367</v>
      </c>
      <c r="N61" s="1048" t="s">
        <v>451</v>
      </c>
    </row>
    <row r="62" spans="1:17" ht="20.100000000000001" hidden="1" customHeight="1">
      <c r="A62" s="1035"/>
      <c r="B62" s="981" t="s">
        <v>2514</v>
      </c>
      <c r="C62" s="982" t="s">
        <v>2520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2484</v>
      </c>
      <c r="B63" s="981" t="s">
        <v>718</v>
      </c>
      <c r="C63" s="982" t="s">
        <v>2521</v>
      </c>
      <c r="D63" s="955">
        <v>45750</v>
      </c>
      <c r="E63" s="880" t="s">
        <v>399</v>
      </c>
      <c r="F63" s="880" t="s">
        <v>399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2503</v>
      </c>
      <c r="C64" s="982" t="s">
        <v>2522</v>
      </c>
      <c r="D64" s="955">
        <v>45744</v>
      </c>
      <c r="E64" s="758">
        <f t="shared" ref="E64:E69" si="56">D64+6</f>
        <v>45750</v>
      </c>
      <c r="F64" s="880" t="s">
        <v>399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N64" si="58">WEEKNUM(M64)</f>
        <v>13</v>
      </c>
    </row>
    <row r="65" spans="1:14" ht="20.100000000000001" hidden="1" customHeight="1">
      <c r="A65" s="1035" t="s">
        <v>2188</v>
      </c>
      <c r="B65" s="981" t="s">
        <v>2523</v>
      </c>
      <c r="C65" s="982" t="s">
        <v>2524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2453</v>
      </c>
      <c r="C66" s="982" t="s">
        <v>2525</v>
      </c>
      <c r="D66" s="955">
        <v>45757</v>
      </c>
      <c r="E66" s="880" t="s">
        <v>399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2514</v>
      </c>
      <c r="C67" s="982" t="s">
        <v>2526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N67" si="61">WEEKNUM(M67)</f>
        <v>16</v>
      </c>
    </row>
    <row r="68" spans="1:14" ht="20.100000000000001" hidden="1" customHeight="1">
      <c r="A68" s="1035"/>
      <c r="B68" s="981" t="s">
        <v>2503</v>
      </c>
      <c r="C68" s="982" t="s">
        <v>2527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718</v>
      </c>
      <c r="C69" s="982" t="s">
        <v>2528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N69" si="62">WEEKNUM(M69)</f>
        <v>18</v>
      </c>
    </row>
    <row r="70" spans="1:14" ht="20.100000000000001" hidden="1" customHeight="1">
      <c r="A70" s="1035" t="s">
        <v>2188</v>
      </c>
      <c r="B70" s="981" t="s">
        <v>2523</v>
      </c>
      <c r="C70" s="982" t="s">
        <v>2529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2453</v>
      </c>
      <c r="C71" s="982" t="s">
        <v>2530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2514</v>
      </c>
      <c r="C72" s="982" t="s">
        <v>2531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N72" si="69">WEEKNUM(M72)</f>
        <v>21</v>
      </c>
    </row>
    <row r="73" spans="1:14" ht="20.100000000000001" hidden="1" customHeight="1">
      <c r="A73" s="1035"/>
      <c r="B73" s="981" t="s">
        <v>2503</v>
      </c>
      <c r="C73" s="982" t="s">
        <v>2532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N73:N74" si="76">WEEKNUM(M73)</f>
        <v>22</v>
      </c>
    </row>
    <row r="74" spans="1:14" ht="20.100000000000001" hidden="1" customHeight="1">
      <c r="A74" s="1035"/>
      <c r="B74" s="981" t="s">
        <v>718</v>
      </c>
      <c r="C74" s="982" t="s">
        <v>2533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2523</v>
      </c>
      <c r="C75" s="982" t="s">
        <v>2534</v>
      </c>
      <c r="D75" s="955">
        <v>45824</v>
      </c>
      <c r="E75" s="972" t="s">
        <v>399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2453</v>
      </c>
      <c r="C76" s="982" t="s">
        <v>2535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2514</v>
      </c>
      <c r="C77" s="982" t="s">
        <v>2536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N77:N79" si="77">WEEKNUM(M77)</f>
        <v>26</v>
      </c>
    </row>
    <row r="78" spans="1:14" ht="20.100000000000001" hidden="1" customHeight="1">
      <c r="A78" s="1035"/>
      <c r="B78" s="981" t="s">
        <v>2503</v>
      </c>
      <c r="C78" s="982" t="s">
        <v>2537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718</v>
      </c>
      <c r="C79" s="982" t="s">
        <v>2538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2523</v>
      </c>
      <c r="C80" s="982" t="s">
        <v>2539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2453</v>
      </c>
      <c r="C81" s="982" t="s">
        <v>2540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2514</v>
      </c>
      <c r="C82" s="982" t="s">
        <v>2541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N82" si="84">WEEKNUM(M82)</f>
        <v>31</v>
      </c>
    </row>
    <row r="83" spans="1:14" ht="20.100000000000001" hidden="1" customHeight="1">
      <c r="A83" s="1035"/>
      <c r="B83" s="981" t="s">
        <v>2503</v>
      </c>
      <c r="C83" s="982" t="s">
        <v>2542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N83" si="91">WEEKNUM(M83)</f>
        <v>32</v>
      </c>
    </row>
    <row r="84" spans="1:14" ht="20.100000000000001" hidden="1" customHeight="1">
      <c r="A84" s="1035"/>
      <c r="B84" s="981" t="s">
        <v>718</v>
      </c>
      <c r="C84" s="982" t="s">
        <v>2543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N84" si="98">WEEKNUM(M84)</f>
        <v>33</v>
      </c>
    </row>
    <row r="85" spans="1:14" ht="20.100000000000001" hidden="1" customHeight="1">
      <c r="A85" s="1035"/>
      <c r="B85" s="981" t="s">
        <v>2523</v>
      </c>
      <c r="C85" s="982" t="s">
        <v>2544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2453</v>
      </c>
      <c r="C86" s="982" t="s">
        <v>2545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2514</v>
      </c>
      <c r="C87" s="982" t="s">
        <v>2546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N87:N89" si="99">WEEKNUM(M87)</f>
        <v>36</v>
      </c>
    </row>
    <row r="88" spans="1:14" ht="20.100000000000001" hidden="1" customHeight="1">
      <c r="A88" s="1035"/>
      <c r="B88" s="981" t="s">
        <v>2503</v>
      </c>
      <c r="C88" s="982" t="s">
        <v>2547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718</v>
      </c>
      <c r="C89" s="982" t="s">
        <v>2548</v>
      </c>
      <c r="D89" s="955">
        <v>45920</v>
      </c>
      <c r="E89" s="972" t="s">
        <v>399</v>
      </c>
      <c r="F89" s="972" t="s">
        <v>399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2523</v>
      </c>
      <c r="C90" s="982" t="s">
        <v>2549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2453</v>
      </c>
      <c r="C91" s="982" t="s">
        <v>2550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2514</v>
      </c>
      <c r="C92" s="982" t="s">
        <v>2551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N92:N94" si="106">WEEKNUM(M92)</f>
        <v>41</v>
      </c>
    </row>
    <row r="93" spans="1:14" ht="20.100000000000001" hidden="1" customHeight="1">
      <c r="A93" s="1035"/>
      <c r="B93" s="981" t="s">
        <v>2503</v>
      </c>
      <c r="C93" s="982" t="s">
        <v>2552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718</v>
      </c>
      <c r="C94" s="982" t="s">
        <v>2553</v>
      </c>
      <c r="D94" s="955">
        <v>45958</v>
      </c>
      <c r="E94" s="1150" t="s">
        <v>399</v>
      </c>
      <c r="F94" s="758">
        <v>45965</v>
      </c>
      <c r="G94" s="758">
        <f>F94+7</f>
        <v>45972</v>
      </c>
      <c r="H94" s="758">
        <f t="shared" ref="H94:H97" si="107">G94+1</f>
        <v>45973</v>
      </c>
      <c r="I94" s="758">
        <f t="shared" ref="I94:I97" si="108">H94+2</f>
        <v>45975</v>
      </c>
      <c r="J94" s="758">
        <f t="shared" ref="J94:J97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2523</v>
      </c>
      <c r="C95" s="982" t="s">
        <v>2554</v>
      </c>
      <c r="D95" s="955">
        <v>45962</v>
      </c>
      <c r="E95" s="758">
        <f t="shared" ref="E95:E97" si="110">D95+6</f>
        <v>45968</v>
      </c>
      <c r="F95" s="758">
        <f t="shared" ref="F95:F97" si="111">E95+5</f>
        <v>45973</v>
      </c>
      <c r="G95" s="758">
        <f t="shared" ref="G95:G97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hidden="1" customHeight="1">
      <c r="A96" s="1035"/>
      <c r="B96" s="981" t="s">
        <v>2453</v>
      </c>
      <c r="C96" s="982" t="s">
        <v>2555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4" ht="20.100000000000001" hidden="1" customHeight="1">
      <c r="A97" s="1035"/>
      <c r="B97" s="981" t="s">
        <v>2514</v>
      </c>
      <c r="C97" s="982" t="s">
        <v>2556</v>
      </c>
      <c r="D97" s="955">
        <v>45977</v>
      </c>
      <c r="E97" s="758">
        <f t="shared" si="110"/>
        <v>45983</v>
      </c>
      <c r="F97" s="758">
        <f t="shared" si="111"/>
        <v>45988</v>
      </c>
      <c r="G97" s="758">
        <f t="shared" si="112"/>
        <v>45995</v>
      </c>
      <c r="H97" s="758">
        <f t="shared" si="107"/>
        <v>45996</v>
      </c>
      <c r="I97" s="758">
        <f t="shared" si="108"/>
        <v>45998</v>
      </c>
      <c r="J97" s="758">
        <f t="shared" si="109"/>
        <v>45999</v>
      </c>
      <c r="K97" s="331"/>
      <c r="L97" s="758">
        <f t="shared" si="57"/>
        <v>45973</v>
      </c>
      <c r="M97" s="758">
        <f t="shared" si="57"/>
        <v>45974</v>
      </c>
      <c r="N97" s="1005">
        <f t="shared" ref="N97:N98" si="113">WEEKNUM(M97)</f>
        <v>46</v>
      </c>
    </row>
    <row r="98" spans="1:14" ht="20.100000000000001" hidden="1" customHeight="1">
      <c r="A98" s="1035" t="s">
        <v>2557</v>
      </c>
      <c r="B98" s="1184" t="s">
        <v>2558</v>
      </c>
      <c r="C98" s="982" t="s">
        <v>2559</v>
      </c>
      <c r="D98" s="955">
        <v>45988</v>
      </c>
      <c r="E98" s="1150" t="s">
        <v>399</v>
      </c>
      <c r="F98" s="758">
        <f>D98+11</f>
        <v>45999</v>
      </c>
      <c r="G98" s="1150" t="s">
        <v>399</v>
      </c>
      <c r="H98" s="1150" t="s">
        <v>399</v>
      </c>
      <c r="I98" s="1150" t="s">
        <v>399</v>
      </c>
      <c r="J98" s="1150" t="s">
        <v>399</v>
      </c>
      <c r="K98" s="331"/>
      <c r="L98" s="758">
        <f t="shared" ref="L98:M98" si="114">L97+7</f>
        <v>45980</v>
      </c>
      <c r="M98" s="758">
        <f t="shared" si="114"/>
        <v>45981</v>
      </c>
      <c r="N98" s="1005">
        <f t="shared" si="113"/>
        <v>47</v>
      </c>
    </row>
    <row r="99" spans="1:14" ht="20.100000000000001" hidden="1" customHeight="1">
      <c r="A99" s="1035" t="s">
        <v>2560</v>
      </c>
      <c r="B99" s="1183" t="s">
        <v>423</v>
      </c>
      <c r="C99" s="982" t="s">
        <v>2561</v>
      </c>
      <c r="D99" s="760">
        <v>45999</v>
      </c>
      <c r="E99" s="760">
        <f t="shared" ref="E99" si="115">D99+6</f>
        <v>46005</v>
      </c>
      <c r="F99" s="760">
        <f t="shared" ref="F99" si="116">E99+5</f>
        <v>46010</v>
      </c>
      <c r="G99" s="760">
        <f t="shared" ref="G99" si="117">F99+7</f>
        <v>46017</v>
      </c>
      <c r="H99" s="760">
        <f t="shared" ref="H99" si="118">G99+1</f>
        <v>46018</v>
      </c>
      <c r="I99" s="760">
        <f t="shared" ref="I99" si="119">H99+2</f>
        <v>46020</v>
      </c>
      <c r="J99" s="760">
        <f t="shared" ref="J99" si="120">I99+1</f>
        <v>46021</v>
      </c>
      <c r="K99" s="331"/>
      <c r="L99" s="758">
        <v>46001</v>
      </c>
      <c r="M99" s="758">
        <v>46002</v>
      </c>
      <c r="N99" s="1005">
        <f t="shared" ref="N99" si="121">WEEKNUM(M99)</f>
        <v>50</v>
      </c>
    </row>
    <row r="100" spans="1:14" ht="20.100000000000001" hidden="1" customHeight="1">
      <c r="A100" s="1000" t="s">
        <v>2562</v>
      </c>
      <c r="B100" s="1183" t="s">
        <v>423</v>
      </c>
      <c r="C100" s="982" t="s">
        <v>2563</v>
      </c>
      <c r="D100" s="800">
        <v>45994</v>
      </c>
      <c r="E100" s="800">
        <f t="shared" ref="E100" si="122">D100+6</f>
        <v>46000</v>
      </c>
      <c r="F100" s="800">
        <f t="shared" ref="F100" si="123">E100+5</f>
        <v>46005</v>
      </c>
      <c r="G100" s="800">
        <f t="shared" ref="G100" si="124">F100+7</f>
        <v>46012</v>
      </c>
      <c r="H100" s="800">
        <f t="shared" ref="H100" si="125">G100+1</f>
        <v>46013</v>
      </c>
      <c r="I100" s="800">
        <f t="shared" ref="I100" si="126">H100+2</f>
        <v>46015</v>
      </c>
      <c r="J100" s="800">
        <f t="shared" ref="J100" si="127">I100+1</f>
        <v>46016</v>
      </c>
      <c r="K100" s="331"/>
      <c r="L100" s="758">
        <v>45994</v>
      </c>
      <c r="M100" s="758">
        <v>45995</v>
      </c>
      <c r="N100" s="1005">
        <f t="shared" ref="N100" si="128">WEEKNUM(M100)</f>
        <v>49</v>
      </c>
    </row>
    <row r="101" spans="1:14" ht="20.100000000000001" hidden="1" customHeight="1">
      <c r="A101" s="1035" t="s">
        <v>2564</v>
      </c>
      <c r="B101" s="1212" t="s">
        <v>2565</v>
      </c>
      <c r="C101" s="982" t="s">
        <v>2566</v>
      </c>
      <c r="D101" s="955">
        <v>46008</v>
      </c>
      <c r="E101" s="972" t="s">
        <v>399</v>
      </c>
      <c r="F101" s="972" t="s">
        <v>399</v>
      </c>
      <c r="G101" s="758">
        <f>D101+18</f>
        <v>46026</v>
      </c>
      <c r="H101" s="758">
        <f t="shared" ref="H101:H104" si="129">G101+1</f>
        <v>46027</v>
      </c>
      <c r="I101" s="758">
        <f t="shared" ref="I101:I104" si="130">H101+2</f>
        <v>46029</v>
      </c>
      <c r="J101" s="758">
        <f t="shared" ref="J101:J104" si="131">I101+1</f>
        <v>46030</v>
      </c>
      <c r="K101" s="331"/>
      <c r="L101" s="758">
        <v>46007</v>
      </c>
      <c r="M101" s="758">
        <v>46008</v>
      </c>
      <c r="N101" s="1005">
        <f t="shared" ref="N101:N104" si="132">WEEKNUM(M101)</f>
        <v>51</v>
      </c>
    </row>
    <row r="102" spans="1:14" ht="20.100000000000001" customHeight="1">
      <c r="A102" s="1035" t="s">
        <v>2567</v>
      </c>
      <c r="B102" s="1184" t="s">
        <v>2568</v>
      </c>
      <c r="C102" s="982" t="s">
        <v>2569</v>
      </c>
      <c r="D102" s="955">
        <v>46057</v>
      </c>
      <c r="E102" s="758">
        <f t="shared" ref="E102:E104" si="133">D102+6</f>
        <v>46063</v>
      </c>
      <c r="F102" s="758">
        <f t="shared" ref="F102:F104" si="134">E102+5</f>
        <v>46068</v>
      </c>
      <c r="G102" s="758">
        <f t="shared" ref="G102:G104" si="135">F102+7</f>
        <v>46075</v>
      </c>
      <c r="H102" s="758">
        <f t="shared" si="129"/>
        <v>46076</v>
      </c>
      <c r="I102" s="758">
        <f t="shared" si="130"/>
        <v>46078</v>
      </c>
      <c r="J102" s="758">
        <f t="shared" si="131"/>
        <v>46079</v>
      </c>
      <c r="K102" s="331"/>
      <c r="L102" s="758">
        <v>46029</v>
      </c>
      <c r="M102" s="758">
        <v>46030</v>
      </c>
      <c r="N102" s="1005">
        <f t="shared" si="132"/>
        <v>2</v>
      </c>
    </row>
    <row r="103" spans="1:14" ht="20.100000000000001" customHeight="1">
      <c r="A103" s="1035" t="s">
        <v>2570</v>
      </c>
      <c r="B103" s="1184" t="s">
        <v>2571</v>
      </c>
      <c r="C103" s="982" t="s">
        <v>2572</v>
      </c>
      <c r="D103" s="955">
        <v>46047</v>
      </c>
      <c r="E103" s="758">
        <f t="shared" si="133"/>
        <v>46053</v>
      </c>
      <c r="F103" s="758">
        <f t="shared" si="134"/>
        <v>46058</v>
      </c>
      <c r="G103" s="758">
        <f t="shared" si="135"/>
        <v>46065</v>
      </c>
      <c r="H103" s="758">
        <f t="shared" si="129"/>
        <v>46066</v>
      </c>
      <c r="I103" s="758">
        <f t="shared" si="130"/>
        <v>46068</v>
      </c>
      <c r="J103" s="758">
        <f>D103+22</f>
        <v>46069</v>
      </c>
      <c r="K103" s="331"/>
      <c r="L103" s="758">
        <f t="shared" ref="L103:L113" si="136">L102+7</f>
        <v>46036</v>
      </c>
      <c r="M103" s="758">
        <f t="shared" ref="M103" si="137">M102+7</f>
        <v>46037</v>
      </c>
      <c r="N103" s="1005">
        <f t="shared" si="132"/>
        <v>3</v>
      </c>
    </row>
    <row r="104" spans="1:14" ht="20.100000000000001" customHeight="1">
      <c r="A104" s="1035" t="s">
        <v>2573</v>
      </c>
      <c r="B104" s="1184" t="s">
        <v>2574</v>
      </c>
      <c r="C104" s="982" t="s">
        <v>2575</v>
      </c>
      <c r="D104" s="955">
        <v>46056</v>
      </c>
      <c r="E104" s="758">
        <f t="shared" si="133"/>
        <v>46062</v>
      </c>
      <c r="F104" s="758">
        <f t="shared" si="134"/>
        <v>46067</v>
      </c>
      <c r="G104" s="758">
        <f t="shared" si="135"/>
        <v>46074</v>
      </c>
      <c r="H104" s="758">
        <f t="shared" si="129"/>
        <v>46075</v>
      </c>
      <c r="I104" s="758">
        <f t="shared" si="130"/>
        <v>46077</v>
      </c>
      <c r="J104" s="758">
        <f t="shared" si="131"/>
        <v>46078</v>
      </c>
      <c r="K104" s="331"/>
      <c r="L104" s="758">
        <f t="shared" si="136"/>
        <v>46043</v>
      </c>
      <c r="M104" s="758">
        <f t="shared" ref="M104:M113" si="138">M103+7</f>
        <v>46044</v>
      </c>
      <c r="N104" s="1005">
        <f t="shared" si="132"/>
        <v>4</v>
      </c>
    </row>
    <row r="105" spans="1:14" ht="20.100000000000001" customHeight="1">
      <c r="A105" s="1035" t="s">
        <v>2576</v>
      </c>
      <c r="B105" s="1184" t="s">
        <v>2577</v>
      </c>
      <c r="C105" s="982" t="s">
        <v>2578</v>
      </c>
      <c r="D105" s="955">
        <v>46058</v>
      </c>
      <c r="E105" s="758">
        <f t="shared" ref="E105" si="139">D105+6</f>
        <v>46064</v>
      </c>
      <c r="F105" s="758">
        <f t="shared" ref="F105" si="140">E105+5</f>
        <v>46069</v>
      </c>
      <c r="G105" s="758">
        <f t="shared" ref="G105" si="141">F105+7</f>
        <v>46076</v>
      </c>
      <c r="H105" s="758">
        <f t="shared" ref="H105" si="142">G105+1</f>
        <v>46077</v>
      </c>
      <c r="I105" s="758">
        <f t="shared" ref="I105" si="143">H105+2</f>
        <v>46079</v>
      </c>
      <c r="J105" s="758">
        <f t="shared" ref="J105" si="144">I105+1</f>
        <v>46080</v>
      </c>
      <c r="K105" s="331"/>
      <c r="L105" s="758">
        <f t="shared" si="136"/>
        <v>46050</v>
      </c>
      <c r="M105" s="758">
        <f t="shared" si="138"/>
        <v>46051</v>
      </c>
      <c r="N105" s="1005">
        <f t="shared" ref="N105" si="145">WEEKNUM(M105)</f>
        <v>5</v>
      </c>
    </row>
    <row r="106" spans="1:14" ht="20.100000000000001" customHeight="1">
      <c r="A106" s="1035" t="s">
        <v>2579</v>
      </c>
      <c r="B106" s="1184" t="s">
        <v>2580</v>
      </c>
      <c r="C106" s="982" t="s">
        <v>2581</v>
      </c>
      <c r="D106" s="955">
        <v>46057</v>
      </c>
      <c r="E106" s="758">
        <f t="shared" ref="E106:E107" si="146">D106+6</f>
        <v>46063</v>
      </c>
      <c r="F106" s="758">
        <f t="shared" ref="F106:F107" si="147">E106+5</f>
        <v>46068</v>
      </c>
      <c r="G106" s="758">
        <f t="shared" ref="G106:G107" si="148">F106+7</f>
        <v>46075</v>
      </c>
      <c r="H106" s="758">
        <f t="shared" ref="H106:H107" si="149">G106+1</f>
        <v>46076</v>
      </c>
      <c r="I106" s="758">
        <f t="shared" ref="I106:I107" si="150">H106+2</f>
        <v>46078</v>
      </c>
      <c r="J106" s="758">
        <f t="shared" ref="J106:J107" si="151">I106+1</f>
        <v>46079</v>
      </c>
      <c r="K106" s="331"/>
      <c r="L106" s="758">
        <f t="shared" si="136"/>
        <v>46057</v>
      </c>
      <c r="M106" s="758">
        <f t="shared" si="138"/>
        <v>46058</v>
      </c>
      <c r="N106" s="1005">
        <f t="shared" ref="N106:N107" si="152">WEEKNUM(M106)</f>
        <v>6</v>
      </c>
    </row>
    <row r="107" spans="1:14" ht="20.100000000000001" customHeight="1">
      <c r="A107" s="1035" t="s">
        <v>2582</v>
      </c>
      <c r="B107" s="1184" t="s">
        <v>2583</v>
      </c>
      <c r="C107" s="982" t="s">
        <v>2584</v>
      </c>
      <c r="D107" s="955">
        <v>46064</v>
      </c>
      <c r="E107" s="758">
        <f t="shared" si="146"/>
        <v>46070</v>
      </c>
      <c r="F107" s="758">
        <f t="shared" si="147"/>
        <v>46075</v>
      </c>
      <c r="G107" s="758">
        <f t="shared" si="148"/>
        <v>46082</v>
      </c>
      <c r="H107" s="758">
        <f t="shared" si="149"/>
        <v>46083</v>
      </c>
      <c r="I107" s="758">
        <f t="shared" si="150"/>
        <v>46085</v>
      </c>
      <c r="J107" s="758">
        <f t="shared" si="151"/>
        <v>46086</v>
      </c>
      <c r="K107" s="331"/>
      <c r="L107" s="758">
        <f t="shared" si="136"/>
        <v>46064</v>
      </c>
      <c r="M107" s="758">
        <f t="shared" si="138"/>
        <v>46065</v>
      </c>
      <c r="N107" s="1005">
        <f t="shared" si="152"/>
        <v>7</v>
      </c>
    </row>
    <row r="108" spans="1:14" ht="20.100000000000001" customHeight="1">
      <c r="A108" s="1035" t="s">
        <v>2585</v>
      </c>
      <c r="B108" s="1184" t="s">
        <v>2586</v>
      </c>
      <c r="C108" s="982" t="s">
        <v>2587</v>
      </c>
      <c r="D108" s="955">
        <v>46071</v>
      </c>
      <c r="E108" s="758">
        <f t="shared" ref="E108:E109" si="153">D108+6</f>
        <v>46077</v>
      </c>
      <c r="F108" s="758">
        <f t="shared" ref="F108:F109" si="154">E108+5</f>
        <v>46082</v>
      </c>
      <c r="G108" s="758">
        <f t="shared" ref="G108:G109" si="155">F108+7</f>
        <v>46089</v>
      </c>
      <c r="H108" s="758">
        <f t="shared" ref="H108:H109" si="156">G108+1</f>
        <v>46090</v>
      </c>
      <c r="I108" s="758">
        <f t="shared" ref="I108:I109" si="157">H108+2</f>
        <v>46092</v>
      </c>
      <c r="J108" s="758">
        <f t="shared" ref="J108:J109" si="158">I108+1</f>
        <v>46093</v>
      </c>
      <c r="K108" s="331"/>
      <c r="L108" s="758">
        <f t="shared" si="136"/>
        <v>46071</v>
      </c>
      <c r="M108" s="758">
        <f t="shared" si="138"/>
        <v>46072</v>
      </c>
      <c r="N108" s="1005">
        <f t="shared" ref="N108:N109" si="159">WEEKNUM(M108)</f>
        <v>8</v>
      </c>
    </row>
    <row r="109" spans="1:14" ht="20.100000000000001" customHeight="1">
      <c r="A109" s="1035" t="s">
        <v>2588</v>
      </c>
      <c r="B109" s="1184" t="s">
        <v>2589</v>
      </c>
      <c r="C109" s="982" t="s">
        <v>2590</v>
      </c>
      <c r="D109" s="955">
        <v>46078</v>
      </c>
      <c r="E109" s="758">
        <f t="shared" si="153"/>
        <v>46084</v>
      </c>
      <c r="F109" s="758">
        <f t="shared" si="154"/>
        <v>46089</v>
      </c>
      <c r="G109" s="758">
        <f t="shared" si="155"/>
        <v>46096</v>
      </c>
      <c r="H109" s="758">
        <f t="shared" si="156"/>
        <v>46097</v>
      </c>
      <c r="I109" s="758">
        <f t="shared" si="157"/>
        <v>46099</v>
      </c>
      <c r="J109" s="758">
        <f t="shared" si="158"/>
        <v>46100</v>
      </c>
      <c r="K109" s="331"/>
      <c r="L109" s="758">
        <f t="shared" si="136"/>
        <v>46078</v>
      </c>
      <c r="M109" s="758">
        <f t="shared" si="138"/>
        <v>46079</v>
      </c>
      <c r="N109" s="1005">
        <f t="shared" si="159"/>
        <v>9</v>
      </c>
    </row>
    <row r="110" spans="1:14" ht="20.100000000000001" customHeight="1">
      <c r="A110" s="1035" t="s">
        <v>2591</v>
      </c>
      <c r="B110" s="1184" t="s">
        <v>2592</v>
      </c>
      <c r="C110" s="982" t="s">
        <v>2593</v>
      </c>
      <c r="D110" s="955">
        <v>46085</v>
      </c>
      <c r="E110" s="758">
        <f t="shared" ref="E110:E113" si="160">D110+6</f>
        <v>46091</v>
      </c>
      <c r="F110" s="758">
        <f t="shared" ref="F110:F113" si="161">E110+5</f>
        <v>46096</v>
      </c>
      <c r="G110" s="758">
        <f t="shared" ref="G110:G113" si="162">F110+7</f>
        <v>46103</v>
      </c>
      <c r="H110" s="758">
        <f t="shared" ref="H110:H113" si="163">G110+1</f>
        <v>46104</v>
      </c>
      <c r="I110" s="758">
        <f t="shared" ref="I110:I113" si="164">H110+2</f>
        <v>46106</v>
      </c>
      <c r="J110" s="758">
        <f t="shared" ref="J110:J113" si="165">I110+1</f>
        <v>46107</v>
      </c>
      <c r="K110" s="331"/>
      <c r="L110" s="758">
        <f t="shared" si="136"/>
        <v>46085</v>
      </c>
      <c r="M110" s="758">
        <f t="shared" si="138"/>
        <v>46086</v>
      </c>
      <c r="N110" s="1005">
        <f t="shared" ref="N110:N113" si="166">WEEKNUM(M110)</f>
        <v>10</v>
      </c>
    </row>
    <row r="111" spans="1:14" ht="20.100000000000001" customHeight="1">
      <c r="A111" s="1035" t="s">
        <v>2594</v>
      </c>
      <c r="B111" s="1184" t="s">
        <v>2595</v>
      </c>
      <c r="C111" s="982" t="s">
        <v>2596</v>
      </c>
      <c r="D111" s="955">
        <v>46092</v>
      </c>
      <c r="E111" s="758">
        <f t="shared" si="160"/>
        <v>46098</v>
      </c>
      <c r="F111" s="758">
        <f t="shared" si="161"/>
        <v>46103</v>
      </c>
      <c r="G111" s="758">
        <f t="shared" si="162"/>
        <v>46110</v>
      </c>
      <c r="H111" s="758">
        <f t="shared" si="163"/>
        <v>46111</v>
      </c>
      <c r="I111" s="758">
        <f t="shared" si="164"/>
        <v>46113</v>
      </c>
      <c r="J111" s="758">
        <f t="shared" si="165"/>
        <v>46114</v>
      </c>
      <c r="K111" s="331"/>
      <c r="L111" s="758">
        <f t="shared" si="136"/>
        <v>46092</v>
      </c>
      <c r="M111" s="758">
        <f t="shared" si="138"/>
        <v>46093</v>
      </c>
      <c r="N111" s="1005">
        <f t="shared" si="166"/>
        <v>11</v>
      </c>
    </row>
    <row r="112" spans="1:14" ht="20.100000000000001" customHeight="1">
      <c r="A112" s="1035" t="s">
        <v>2597</v>
      </c>
      <c r="B112" s="1184" t="s">
        <v>2598</v>
      </c>
      <c r="C112" s="982" t="s">
        <v>2599</v>
      </c>
      <c r="D112" s="955">
        <v>46099</v>
      </c>
      <c r="E112" s="758">
        <f t="shared" si="160"/>
        <v>46105</v>
      </c>
      <c r="F112" s="758">
        <f t="shared" si="161"/>
        <v>46110</v>
      </c>
      <c r="G112" s="758">
        <f t="shared" si="162"/>
        <v>46117</v>
      </c>
      <c r="H112" s="758">
        <f t="shared" si="163"/>
        <v>46118</v>
      </c>
      <c r="I112" s="758">
        <f t="shared" si="164"/>
        <v>46120</v>
      </c>
      <c r="J112" s="758">
        <f t="shared" si="165"/>
        <v>46121</v>
      </c>
      <c r="K112" s="331"/>
      <c r="L112" s="758">
        <f t="shared" si="136"/>
        <v>46099</v>
      </c>
      <c r="M112" s="758">
        <f t="shared" si="138"/>
        <v>46100</v>
      </c>
      <c r="N112" s="1005">
        <f t="shared" si="166"/>
        <v>12</v>
      </c>
    </row>
    <row r="113" spans="1:17" ht="20.100000000000001" customHeight="1">
      <c r="A113" s="1035" t="s">
        <v>2568</v>
      </c>
      <c r="B113" s="1184" t="s">
        <v>2600</v>
      </c>
      <c r="C113" s="982" t="s">
        <v>2601</v>
      </c>
      <c r="D113" s="955">
        <v>46106</v>
      </c>
      <c r="E113" s="758">
        <f t="shared" si="160"/>
        <v>46112</v>
      </c>
      <c r="F113" s="758">
        <f t="shared" si="161"/>
        <v>46117</v>
      </c>
      <c r="G113" s="758">
        <f t="shared" si="162"/>
        <v>46124</v>
      </c>
      <c r="H113" s="758">
        <f t="shared" si="163"/>
        <v>46125</v>
      </c>
      <c r="I113" s="758">
        <f t="shared" si="164"/>
        <v>46127</v>
      </c>
      <c r="J113" s="758">
        <f t="shared" si="165"/>
        <v>46128</v>
      </c>
      <c r="K113" s="331"/>
      <c r="L113" s="758">
        <f t="shared" si="136"/>
        <v>46106</v>
      </c>
      <c r="M113" s="758">
        <f t="shared" si="138"/>
        <v>46107</v>
      </c>
      <c r="N113" s="1005">
        <f t="shared" si="166"/>
        <v>13</v>
      </c>
    </row>
    <row r="114" spans="1:17" ht="24.95" customHeight="1">
      <c r="A114" s="1035"/>
      <c r="B114" s="147" t="s">
        <v>577</v>
      </c>
      <c r="C114" s="75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600"/>
      <c r="P114" s="146"/>
      <c r="Q114" s="146"/>
    </row>
    <row r="115" spans="1:17" s="159" customFormat="1" ht="17.25" customHeight="1">
      <c r="A115" s="1035"/>
      <c r="C115" s="145"/>
      <c r="D115" s="145"/>
      <c r="E115" s="145"/>
      <c r="F115" s="145"/>
      <c r="G115" s="145"/>
      <c r="H115" s="145"/>
      <c r="I115" s="145"/>
      <c r="N115" s="147"/>
      <c r="O115" s="145"/>
    </row>
    <row r="116" spans="1:17" s="159" customFormat="1" ht="17.25" customHeight="1" thickBot="1">
      <c r="A116" s="1035"/>
      <c r="B116" s="422"/>
      <c r="C116" s="145"/>
      <c r="D116" s="145"/>
      <c r="E116" s="145"/>
      <c r="F116" s="145"/>
      <c r="G116" s="145"/>
      <c r="H116" s="145"/>
      <c r="I116" s="145"/>
      <c r="N116" s="147"/>
      <c r="O116" s="145"/>
    </row>
    <row r="117" spans="1:17" s="147" customFormat="1" ht="18.75" customHeight="1">
      <c r="B117" s="896"/>
      <c r="C117" s="897"/>
      <c r="D117" s="898"/>
      <c r="E117" s="899"/>
      <c r="F117" s="900"/>
      <c r="G117" s="901"/>
      <c r="H117" s="902"/>
    </row>
    <row r="118" spans="1:17" s="147" customFormat="1" ht="18.75" customHeight="1">
      <c r="B118" s="778" t="s">
        <v>578</v>
      </c>
      <c r="C118" s="145"/>
      <c r="D118" s="147" t="s">
        <v>579</v>
      </c>
      <c r="G118" s="147" t="s">
        <v>580</v>
      </c>
      <c r="H118" s="779"/>
    </row>
    <row r="119" spans="1:17" s="147" customFormat="1" ht="18.75" customHeight="1">
      <c r="B119" s="780" t="s">
        <v>581</v>
      </c>
      <c r="C119" s="1098" t="s">
        <v>582</v>
      </c>
      <c r="D119" s="133" t="s">
        <v>583</v>
      </c>
      <c r="F119" s="1098" t="s">
        <v>584</v>
      </c>
      <c r="G119" s="145" t="s">
        <v>585</v>
      </c>
      <c r="H119" s="1099" t="s">
        <v>586</v>
      </c>
    </row>
    <row r="120" spans="1:17" s="147" customFormat="1" ht="18.75" customHeight="1">
      <c r="B120" s="780" t="s">
        <v>587</v>
      </c>
      <c r="C120" s="1098" t="s">
        <v>588</v>
      </c>
      <c r="D120" s="133" t="s">
        <v>589</v>
      </c>
      <c r="E120" s="148" t="s">
        <v>590</v>
      </c>
      <c r="F120" s="1100" t="s">
        <v>591</v>
      </c>
      <c r="G120" s="145" t="s">
        <v>592</v>
      </c>
      <c r="H120" s="1099" t="s">
        <v>593</v>
      </c>
    </row>
    <row r="121" spans="1:17" s="147" customFormat="1" ht="18" customHeight="1">
      <c r="B121" s="783" t="s">
        <v>594</v>
      </c>
      <c r="C121" s="1101" t="s">
        <v>595</v>
      </c>
      <c r="D121" s="133" t="s">
        <v>596</v>
      </c>
      <c r="E121" s="148" t="s">
        <v>597</v>
      </c>
      <c r="F121" s="1100" t="s">
        <v>598</v>
      </c>
      <c r="G121" s="588" t="s">
        <v>599</v>
      </c>
      <c r="H121" s="1102" t="s">
        <v>600</v>
      </c>
    </row>
    <row r="122" spans="1:17" s="147" customFormat="1" ht="18.75" customHeight="1">
      <c r="B122" s="783" t="s">
        <v>601</v>
      </c>
      <c r="C122" s="1101" t="s">
        <v>602</v>
      </c>
      <c r="D122" s="133" t="s">
        <v>603</v>
      </c>
      <c r="E122" s="148" t="s">
        <v>604</v>
      </c>
      <c r="F122" s="1100" t="s">
        <v>605</v>
      </c>
      <c r="G122" s="588" t="s">
        <v>606</v>
      </c>
      <c r="H122" s="1102" t="s">
        <v>607</v>
      </c>
      <c r="N122" s="149"/>
      <c r="O122" s="149"/>
    </row>
    <row r="123" spans="1:17" s="147" customFormat="1" ht="18.75" customHeight="1">
      <c r="B123" s="783" t="s">
        <v>862</v>
      </c>
      <c r="C123" s="1101" t="s">
        <v>609</v>
      </c>
      <c r="D123" s="133" t="s">
        <v>610</v>
      </c>
      <c r="E123" s="148" t="s">
        <v>611</v>
      </c>
      <c r="F123" s="1100" t="s">
        <v>612</v>
      </c>
      <c r="G123" s="588" t="s">
        <v>613</v>
      </c>
      <c r="H123" s="1102" t="s">
        <v>614</v>
      </c>
      <c r="N123" s="149"/>
      <c r="O123" s="149"/>
    </row>
    <row r="124" spans="1:17" s="147" customFormat="1" ht="18.75" customHeight="1">
      <c r="B124" s="783" t="s">
        <v>615</v>
      </c>
      <c r="C124" s="1101" t="s">
        <v>616</v>
      </c>
      <c r="D124" s="133" t="s">
        <v>617</v>
      </c>
      <c r="E124" s="148" t="s">
        <v>618</v>
      </c>
      <c r="F124" s="1100" t="s">
        <v>619</v>
      </c>
      <c r="G124" s="588" t="s">
        <v>620</v>
      </c>
      <c r="H124" s="1102" t="s">
        <v>621</v>
      </c>
      <c r="N124" s="149"/>
      <c r="O124" s="149"/>
    </row>
    <row r="125" spans="1:17" s="147" customFormat="1" ht="18.75" customHeight="1">
      <c r="B125" s="783" t="s">
        <v>622</v>
      </c>
      <c r="C125" s="1101" t="s">
        <v>623</v>
      </c>
      <c r="D125" s="133" t="s">
        <v>624</v>
      </c>
      <c r="E125" s="148" t="s">
        <v>625</v>
      </c>
      <c r="F125" s="1098" t="s">
        <v>626</v>
      </c>
      <c r="G125" s="588" t="s">
        <v>627</v>
      </c>
      <c r="H125" s="787" t="s">
        <v>628</v>
      </c>
      <c r="N125" s="149"/>
      <c r="O125" s="149"/>
    </row>
    <row r="126" spans="1:17" ht="18.75" customHeight="1">
      <c r="A126" s="1033"/>
      <c r="B126" s="783" t="s">
        <v>629</v>
      </c>
      <c r="C126" s="1101" t="s">
        <v>630</v>
      </c>
      <c r="D126" s="133"/>
      <c r="F126" s="588"/>
      <c r="G126" s="147"/>
      <c r="H126" s="788"/>
      <c r="I126" s="145"/>
      <c r="J126" s="145"/>
      <c r="K126" s="145"/>
    </row>
    <row r="127" spans="1:17" ht="17.25" customHeight="1" thickBot="1">
      <c r="A127" s="1033"/>
      <c r="B127" s="1103"/>
      <c r="C127" s="791"/>
      <c r="D127" s="791"/>
      <c r="E127" s="791"/>
      <c r="F127" s="791"/>
      <c r="G127" s="791"/>
      <c r="H127" s="1104"/>
      <c r="I127" s="145"/>
      <c r="J127" s="145"/>
      <c r="K127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9" r:id="rId10" xr:uid="{7EB8ACDC-127B-4623-BC63-962269ACDF7E}"/>
    <hyperlink ref="C119" r:id="rId11" xr:uid="{D0902594-8023-4CDF-A988-07AA592A8A42}"/>
    <hyperlink ref="H124" r:id="rId12" xr:uid="{BAF9C094-775F-4D5B-AB5F-020C18A1A332}"/>
    <hyperlink ref="H123" r:id="rId13" xr:uid="{F5B825EB-C0A3-49C0-A0C7-C5C7847D1C42}"/>
    <hyperlink ref="C122" r:id="rId14" xr:uid="{13959669-DF32-4057-9863-25DE0C5053D2}"/>
    <hyperlink ref="C120" r:id="rId15" xr:uid="{8989D5CA-737B-4ABF-BEA4-557F5B10E4CB}"/>
    <hyperlink ref="C126" r:id="rId16" xr:uid="{CA4B5B68-7F84-4CE7-B9C4-67ED9394DE33}"/>
    <hyperlink ref="H122" r:id="rId17" xr:uid="{C3A611E8-05C0-4318-8B8B-79B220D6A3FD}"/>
    <hyperlink ref="H125" r:id="rId18" xr:uid="{AF4EC95A-4D95-4BD2-9CF8-84059FCA2BFD}"/>
    <hyperlink ref="F119" r:id="rId19" xr:uid="{B7064F0F-55C9-4537-ADA1-2C0A3AE9611C}"/>
    <hyperlink ref="F124" r:id="rId20" xr:uid="{C700D005-22D0-493B-842D-23E3B7095D00}"/>
    <hyperlink ref="F120" r:id="rId21" xr:uid="{74359B29-54D6-4C8D-9246-85C3C79B30D5}"/>
    <hyperlink ref="F121" r:id="rId22" xr:uid="{8E7648A6-3F3D-48DB-B3F8-64432BE4BB38}"/>
    <hyperlink ref="F122" r:id="rId23" xr:uid="{53A69E84-3FF9-470E-AD11-2585A6736969}"/>
    <hyperlink ref="F123" r:id="rId24" xr:uid="{1D739F2F-A4A5-4545-82E5-3E7ACCF2C367}"/>
    <hyperlink ref="H120" r:id="rId25" xr:uid="{0C981046-321D-4DB4-8377-FD40823A20FC}"/>
    <hyperlink ref="H121" r:id="rId26" xr:uid="{A5475766-E3FD-40E3-857E-BD71D937D048}"/>
    <hyperlink ref="F125" r:id="rId27" xr:uid="{508805CB-5F01-4EA1-9B50-762FA46CA839}"/>
    <hyperlink ref="C121" r:id="rId28" xr:uid="{814751FF-3017-4AE3-823F-E71E7FE66130}"/>
    <hyperlink ref="C123" r:id="rId29" xr:uid="{C3212037-655C-40ED-B4FD-875C4C7AC192}"/>
    <hyperlink ref="C124" r:id="rId30" xr:uid="{FB9F1EA4-C417-4C7B-94B5-C43C0BC78318}"/>
    <hyperlink ref="C125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86"/>
  <sheetViews>
    <sheetView showGridLines="0" topLeftCell="A151" zoomScaleNormal="100" zoomScaleSheetLayoutView="85" workbookViewId="0">
      <selection activeCell="B258" sqref="B258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88" t="s">
        <v>116</v>
      </c>
      <c r="C2" s="1288"/>
      <c r="D2" s="1288"/>
      <c r="E2" s="1288"/>
      <c r="F2" s="1288"/>
      <c r="G2" s="610"/>
      <c r="H2" s="956" t="s">
        <v>360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.6" thickBot="1">
      <c r="A4" s="859"/>
      <c r="B4" s="1285" t="s">
        <v>125</v>
      </c>
      <c r="C4" s="1286"/>
      <c r="D4" s="1286"/>
      <c r="E4" s="1286"/>
      <c r="F4" s="1287"/>
      <c r="G4" s="1040"/>
      <c r="H4" s="415"/>
      <c r="I4" s="415"/>
      <c r="J4" s="415"/>
      <c r="K4" s="415"/>
    </row>
    <row r="5" spans="1:11" s="149" customFormat="1" ht="21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31" t="s">
        <v>361</v>
      </c>
      <c r="C6" s="1231"/>
      <c r="D6" s="1231"/>
      <c r="E6" s="1231"/>
      <c r="F6" s="1231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33" t="s">
        <v>125</v>
      </c>
      <c r="C8" s="1234"/>
      <c r="D8" s="1289" t="s">
        <v>363</v>
      </c>
      <c r="E8" s="968" t="s">
        <v>311</v>
      </c>
      <c r="F8" s="969" t="s">
        <v>277</v>
      </c>
      <c r="G8" s="969" t="s">
        <v>234</v>
      </c>
      <c r="I8" s="915"/>
      <c r="K8" s="415"/>
    </row>
    <row r="9" spans="1:11" s="146" customFormat="1" ht="18" hidden="1" customHeight="1">
      <c r="A9" s="859"/>
      <c r="B9" s="968" t="s">
        <v>365</v>
      </c>
      <c r="C9" s="968" t="s">
        <v>366</v>
      </c>
      <c r="D9" s="1290"/>
      <c r="E9" s="970" t="s">
        <v>282</v>
      </c>
      <c r="F9" s="971" t="s">
        <v>221</v>
      </c>
      <c r="G9" s="971" t="s">
        <v>185</v>
      </c>
      <c r="I9" s="1050" t="s">
        <v>367</v>
      </c>
      <c r="J9" s="415"/>
      <c r="K9" s="415"/>
    </row>
    <row r="10" spans="1:11" s="146" customFormat="1" ht="19.5" hidden="1" customHeight="1">
      <c r="A10" s="848" t="s">
        <v>2602</v>
      </c>
      <c r="B10" s="629" t="s">
        <v>2457</v>
      </c>
      <c r="C10" s="630" t="s">
        <v>2603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1782</v>
      </c>
      <c r="C11" s="630" t="s">
        <v>2604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1778</v>
      </c>
      <c r="C12" s="630" t="s">
        <v>2605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2606</v>
      </c>
      <c r="B13" s="629" t="s">
        <v>2607</v>
      </c>
      <c r="C13" s="630" t="s">
        <v>2608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2609</v>
      </c>
      <c r="C14" s="630" t="s">
        <v>2610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1790</v>
      </c>
      <c r="C15" s="630" t="s">
        <v>2611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2457</v>
      </c>
      <c r="C16" s="630" t="s">
        <v>2612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1782</v>
      </c>
      <c r="C17" s="630" t="s">
        <v>2613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1778</v>
      </c>
      <c r="C18" s="630" t="s">
        <v>2614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2615</v>
      </c>
      <c r="B19" s="629" t="s">
        <v>1801</v>
      </c>
      <c r="C19" s="630" t="s">
        <v>2616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2617</v>
      </c>
      <c r="B20" s="708" t="s">
        <v>1565</v>
      </c>
      <c r="C20" s="630" t="s">
        <v>2618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1790</v>
      </c>
      <c r="C21" s="630" t="s">
        <v>2619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1797</v>
      </c>
      <c r="C22" s="630" t="s">
        <v>2620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2621</v>
      </c>
      <c r="B23" s="740" t="s">
        <v>1801</v>
      </c>
      <c r="C23" s="630" t="s">
        <v>2622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1778</v>
      </c>
      <c r="C24" s="630" t="s">
        <v>2623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1782</v>
      </c>
      <c r="C25" s="630" t="s">
        <v>2624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2625</v>
      </c>
      <c r="B26" s="740" t="s">
        <v>1786</v>
      </c>
      <c r="C26" s="630" t="s">
        <v>2626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1790</v>
      </c>
      <c r="C27" s="630" t="s">
        <v>2627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1565</v>
      </c>
      <c r="C28" s="630" t="s">
        <v>2628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1797</v>
      </c>
      <c r="C29" s="630" t="s">
        <v>2629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1801</v>
      </c>
      <c r="C30" s="630" t="s">
        <v>2630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2631</v>
      </c>
      <c r="B31" s="629" t="s">
        <v>1778</v>
      </c>
      <c r="C31" s="630" t="s">
        <v>2632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2633</v>
      </c>
      <c r="B32" s="912" t="s">
        <v>1782</v>
      </c>
      <c r="C32" s="913" t="s">
        <v>2634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1790</v>
      </c>
      <c r="C33" s="913" t="s">
        <v>2635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2636</v>
      </c>
      <c r="B34" s="912" t="s">
        <v>1782</v>
      </c>
      <c r="C34" s="913" t="s">
        <v>2637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1797</v>
      </c>
      <c r="C35" s="913" t="s">
        <v>2638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1801</v>
      </c>
      <c r="C36" s="913" t="s">
        <v>2639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2640</v>
      </c>
      <c r="B37" s="973" t="s">
        <v>1778</v>
      </c>
      <c r="C37" s="974" t="s">
        <v>2641</v>
      </c>
      <c r="D37" s="974">
        <v>45398</v>
      </c>
      <c r="E37" s="878">
        <f t="shared" si="48"/>
        <v>45399</v>
      </c>
      <c r="F37" s="1024" t="s">
        <v>399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1782</v>
      </c>
      <c r="B38" s="973" t="s">
        <v>1810</v>
      </c>
      <c r="C38" s="974" t="s">
        <v>2642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1790</v>
      </c>
      <c r="C39" s="979" t="s">
        <v>2643</v>
      </c>
      <c r="D39" s="974">
        <v>45410</v>
      </c>
      <c r="E39" s="878">
        <f t="shared" si="48"/>
        <v>45411</v>
      </c>
      <c r="F39" s="972" t="s">
        <v>399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2636</v>
      </c>
      <c r="B40" s="998" t="s">
        <v>1782</v>
      </c>
      <c r="C40" s="974" t="s">
        <v>2644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2645</v>
      </c>
      <c r="B41" s="972" t="s">
        <v>399</v>
      </c>
      <c r="C41" s="979" t="s">
        <v>2646</v>
      </c>
      <c r="D41" s="910">
        <v>45429</v>
      </c>
      <c r="E41" s="910">
        <v>45428</v>
      </c>
      <c r="F41" s="858" t="s">
        <v>399</v>
      </c>
      <c r="G41" s="858" t="s">
        <v>399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1801</v>
      </c>
      <c r="C42" s="979" t="s">
        <v>2647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1778</v>
      </c>
      <c r="B43" s="972" t="s">
        <v>399</v>
      </c>
      <c r="C43" s="974" t="s">
        <v>2648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1810</v>
      </c>
      <c r="B44" s="979" t="s">
        <v>1778</v>
      </c>
      <c r="C44" s="974" t="s">
        <v>2649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1790</v>
      </c>
      <c r="B45" s="979" t="s">
        <v>1810</v>
      </c>
      <c r="C45" s="979" t="s">
        <v>2650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2651</v>
      </c>
      <c r="B46" s="979" t="s">
        <v>1790</v>
      </c>
      <c r="C46" s="979" t="s">
        <v>2652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1797</v>
      </c>
      <c r="B47" s="1060" t="s">
        <v>755</v>
      </c>
      <c r="C47" s="979" t="s">
        <v>2653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2654</v>
      </c>
      <c r="B48" s="979" t="s">
        <v>1782</v>
      </c>
      <c r="C48" s="979" t="s">
        <v>2655</v>
      </c>
      <c r="D48" s="974">
        <v>45471</v>
      </c>
      <c r="E48" s="878">
        <f t="shared" ref="E48:E49" si="59">D48+1</f>
        <v>45472</v>
      </c>
      <c r="F48" s="972" t="s">
        <v>399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2656</v>
      </c>
      <c r="B49" s="1064" t="s">
        <v>423</v>
      </c>
      <c r="C49" s="979" t="s">
        <v>2657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2658</v>
      </c>
      <c r="B50" s="979" t="s">
        <v>2659</v>
      </c>
      <c r="C50" s="979" t="s">
        <v>2660</v>
      </c>
      <c r="D50" s="974">
        <v>45493</v>
      </c>
      <c r="E50" s="972" t="s">
        <v>399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1778</v>
      </c>
      <c r="C51" s="979" t="s">
        <v>2661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1810</v>
      </c>
      <c r="C52" s="979" t="s">
        <v>2662</v>
      </c>
      <c r="D52" s="972" t="s">
        <v>399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1790</v>
      </c>
      <c r="C53" s="979" t="s">
        <v>2663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1782</v>
      </c>
      <c r="B54" s="974" t="s">
        <v>1778</v>
      </c>
      <c r="C54" s="979" t="s">
        <v>2664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2665</v>
      </c>
      <c r="B55" s="979" t="s">
        <v>1797</v>
      </c>
      <c r="C55" s="979" t="s">
        <v>2666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2667</v>
      </c>
      <c r="C56" s="979" t="s">
        <v>2668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2669</v>
      </c>
      <c r="C57" s="979" t="s">
        <v>2670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1810</v>
      </c>
      <c r="C58" s="979" t="s">
        <v>2671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1790</v>
      </c>
      <c r="C59" s="979" t="s">
        <v>2672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1782</v>
      </c>
      <c r="B60" s="974" t="s">
        <v>1778</v>
      </c>
      <c r="C60" s="979" t="s">
        <v>2673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2674</v>
      </c>
      <c r="B61" s="979" t="s">
        <v>2188</v>
      </c>
      <c r="C61" s="979" t="s">
        <v>2675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1797</v>
      </c>
      <c r="C62" s="979" t="s">
        <v>2676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2667</v>
      </c>
      <c r="C63" s="979" t="s">
        <v>2677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1810</v>
      </c>
      <c r="C64" s="979" t="s">
        <v>2678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1801</v>
      </c>
      <c r="B65" s="979" t="s">
        <v>2523</v>
      </c>
      <c r="C65" s="979" t="s">
        <v>2679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1778</v>
      </c>
      <c r="B66" s="979" t="s">
        <v>1801</v>
      </c>
      <c r="C66" s="979" t="s">
        <v>2680</v>
      </c>
      <c r="D66" s="974">
        <v>45596</v>
      </c>
      <c r="E66" s="972" t="s">
        <v>399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1778</v>
      </c>
      <c r="C67" s="979" t="s">
        <v>2681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2188</v>
      </c>
      <c r="B68" s="979" t="s">
        <v>1937</v>
      </c>
      <c r="C68" s="979" t="s">
        <v>2682</v>
      </c>
      <c r="D68" s="979">
        <v>45613</v>
      </c>
      <c r="E68" s="972" t="s">
        <v>399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1797</v>
      </c>
      <c r="C69" s="979" t="s">
        <v>2683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1810</v>
      </c>
      <c r="B70" s="979" t="s">
        <v>2684</v>
      </c>
      <c r="C70" s="979" t="s">
        <v>2685</v>
      </c>
      <c r="D70" s="974">
        <v>45627</v>
      </c>
      <c r="E70" s="972" t="s">
        <v>399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2523</v>
      </c>
      <c r="C71" s="979" t="s">
        <v>2686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1801</v>
      </c>
      <c r="C72" s="979" t="s">
        <v>2687</v>
      </c>
      <c r="D72" s="979">
        <v>45641</v>
      </c>
      <c r="E72" s="972" t="s">
        <v>399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1778</v>
      </c>
      <c r="C73" s="979" t="s">
        <v>2688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1937</v>
      </c>
      <c r="C74" s="979" t="s">
        <v>2689</v>
      </c>
      <c r="D74" s="979">
        <v>45657</v>
      </c>
      <c r="E74" s="972" t="s">
        <v>399</v>
      </c>
      <c r="F74" s="972" t="s">
        <v>399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1797</v>
      </c>
      <c r="C75" s="979" t="s">
        <v>2690</v>
      </c>
      <c r="D75" s="974">
        <v>45665</v>
      </c>
      <c r="E75" s="972" t="s">
        <v>399</v>
      </c>
      <c r="F75" s="972" t="s">
        <v>399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1810</v>
      </c>
      <c r="B76" s="979" t="s">
        <v>2684</v>
      </c>
      <c r="C76" s="979" t="s">
        <v>2691</v>
      </c>
      <c r="D76" s="974">
        <v>45669</v>
      </c>
      <c r="E76" s="972" t="s">
        <v>399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2523</v>
      </c>
      <c r="C77" s="979" t="s">
        <v>2692</v>
      </c>
      <c r="D77" s="974">
        <v>45673</v>
      </c>
      <c r="E77" s="972" t="s">
        <v>399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1801</v>
      </c>
      <c r="B78" s="979" t="s">
        <v>1937</v>
      </c>
      <c r="C78" s="979" t="s">
        <v>2693</v>
      </c>
      <c r="D78" s="974">
        <v>45682</v>
      </c>
      <c r="E78" s="972" t="s">
        <v>399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1778</v>
      </c>
      <c r="B79" s="979" t="s">
        <v>1801</v>
      </c>
      <c r="C79" s="979" t="s">
        <v>2694</v>
      </c>
      <c r="D79" s="979">
        <v>45686</v>
      </c>
      <c r="E79" s="972" t="s">
        <v>399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1778</v>
      </c>
      <c r="C80" s="979" t="s">
        <v>2695</v>
      </c>
      <c r="D80" s="979">
        <v>45693</v>
      </c>
      <c r="E80" s="972" t="s">
        <v>399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2696</v>
      </c>
      <c r="B81" s="979" t="s">
        <v>1797</v>
      </c>
      <c r="C81" s="979" t="s">
        <v>2697</v>
      </c>
      <c r="D81" s="974">
        <v>45712</v>
      </c>
      <c r="E81" s="972" t="s">
        <v>399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2684</v>
      </c>
      <c r="B82" s="979" t="s">
        <v>2684</v>
      </c>
      <c r="C82" s="979" t="s">
        <v>2698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399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2523</v>
      </c>
      <c r="C83" s="979" t="s">
        <v>2699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577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31" t="s">
        <v>361</v>
      </c>
      <c r="C86" s="1231"/>
      <c r="D86" s="1231"/>
      <c r="E86" s="1231"/>
      <c r="F86" s="1231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33" t="s">
        <v>125</v>
      </c>
      <c r="C88" s="1234"/>
      <c r="D88" s="1289" t="s">
        <v>363</v>
      </c>
      <c r="E88" s="969" t="s">
        <v>234</v>
      </c>
      <c r="F88" s="969" t="s">
        <v>277</v>
      </c>
      <c r="H88" s="915"/>
      <c r="J88" s="415"/>
    </row>
    <row r="89" spans="1:17" s="146" customFormat="1" ht="18" customHeight="1">
      <c r="A89" s="859"/>
      <c r="B89" s="968" t="s">
        <v>365</v>
      </c>
      <c r="C89" s="968" t="s">
        <v>366</v>
      </c>
      <c r="D89" s="1290"/>
      <c r="E89" s="971" t="s">
        <v>167</v>
      </c>
      <c r="F89" s="971" t="s">
        <v>146</v>
      </c>
      <c r="H89" s="1050" t="s">
        <v>502</v>
      </c>
      <c r="I89" s="1050" t="s">
        <v>367</v>
      </c>
      <c r="J89" s="1048" t="s">
        <v>451</v>
      </c>
    </row>
    <row r="90" spans="1:17" s="146" customFormat="1" ht="20.100000000000001" hidden="1" customHeight="1">
      <c r="A90" s="848"/>
      <c r="B90" s="979" t="s">
        <v>1797</v>
      </c>
      <c r="C90" s="979" t="s">
        <v>2690</v>
      </c>
      <c r="D90" s="974">
        <v>45665</v>
      </c>
      <c r="E90" s="972" t="s">
        <v>399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1810</v>
      </c>
      <c r="B91" s="979" t="s">
        <v>2684</v>
      </c>
      <c r="C91" s="979" t="s">
        <v>2691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2523</v>
      </c>
      <c r="C92" s="979" t="s">
        <v>2692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1801</v>
      </c>
      <c r="B93" s="979" t="s">
        <v>1937</v>
      </c>
      <c r="C93" s="979" t="s">
        <v>2693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1778</v>
      </c>
      <c r="B94" s="979" t="s">
        <v>1801</v>
      </c>
      <c r="C94" s="979" t="s">
        <v>2694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1778</v>
      </c>
      <c r="C95" s="979" t="s">
        <v>2695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1937</v>
      </c>
      <c r="C96" s="979" t="s">
        <v>2700</v>
      </c>
      <c r="D96" s="974">
        <v>45721</v>
      </c>
      <c r="E96" s="972" t="s">
        <v>399</v>
      </c>
      <c r="F96" s="972" t="s">
        <v>399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1801</v>
      </c>
      <c r="C97" s="979" t="s">
        <v>2701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1778</v>
      </c>
      <c r="C98" s="979" t="s">
        <v>2702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2667</v>
      </c>
      <c r="C99" s="979" t="s">
        <v>2703</v>
      </c>
      <c r="D99" s="974">
        <v>45747</v>
      </c>
      <c r="E99" s="880" t="s">
        <v>399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1797</v>
      </c>
      <c r="B100" s="979" t="s">
        <v>1937</v>
      </c>
      <c r="C100" s="979" t="s">
        <v>2704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1797</v>
      </c>
      <c r="C101" s="979" t="s">
        <v>2705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2523</v>
      </c>
      <c r="B102" s="979" t="s">
        <v>2188</v>
      </c>
      <c r="C102" s="979" t="s">
        <v>2706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2399</v>
      </c>
      <c r="C103" s="979" t="s">
        <v>2707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1801</v>
      </c>
      <c r="B104" s="979" t="s">
        <v>2708</v>
      </c>
      <c r="C104" s="979" t="s">
        <v>2709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1778</v>
      </c>
      <c r="C105" s="979" t="s">
        <v>2710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2667</v>
      </c>
      <c r="C106" s="979" t="s">
        <v>2711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1937</v>
      </c>
      <c r="C107" s="979" t="s">
        <v>2712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2153</v>
      </c>
      <c r="C108" s="979" t="s">
        <v>2713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1797</v>
      </c>
      <c r="C109" s="979" t="s">
        <v>2714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2188</v>
      </c>
      <c r="C110" s="979" t="s">
        <v>2715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2399</v>
      </c>
      <c r="C111" s="979" t="s">
        <v>2716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2708</v>
      </c>
      <c r="B112" s="979" t="s">
        <v>1778</v>
      </c>
      <c r="C112" s="979" t="s">
        <v>2717</v>
      </c>
      <c r="D112" s="972" t="s">
        <v>399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2667</v>
      </c>
      <c r="B113" s="979" t="s">
        <v>2708</v>
      </c>
      <c r="C113" s="979" t="s">
        <v>2718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2667</v>
      </c>
      <c r="C114" s="979" t="s">
        <v>2719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1937</v>
      </c>
      <c r="C115" s="979" t="s">
        <v>2720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1797</v>
      </c>
      <c r="B116" s="1060" t="s">
        <v>423</v>
      </c>
      <c r="C116" s="979" t="s">
        <v>2721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1797</v>
      </c>
      <c r="C117" s="979" t="s">
        <v>2722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2399</v>
      </c>
      <c r="C118" s="979" t="s">
        <v>2723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2724</v>
      </c>
      <c r="B119" s="979" t="s">
        <v>2708</v>
      </c>
      <c r="C119" s="979" t="s">
        <v>2725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1778</v>
      </c>
      <c r="B120" s="979" t="s">
        <v>2726</v>
      </c>
      <c r="C120" s="979" t="s">
        <v>2727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2667</v>
      </c>
      <c r="C121" s="979" t="s">
        <v>2728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2385</v>
      </c>
      <c r="C122" s="979" t="s">
        <v>2729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1797</v>
      </c>
      <c r="C123" s="979" t="s">
        <v>2730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2731</v>
      </c>
      <c r="B124" s="979" t="s">
        <v>2589</v>
      </c>
      <c r="C124" s="979" t="s">
        <v>2732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2399</v>
      </c>
      <c r="C125" s="979" t="s">
        <v>2733</v>
      </c>
      <c r="D125" s="974">
        <v>45929</v>
      </c>
      <c r="E125" s="972" t="s">
        <v>399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2708</v>
      </c>
      <c r="C126" s="979" t="s">
        <v>2734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2726</v>
      </c>
      <c r="C127" s="979" t="s">
        <v>2735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2667</v>
      </c>
      <c r="B128" s="979" t="s">
        <v>2385</v>
      </c>
      <c r="C128" s="979" t="s">
        <v>2736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J128:J139" si="118">WEEKNUM(I128)</f>
        <v>42</v>
      </c>
      <c r="K128" s="149"/>
    </row>
    <row r="129" spans="1:11" s="146" customFormat="1" ht="20.100000000000001" hidden="1" customHeight="1">
      <c r="A129" s="848"/>
      <c r="B129" s="979" t="s">
        <v>2667</v>
      </c>
      <c r="C129" s="979" t="s">
        <v>2737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2738</v>
      </c>
      <c r="C130" s="979" t="s">
        <v>2739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hidden="1" customHeight="1">
      <c r="A131" s="848"/>
      <c r="B131" s="979" t="s">
        <v>2589</v>
      </c>
      <c r="C131" s="979" t="s">
        <v>2740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hidden="1" customHeight="1">
      <c r="A132" s="848" t="s">
        <v>720</v>
      </c>
      <c r="B132" s="979" t="s">
        <v>2391</v>
      </c>
      <c r="C132" s="979" t="s">
        <v>2741</v>
      </c>
      <c r="D132" s="1150" t="s">
        <v>399</v>
      </c>
      <c r="E132" s="1150" t="s">
        <v>399</v>
      </c>
      <c r="F132" s="1150" t="s">
        <v>399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hidden="1" customHeight="1">
      <c r="A133" s="848" t="s">
        <v>2742</v>
      </c>
      <c r="B133" s="979" t="s">
        <v>720</v>
      </c>
      <c r="C133" s="979" t="s">
        <v>2743</v>
      </c>
      <c r="D133" s="974">
        <v>45984</v>
      </c>
      <c r="E133" s="878">
        <f>F133+2</f>
        <v>45988</v>
      </c>
      <c r="F133" s="878">
        <f>D133+2</f>
        <v>45986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hidden="1" customHeight="1">
      <c r="A134" s="848" t="s">
        <v>2744</v>
      </c>
      <c r="B134" s="1170" t="s">
        <v>2745</v>
      </c>
      <c r="C134" s="979" t="s">
        <v>2746</v>
      </c>
      <c r="D134" s="974">
        <v>45983</v>
      </c>
      <c r="E134" s="878">
        <f t="shared" ref="E134:F141" si="119">D134+2</f>
        <v>45985</v>
      </c>
      <c r="F134" s="878">
        <f t="shared" si="119"/>
        <v>45987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hidden="1" customHeight="1">
      <c r="A135" s="848" t="s">
        <v>2747</v>
      </c>
      <c r="B135" s="979" t="s">
        <v>2748</v>
      </c>
      <c r="C135" s="979" t="s">
        <v>2749</v>
      </c>
      <c r="D135" s="974">
        <v>45993</v>
      </c>
      <c r="E135" s="878">
        <f t="shared" si="119"/>
        <v>45995</v>
      </c>
      <c r="F135" s="878">
        <f t="shared" si="119"/>
        <v>45997</v>
      </c>
      <c r="H135" s="878">
        <f t="shared" ref="H135:I153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hidden="1" customHeight="1">
      <c r="A136" s="848" t="s">
        <v>1780</v>
      </c>
      <c r="B136" s="979" t="s">
        <v>2750</v>
      </c>
      <c r="C136" s="979" t="s">
        <v>2751</v>
      </c>
      <c r="D136" s="974">
        <v>45994</v>
      </c>
      <c r="E136" s="878">
        <f t="shared" si="119"/>
        <v>45996</v>
      </c>
      <c r="F136" s="972" t="s">
        <v>399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hidden="1" customHeight="1">
      <c r="A137" s="848"/>
      <c r="B137" s="979" t="s">
        <v>2752</v>
      </c>
      <c r="C137" s="979" t="s">
        <v>2753</v>
      </c>
      <c r="D137" s="974">
        <v>46004</v>
      </c>
      <c r="E137" s="878">
        <f t="shared" si="119"/>
        <v>46006</v>
      </c>
      <c r="F137" s="878">
        <f t="shared" si="119"/>
        <v>46008</v>
      </c>
      <c r="H137" s="878">
        <f>H136+7</f>
        <v>46000</v>
      </c>
      <c r="I137" s="878">
        <f>I136+7</f>
        <v>46001</v>
      </c>
      <c r="J137" s="1005">
        <f t="shared" si="118"/>
        <v>50</v>
      </c>
      <c r="K137" s="149"/>
    </row>
    <row r="138" spans="1:11" s="146" customFormat="1" ht="20.100000000000001" hidden="1" customHeight="1">
      <c r="A138" s="848" t="s">
        <v>2754</v>
      </c>
      <c r="B138" s="979" t="s">
        <v>2514</v>
      </c>
      <c r="C138" s="979" t="s">
        <v>2755</v>
      </c>
      <c r="D138" s="974">
        <v>46013</v>
      </c>
      <c r="E138" s="878">
        <f t="shared" si="119"/>
        <v>46015</v>
      </c>
      <c r="F138" s="878">
        <f t="shared" si="119"/>
        <v>46017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hidden="1" customHeight="1">
      <c r="A139" s="848" t="s">
        <v>2756</v>
      </c>
      <c r="B139" s="979" t="s">
        <v>2589</v>
      </c>
      <c r="C139" s="979" t="s">
        <v>2757</v>
      </c>
      <c r="D139" s="974">
        <v>46017</v>
      </c>
      <c r="E139" s="878">
        <v>46020</v>
      </c>
      <c r="F139" s="972" t="s">
        <v>399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hidden="1" customHeight="1">
      <c r="A140" s="848" t="s">
        <v>2758</v>
      </c>
      <c r="B140" s="1170" t="s">
        <v>2394</v>
      </c>
      <c r="C140" s="979" t="s">
        <v>2759</v>
      </c>
      <c r="D140" s="974">
        <v>46024</v>
      </c>
      <c r="E140" s="878">
        <f t="shared" si="119"/>
        <v>46026</v>
      </c>
      <c r="F140" s="878">
        <f t="shared" si="119"/>
        <v>46028</v>
      </c>
      <c r="H140" s="878">
        <f t="shared" si="120"/>
        <v>46021</v>
      </c>
      <c r="I140" s="878">
        <f t="shared" si="120"/>
        <v>46022</v>
      </c>
      <c r="J140" s="1005">
        <v>1</v>
      </c>
      <c r="K140" s="149"/>
    </row>
    <row r="141" spans="1:11" s="146" customFormat="1" ht="20.100000000000001" hidden="1" customHeight="1">
      <c r="A141" s="848" t="s">
        <v>2748</v>
      </c>
      <c r="B141" s="1128" t="s">
        <v>423</v>
      </c>
      <c r="C141" s="979" t="s">
        <v>2760</v>
      </c>
      <c r="D141" s="911">
        <v>46028</v>
      </c>
      <c r="E141" s="911">
        <f t="shared" si="119"/>
        <v>46030</v>
      </c>
      <c r="F141" s="911">
        <f t="shared" si="119"/>
        <v>46032</v>
      </c>
      <c r="H141" s="878">
        <v>46028</v>
      </c>
      <c r="I141" s="878"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 t="s">
        <v>2761</v>
      </c>
      <c r="B142" s="1170" t="s">
        <v>2762</v>
      </c>
      <c r="C142" s="979" t="s">
        <v>2763</v>
      </c>
      <c r="D142" s="974">
        <v>46034</v>
      </c>
      <c r="E142" s="878">
        <f t="shared" ref="E142:F142" si="122">D142+2</f>
        <v>46036</v>
      </c>
      <c r="F142" s="878">
        <f t="shared" si="122"/>
        <v>46038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 t="s">
        <v>2764</v>
      </c>
      <c r="B143" s="1170" t="s">
        <v>2385</v>
      </c>
      <c r="C143" s="979" t="s">
        <v>2765</v>
      </c>
      <c r="D143" s="974">
        <v>46042</v>
      </c>
      <c r="E143" s="878">
        <f t="shared" ref="E143:F152" si="123">D143+2</f>
        <v>46044</v>
      </c>
      <c r="F143" s="878">
        <f t="shared" si="123"/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 t="s">
        <v>2567</v>
      </c>
      <c r="B144" s="1170" t="s">
        <v>2752</v>
      </c>
      <c r="C144" s="979" t="s">
        <v>2766</v>
      </c>
      <c r="D144" s="974">
        <v>46048</v>
      </c>
      <c r="E144" s="878">
        <f t="shared" si="123"/>
        <v>46050</v>
      </c>
      <c r="F144" s="878">
        <f t="shared" si="123"/>
        <v>46052</v>
      </c>
      <c r="H144" s="878">
        <f t="shared" si="120"/>
        <v>46049</v>
      </c>
      <c r="I144" s="878">
        <f t="shared" si="120"/>
        <v>46050</v>
      </c>
      <c r="J144" s="1005">
        <f t="shared" ref="J144" si="124">WEEKNUM(I144)</f>
        <v>5</v>
      </c>
      <c r="K144" s="149"/>
    </row>
    <row r="145" spans="1:17" s="146" customFormat="1" ht="20.100000000000001" customHeight="1">
      <c r="A145" s="848" t="s">
        <v>2767</v>
      </c>
      <c r="B145" s="1170" t="s">
        <v>2768</v>
      </c>
      <c r="C145" s="979" t="s">
        <v>2769</v>
      </c>
      <c r="D145" s="974">
        <v>46056</v>
      </c>
      <c r="E145" s="878">
        <f t="shared" si="123"/>
        <v>46058</v>
      </c>
      <c r="F145" s="878">
        <f t="shared" si="123"/>
        <v>46060</v>
      </c>
      <c r="H145" s="878">
        <f t="shared" si="120"/>
        <v>46056</v>
      </c>
      <c r="I145" s="878">
        <f t="shared" si="120"/>
        <v>46057</v>
      </c>
      <c r="J145" s="1005">
        <f t="shared" ref="J145:J147" si="125">WEEKNUM(I145)</f>
        <v>6</v>
      </c>
      <c r="K145" s="149"/>
    </row>
    <row r="146" spans="1:17" s="146" customFormat="1" ht="20.100000000000001" customHeight="1">
      <c r="A146" s="848" t="s">
        <v>2770</v>
      </c>
      <c r="B146" s="1170" t="s">
        <v>2771</v>
      </c>
      <c r="C146" s="979" t="s">
        <v>2772</v>
      </c>
      <c r="D146" s="974">
        <v>46063</v>
      </c>
      <c r="E146" s="878">
        <f t="shared" si="123"/>
        <v>46065</v>
      </c>
      <c r="F146" s="878">
        <f t="shared" si="123"/>
        <v>46067</v>
      </c>
      <c r="H146" s="878">
        <f t="shared" si="120"/>
        <v>46063</v>
      </c>
      <c r="I146" s="878">
        <f t="shared" si="120"/>
        <v>46064</v>
      </c>
      <c r="J146" s="1005">
        <f t="shared" si="125"/>
        <v>7</v>
      </c>
      <c r="K146" s="149"/>
    </row>
    <row r="147" spans="1:17" s="146" customFormat="1" ht="20.100000000000001" customHeight="1">
      <c r="A147" s="848"/>
      <c r="B147" s="1170" t="s">
        <v>2773</v>
      </c>
      <c r="C147" s="979" t="s">
        <v>2774</v>
      </c>
      <c r="D147" s="974">
        <v>46070</v>
      </c>
      <c r="E147" s="878">
        <f t="shared" si="123"/>
        <v>46072</v>
      </c>
      <c r="F147" s="878">
        <f t="shared" si="123"/>
        <v>46074</v>
      </c>
      <c r="H147" s="878">
        <f t="shared" si="120"/>
        <v>46070</v>
      </c>
      <c r="I147" s="878">
        <f t="shared" si="120"/>
        <v>46071</v>
      </c>
      <c r="J147" s="1005">
        <f t="shared" si="125"/>
        <v>8</v>
      </c>
      <c r="K147" s="149"/>
    </row>
    <row r="148" spans="1:17" s="146" customFormat="1" ht="20.100000000000001" customHeight="1">
      <c r="A148" s="848" t="s">
        <v>2748</v>
      </c>
      <c r="B148" s="1170" t="s">
        <v>2762</v>
      </c>
      <c r="C148" s="979" t="s">
        <v>2775</v>
      </c>
      <c r="D148" s="974">
        <v>46077</v>
      </c>
      <c r="E148" s="878">
        <f t="shared" si="123"/>
        <v>46079</v>
      </c>
      <c r="F148" s="878">
        <f t="shared" si="123"/>
        <v>46081</v>
      </c>
      <c r="H148" s="878">
        <f t="shared" si="120"/>
        <v>46077</v>
      </c>
      <c r="I148" s="878">
        <f t="shared" si="120"/>
        <v>46078</v>
      </c>
      <c r="J148" s="1005">
        <f t="shared" ref="J148" si="126">WEEKNUM(I148)</f>
        <v>9</v>
      </c>
      <c r="K148" s="149"/>
    </row>
    <row r="149" spans="1:17" s="146" customFormat="1" ht="20.100000000000001" customHeight="1">
      <c r="A149" s="848"/>
      <c r="B149" s="1170" t="s">
        <v>2748</v>
      </c>
      <c r="C149" s="979" t="s">
        <v>2776</v>
      </c>
      <c r="D149" s="974">
        <v>46084</v>
      </c>
      <c r="E149" s="878">
        <f t="shared" si="123"/>
        <v>46086</v>
      </c>
      <c r="F149" s="878">
        <f t="shared" si="123"/>
        <v>46088</v>
      </c>
      <c r="H149" s="878">
        <f t="shared" si="120"/>
        <v>46084</v>
      </c>
      <c r="I149" s="878">
        <f t="shared" si="120"/>
        <v>46085</v>
      </c>
      <c r="J149" s="1005">
        <f t="shared" ref="J149" si="127">WEEKNUM(I149)</f>
        <v>10</v>
      </c>
      <c r="K149" s="149"/>
    </row>
    <row r="150" spans="1:17" s="146" customFormat="1" ht="20.100000000000001" customHeight="1">
      <c r="A150" s="848"/>
      <c r="B150" s="1170" t="s">
        <v>2752</v>
      </c>
      <c r="C150" s="979" t="s">
        <v>2777</v>
      </c>
      <c r="D150" s="974">
        <v>46091</v>
      </c>
      <c r="E150" s="878">
        <f t="shared" si="123"/>
        <v>46093</v>
      </c>
      <c r="F150" s="878">
        <f t="shared" si="123"/>
        <v>46095</v>
      </c>
      <c r="H150" s="878">
        <f t="shared" si="120"/>
        <v>46091</v>
      </c>
      <c r="I150" s="878">
        <f t="shared" si="120"/>
        <v>46092</v>
      </c>
      <c r="J150" s="1005">
        <f t="shared" ref="J150" si="128">WEEKNUM(I150)</f>
        <v>11</v>
      </c>
      <c r="K150" s="149"/>
    </row>
    <row r="151" spans="1:17" s="146" customFormat="1" ht="20.100000000000001" customHeight="1">
      <c r="A151" s="848" t="s">
        <v>2778</v>
      </c>
      <c r="B151" s="1170" t="s">
        <v>2779</v>
      </c>
      <c r="C151" s="979" t="s">
        <v>2780</v>
      </c>
      <c r="D151" s="974">
        <v>46098</v>
      </c>
      <c r="E151" s="878">
        <f t="shared" si="123"/>
        <v>46100</v>
      </c>
      <c r="F151" s="878">
        <f t="shared" si="123"/>
        <v>46102</v>
      </c>
      <c r="H151" s="878">
        <f t="shared" si="120"/>
        <v>46098</v>
      </c>
      <c r="I151" s="878">
        <f t="shared" si="120"/>
        <v>46099</v>
      </c>
      <c r="J151" s="1005">
        <f t="shared" ref="J151:J152" si="129">WEEKNUM(I151)</f>
        <v>12</v>
      </c>
      <c r="K151" s="149"/>
    </row>
    <row r="152" spans="1:17" s="146" customFormat="1" ht="20.100000000000001" customHeight="1">
      <c r="A152" s="848" t="s">
        <v>2779</v>
      </c>
      <c r="B152" s="1170" t="s">
        <v>2771</v>
      </c>
      <c r="C152" s="979" t="s">
        <v>2781</v>
      </c>
      <c r="D152" s="974">
        <v>46105</v>
      </c>
      <c r="E152" s="878">
        <f t="shared" si="123"/>
        <v>46107</v>
      </c>
      <c r="F152" s="878">
        <f t="shared" si="123"/>
        <v>46109</v>
      </c>
      <c r="H152" s="878">
        <f t="shared" si="120"/>
        <v>46105</v>
      </c>
      <c r="I152" s="878">
        <f t="shared" si="120"/>
        <v>46106</v>
      </c>
      <c r="J152" s="1005">
        <f t="shared" si="129"/>
        <v>13</v>
      </c>
      <c r="K152" s="149"/>
    </row>
    <row r="153" spans="1:17" s="146" customFormat="1" ht="20.100000000000001" customHeight="1">
      <c r="A153" s="848"/>
      <c r="B153" s="1170" t="s">
        <v>2773</v>
      </c>
      <c r="C153" s="979" t="s">
        <v>2782</v>
      </c>
      <c r="D153" s="974">
        <v>46112</v>
      </c>
      <c r="E153" s="878">
        <f t="shared" ref="E153" si="130">D153+2</f>
        <v>46114</v>
      </c>
      <c r="F153" s="878">
        <f t="shared" ref="F153" si="131">E153+2</f>
        <v>46116</v>
      </c>
      <c r="H153" s="878">
        <f t="shared" si="120"/>
        <v>46112</v>
      </c>
      <c r="I153" s="878">
        <f t="shared" si="120"/>
        <v>46113</v>
      </c>
      <c r="J153" s="1005">
        <f t="shared" ref="J153" si="132">WEEKNUM(I153)</f>
        <v>14</v>
      </c>
      <c r="K153" s="149"/>
    </row>
    <row r="154" spans="1:17" s="149" customFormat="1" ht="20.100000000000001" customHeight="1">
      <c r="A154" s="1035"/>
      <c r="B154" s="147" t="s">
        <v>577</v>
      </c>
      <c r="C154" s="75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600"/>
      <c r="P154" s="146"/>
      <c r="Q154" s="146"/>
    </row>
    <row r="155" spans="1:17" s="146" customFormat="1" ht="20.100000000000001" hidden="1" customHeight="1">
      <c r="A155" s="1092"/>
      <c r="B155" s="1093"/>
      <c r="C155" s="1093"/>
      <c r="D155" s="1094"/>
      <c r="E155" s="1094"/>
      <c r="F155" s="1095"/>
      <c r="G155" s="1094"/>
      <c r="I155" s="1094"/>
      <c r="J155" s="1096"/>
      <c r="K155" s="205"/>
      <c r="L155" s="149"/>
    </row>
    <row r="156" spans="1:17" s="149" customFormat="1" ht="20.100000000000001" hidden="1" customHeight="1">
      <c r="A156" s="1033"/>
      <c r="B156" s="1231" t="s">
        <v>1106</v>
      </c>
      <c r="C156" s="1231"/>
      <c r="D156" s="1231"/>
      <c r="E156" s="1231"/>
      <c r="F156" s="1231"/>
      <c r="G156" s="1037"/>
      <c r="H156" s="145"/>
      <c r="I156" s="145"/>
      <c r="J156" s="145"/>
      <c r="K156" s="145"/>
    </row>
    <row r="157" spans="1:17" s="146" customFormat="1" ht="19.5" hidden="1" customHeight="1">
      <c r="A157" s="848"/>
      <c r="B157" s="720"/>
      <c r="C157" s="715"/>
      <c r="D157" s="715"/>
      <c r="E157" s="715"/>
      <c r="F157" s="715"/>
      <c r="G157" s="715"/>
      <c r="H157" s="611"/>
      <c r="I157" s="631"/>
      <c r="J157" s="610"/>
      <c r="K157" s="415"/>
      <c r="L157" s="149"/>
    </row>
    <row r="158" spans="1:17" s="146" customFormat="1" ht="30" hidden="1" customHeight="1">
      <c r="A158" s="848"/>
      <c r="B158" s="1233" t="s">
        <v>125</v>
      </c>
      <c r="C158" s="1234"/>
      <c r="D158" s="1089" t="s">
        <v>363</v>
      </c>
      <c r="E158" s="968" t="s">
        <v>311</v>
      </c>
      <c r="F158" s="968" t="s">
        <v>171</v>
      </c>
      <c r="G158" s="968" t="s">
        <v>191</v>
      </c>
      <c r="H158" s="968" t="s">
        <v>318</v>
      </c>
      <c r="I158" s="968" t="s">
        <v>230</v>
      </c>
      <c r="J158" s="968" t="s">
        <v>284</v>
      </c>
      <c r="K158" s="195"/>
      <c r="L158" s="952"/>
    </row>
    <row r="159" spans="1:17" s="146" customFormat="1" ht="18" hidden="1" customHeight="1">
      <c r="A159" s="848"/>
      <c r="B159" s="968" t="s">
        <v>365</v>
      </c>
      <c r="C159" s="968" t="s">
        <v>366</v>
      </c>
      <c r="D159" s="1090"/>
      <c r="E159" s="970" t="s">
        <v>282</v>
      </c>
      <c r="F159" s="970" t="s">
        <v>185</v>
      </c>
      <c r="G159" s="970" t="s">
        <v>273</v>
      </c>
      <c r="H159" s="970" t="s">
        <v>208</v>
      </c>
      <c r="I159" s="970" t="s">
        <v>177</v>
      </c>
      <c r="J159" s="970" t="s">
        <v>178</v>
      </c>
      <c r="K159" s="195"/>
      <c r="L159" s="1050" t="s">
        <v>367</v>
      </c>
    </row>
    <row r="160" spans="1:17" s="146" customFormat="1" ht="19.5" hidden="1" customHeight="1">
      <c r="A160" s="848" t="s">
        <v>2783</v>
      </c>
      <c r="B160" s="979" t="s">
        <v>1782</v>
      </c>
      <c r="C160" s="979" t="s">
        <v>2784</v>
      </c>
      <c r="D160" s="974">
        <v>45480</v>
      </c>
      <c r="E160" s="878">
        <f t="shared" ref="E160:E163" si="133">D160+1</f>
        <v>45481</v>
      </c>
      <c r="F160" s="878">
        <f t="shared" ref="F160:F163" si="134">D160+6</f>
        <v>45486</v>
      </c>
      <c r="G160" s="972" t="s">
        <v>399</v>
      </c>
      <c r="H160" s="972" t="s">
        <v>399</v>
      </c>
      <c r="I160" s="972" t="s">
        <v>399</v>
      </c>
      <c r="J160" s="972" t="s">
        <v>399</v>
      </c>
      <c r="K160" s="415"/>
      <c r="L160" s="878" t="e">
        <f>#REF!+7</f>
        <v>#REF!</v>
      </c>
    </row>
    <row r="161" spans="1:12" s="146" customFormat="1" ht="19.5" hidden="1" customHeight="1">
      <c r="A161" s="848" t="s">
        <v>1801</v>
      </c>
      <c r="B161" s="979" t="s">
        <v>2667</v>
      </c>
      <c r="C161" s="979" t="s">
        <v>2785</v>
      </c>
      <c r="D161" s="972" t="s">
        <v>399</v>
      </c>
      <c r="E161" s="910" t="e">
        <f t="shared" si="133"/>
        <v>#VALUE!</v>
      </c>
      <c r="F161" s="910" t="e">
        <f t="shared" si="134"/>
        <v>#VALUE!</v>
      </c>
      <c r="G161" s="910" t="e">
        <f t="shared" ref="G161:G163" si="135">D161+7</f>
        <v>#VALUE!</v>
      </c>
      <c r="H161" s="910" t="e">
        <f t="shared" ref="H161:H164" si="136">D161+13</f>
        <v>#VALUE!</v>
      </c>
      <c r="I161" s="910" t="e">
        <f>D161+1</f>
        <v>#VALUE!</v>
      </c>
      <c r="J161" s="910" t="e">
        <f t="shared" ref="J161:J163" si="137">D161+17</f>
        <v>#VALUE!</v>
      </c>
      <c r="K161" s="415"/>
      <c r="L161" s="878" t="e">
        <f t="shared" ref="L161:L165" si="138">L160+7</f>
        <v>#REF!</v>
      </c>
    </row>
    <row r="162" spans="1:12" s="146" customFormat="1" ht="19.5" hidden="1" customHeight="1">
      <c r="A162" s="848" t="s">
        <v>1778</v>
      </c>
      <c r="B162" s="974" t="s">
        <v>2659</v>
      </c>
      <c r="C162" s="979" t="s">
        <v>2786</v>
      </c>
      <c r="D162" s="974">
        <v>45501</v>
      </c>
      <c r="E162" s="878">
        <f t="shared" si="133"/>
        <v>45502</v>
      </c>
      <c r="F162" s="878">
        <f t="shared" si="134"/>
        <v>45507</v>
      </c>
      <c r="G162" s="878">
        <f t="shared" si="135"/>
        <v>45508</v>
      </c>
      <c r="H162" s="878">
        <f t="shared" si="136"/>
        <v>45514</v>
      </c>
      <c r="I162" s="878">
        <f t="shared" ref="I162:I163" si="139">D162+1</f>
        <v>45502</v>
      </c>
      <c r="J162" s="878">
        <f t="shared" si="137"/>
        <v>45518</v>
      </c>
      <c r="K162" s="415"/>
      <c r="L162" s="878" t="e">
        <f t="shared" si="138"/>
        <v>#REF!</v>
      </c>
    </row>
    <row r="163" spans="1:12" s="146" customFormat="1" ht="19.5" hidden="1" customHeight="1">
      <c r="A163" s="848" t="s">
        <v>2787</v>
      </c>
      <c r="B163" s="1060" t="s">
        <v>423</v>
      </c>
      <c r="C163" s="979" t="s">
        <v>2788</v>
      </c>
      <c r="D163" s="910">
        <v>45507</v>
      </c>
      <c r="E163" s="910">
        <f t="shared" si="133"/>
        <v>45508</v>
      </c>
      <c r="F163" s="910">
        <f t="shared" si="134"/>
        <v>45513</v>
      </c>
      <c r="G163" s="910">
        <f t="shared" si="135"/>
        <v>45514</v>
      </c>
      <c r="H163" s="910">
        <f t="shared" si="136"/>
        <v>45520</v>
      </c>
      <c r="I163" s="910">
        <f t="shared" si="139"/>
        <v>45508</v>
      </c>
      <c r="J163" s="910">
        <f t="shared" si="137"/>
        <v>45524</v>
      </c>
      <c r="K163" s="415"/>
      <c r="L163" s="878" t="e">
        <f t="shared" si="138"/>
        <v>#REF!</v>
      </c>
    </row>
    <row r="164" spans="1:12" s="149" customFormat="1" ht="21" hidden="1" customHeight="1">
      <c r="A164" s="849"/>
      <c r="B164" s="979" t="s">
        <v>1810</v>
      </c>
      <c r="C164" s="974" t="s">
        <v>2789</v>
      </c>
      <c r="D164" s="974">
        <v>45507</v>
      </c>
      <c r="E164" s="916">
        <f>D164+1</f>
        <v>45508</v>
      </c>
      <c r="F164" s="916">
        <f t="shared" ref="F164" si="140">D164+8</f>
        <v>45515</v>
      </c>
      <c r="G164" s="916">
        <f t="shared" ref="G164" si="141">D164+11</f>
        <v>45518</v>
      </c>
      <c r="H164" s="916">
        <f t="shared" si="136"/>
        <v>45520</v>
      </c>
      <c r="I164" s="916">
        <f t="shared" ref="I164" si="142">D164+15</f>
        <v>45522</v>
      </c>
      <c r="J164" s="916">
        <f>D164+17</f>
        <v>45524</v>
      </c>
      <c r="K164" s="193"/>
      <c r="L164" s="878" t="e">
        <f>L163+7</f>
        <v>#REF!</v>
      </c>
    </row>
    <row r="165" spans="1:12" s="146" customFormat="1" ht="19.5" hidden="1" customHeight="1">
      <c r="A165" s="848"/>
      <c r="B165" s="979" t="s">
        <v>1790</v>
      </c>
      <c r="C165" s="979" t="s">
        <v>2790</v>
      </c>
      <c r="D165" s="974">
        <v>45513</v>
      </c>
      <c r="E165" s="878">
        <f t="shared" ref="E165" si="143">D165+1</f>
        <v>45514</v>
      </c>
      <c r="F165" s="878">
        <f>D165+8</f>
        <v>45521</v>
      </c>
      <c r="G165" s="878">
        <f t="shared" ref="G165" si="144">D165+7</f>
        <v>45520</v>
      </c>
      <c r="H165" s="878">
        <f t="shared" ref="H165:H167" si="145">D165+13</f>
        <v>45526</v>
      </c>
      <c r="I165" s="878">
        <f t="shared" ref="I165" si="146">D165+1</f>
        <v>45514</v>
      </c>
      <c r="J165" s="878">
        <f t="shared" ref="J165" si="147">D165+17</f>
        <v>45530</v>
      </c>
      <c r="K165" s="415"/>
      <c r="L165" s="878" t="e">
        <f t="shared" si="138"/>
        <v>#REF!</v>
      </c>
    </row>
    <row r="166" spans="1:12" s="149" customFormat="1" ht="21" hidden="1" customHeight="1">
      <c r="A166" s="849" t="s">
        <v>1782</v>
      </c>
      <c r="B166" s="974" t="s">
        <v>1778</v>
      </c>
      <c r="C166" s="979" t="s">
        <v>2791</v>
      </c>
      <c r="D166" s="974">
        <v>45519</v>
      </c>
      <c r="E166" s="916">
        <f>D166+1</f>
        <v>45520</v>
      </c>
      <c r="F166" s="878">
        <f t="shared" ref="F166:F172" si="148">D166+8</f>
        <v>45527</v>
      </c>
      <c r="G166" s="916">
        <f t="shared" ref="G166:G167" si="149">D166+11</f>
        <v>45530</v>
      </c>
      <c r="H166" s="916">
        <f t="shared" si="145"/>
        <v>45532</v>
      </c>
      <c r="I166" s="916">
        <f t="shared" ref="I166:I167" si="150">D166+15</f>
        <v>45534</v>
      </c>
      <c r="J166" s="916">
        <f>D166+17</f>
        <v>45536</v>
      </c>
      <c r="K166" s="193"/>
      <c r="L166" s="878" t="e">
        <f>L165+7</f>
        <v>#REF!</v>
      </c>
    </row>
    <row r="167" spans="1:12" s="149" customFormat="1" ht="21" hidden="1" customHeight="1">
      <c r="A167" s="849"/>
      <c r="B167" s="979" t="s">
        <v>1797</v>
      </c>
      <c r="C167" s="979" t="s">
        <v>2792</v>
      </c>
      <c r="D167" s="974">
        <v>45533</v>
      </c>
      <c r="E167" s="916">
        <f>D167+1</f>
        <v>45534</v>
      </c>
      <c r="F167" s="878">
        <f t="shared" si="148"/>
        <v>45541</v>
      </c>
      <c r="G167" s="916">
        <f t="shared" si="149"/>
        <v>45544</v>
      </c>
      <c r="H167" s="916">
        <f t="shared" si="145"/>
        <v>45546</v>
      </c>
      <c r="I167" s="916">
        <f t="shared" si="150"/>
        <v>45548</v>
      </c>
      <c r="J167" s="916">
        <f>D167+17</f>
        <v>45550</v>
      </c>
      <c r="K167" s="193"/>
      <c r="L167" s="878" t="e">
        <f>L166+7</f>
        <v>#REF!</v>
      </c>
    </row>
    <row r="168" spans="1:12" s="146" customFormat="1" ht="19.5" hidden="1" customHeight="1">
      <c r="A168" s="848"/>
      <c r="B168" s="979" t="s">
        <v>2667</v>
      </c>
      <c r="C168" s="979" t="s">
        <v>2793</v>
      </c>
      <c r="D168" s="974">
        <v>45540</v>
      </c>
      <c r="E168" s="878">
        <f t="shared" ref="E168" si="151">D168+1</f>
        <v>45541</v>
      </c>
      <c r="F168" s="878">
        <f t="shared" si="148"/>
        <v>45548</v>
      </c>
      <c r="G168" s="878">
        <f t="shared" ref="G168" si="152">D168+7</f>
        <v>45547</v>
      </c>
      <c r="H168" s="878">
        <f t="shared" ref="H168" si="153">D168+13</f>
        <v>45553</v>
      </c>
      <c r="I168" s="878">
        <f t="shared" ref="I168" si="154">D168+1</f>
        <v>45541</v>
      </c>
      <c r="J168" s="878">
        <f t="shared" ref="J168" si="155">D168+17</f>
        <v>45557</v>
      </c>
      <c r="K168" s="415"/>
      <c r="L168" s="878" t="e">
        <f t="shared" ref="L168:L169" si="156">L167+7</f>
        <v>#REF!</v>
      </c>
    </row>
    <row r="169" spans="1:12" s="146" customFormat="1" ht="19.5" hidden="1" customHeight="1">
      <c r="A169" s="848"/>
      <c r="B169" s="974" t="s">
        <v>2669</v>
      </c>
      <c r="C169" s="979" t="s">
        <v>2794</v>
      </c>
      <c r="D169" s="974">
        <v>45546</v>
      </c>
      <c r="E169" s="878">
        <f t="shared" ref="E169" si="157">D169+1</f>
        <v>45547</v>
      </c>
      <c r="F169" s="878">
        <f t="shared" si="148"/>
        <v>45554</v>
      </c>
      <c r="G169" s="1064" t="s">
        <v>399</v>
      </c>
      <c r="H169" s="1064" t="s">
        <v>399</v>
      </c>
      <c r="I169" s="1064" t="s">
        <v>399</v>
      </c>
      <c r="J169" s="1064" t="s">
        <v>399</v>
      </c>
      <c r="K169" s="415"/>
      <c r="L169" s="878" t="e">
        <f t="shared" si="156"/>
        <v>#REF!</v>
      </c>
    </row>
    <row r="170" spans="1:12" s="149" customFormat="1" ht="21" hidden="1" customHeight="1">
      <c r="A170" s="849"/>
      <c r="B170" s="979" t="s">
        <v>1810</v>
      </c>
      <c r="C170" s="974" t="s">
        <v>2795</v>
      </c>
      <c r="D170" s="974">
        <v>45551</v>
      </c>
      <c r="E170" s="916">
        <f>D170+1</f>
        <v>45552</v>
      </c>
      <c r="F170" s="878">
        <f t="shared" si="148"/>
        <v>45559</v>
      </c>
      <c r="G170" s="916">
        <f t="shared" ref="G170:G171" si="158">D170+11</f>
        <v>45562</v>
      </c>
      <c r="H170" s="916">
        <f t="shared" ref="H170:H172" si="159">D170+13</f>
        <v>45564</v>
      </c>
      <c r="I170" s="916">
        <f t="shared" ref="I170:I171" si="160">D170+15</f>
        <v>45566</v>
      </c>
      <c r="J170" s="916">
        <f>D170+17</f>
        <v>45568</v>
      </c>
      <c r="K170" s="193"/>
      <c r="L170" s="878" t="e">
        <f>L169+7</f>
        <v>#REF!</v>
      </c>
    </row>
    <row r="171" spans="1:12" s="146" customFormat="1" ht="19.5" hidden="1" customHeight="1">
      <c r="A171" s="848" t="s">
        <v>1790</v>
      </c>
      <c r="B171" s="979" t="s">
        <v>1801</v>
      </c>
      <c r="C171" s="979" t="s">
        <v>2796</v>
      </c>
      <c r="D171" s="974">
        <v>45559</v>
      </c>
      <c r="E171" s="878">
        <f t="shared" ref="E171" si="161">D171+1</f>
        <v>45560</v>
      </c>
      <c r="F171" s="878">
        <f t="shared" si="148"/>
        <v>45567</v>
      </c>
      <c r="G171" s="916">
        <f t="shared" si="158"/>
        <v>45570</v>
      </c>
      <c r="H171" s="878">
        <f t="shared" si="159"/>
        <v>45572</v>
      </c>
      <c r="I171" s="916">
        <f t="shared" si="160"/>
        <v>45574</v>
      </c>
      <c r="J171" s="878">
        <f t="shared" ref="J171" si="162">D171+17</f>
        <v>45576</v>
      </c>
      <c r="K171" s="415"/>
      <c r="L171" s="878" t="e">
        <f t="shared" ref="L171" si="163">L170+7</f>
        <v>#REF!</v>
      </c>
    </row>
    <row r="172" spans="1:12" s="149" customFormat="1" ht="21" hidden="1" customHeight="1">
      <c r="A172" s="849"/>
      <c r="B172" s="979" t="s">
        <v>1778</v>
      </c>
      <c r="C172" s="1060" t="s">
        <v>2797</v>
      </c>
      <c r="D172" s="974">
        <v>45569</v>
      </c>
      <c r="E172" s="880" t="s">
        <v>399</v>
      </c>
      <c r="F172" s="878">
        <f t="shared" si="148"/>
        <v>45577</v>
      </c>
      <c r="G172" s="916">
        <f t="shared" ref="G172" si="164">D172+11</f>
        <v>45580</v>
      </c>
      <c r="H172" s="916">
        <f t="shared" si="159"/>
        <v>45582</v>
      </c>
      <c r="I172" s="916">
        <f t="shared" ref="I172" si="165">D172+15</f>
        <v>45584</v>
      </c>
      <c r="J172" s="916">
        <f>D172+17</f>
        <v>45586</v>
      </c>
      <c r="K172" s="193"/>
      <c r="L172" s="878" t="e">
        <f>L171+7</f>
        <v>#REF!</v>
      </c>
    </row>
    <row r="173" spans="1:12" s="149" customFormat="1" ht="21" hidden="1" customHeight="1">
      <c r="A173" s="849" t="s">
        <v>2188</v>
      </c>
      <c r="B173" s="979" t="s">
        <v>1937</v>
      </c>
      <c r="C173" s="979" t="s">
        <v>2798</v>
      </c>
      <c r="D173" s="974">
        <v>45577</v>
      </c>
      <c r="E173" s="916">
        <f>D173+1</f>
        <v>45578</v>
      </c>
      <c r="F173" s="878">
        <f t="shared" ref="F173:F177" si="166">D173+8</f>
        <v>45585</v>
      </c>
      <c r="G173" s="916">
        <f t="shared" ref="G173:G174" si="167">D173+11</f>
        <v>45588</v>
      </c>
      <c r="H173" s="916">
        <f t="shared" ref="H173:H177" si="168">D173+13</f>
        <v>45590</v>
      </c>
      <c r="I173" s="916">
        <f t="shared" ref="I173:I174" si="169">D173+15</f>
        <v>45592</v>
      </c>
      <c r="J173" s="916">
        <f>D173+17</f>
        <v>45594</v>
      </c>
      <c r="K173" s="193"/>
      <c r="L173" s="878" t="e">
        <f>L172+7</f>
        <v>#REF!</v>
      </c>
    </row>
    <row r="174" spans="1:12" s="149" customFormat="1" ht="21" hidden="1" customHeight="1">
      <c r="A174" s="849"/>
      <c r="B174" s="979" t="s">
        <v>1797</v>
      </c>
      <c r="C174" s="979" t="s">
        <v>2799</v>
      </c>
      <c r="D174" s="974">
        <v>45578</v>
      </c>
      <c r="E174" s="916">
        <f>D174+1</f>
        <v>45579</v>
      </c>
      <c r="F174" s="878">
        <f t="shared" si="166"/>
        <v>45586</v>
      </c>
      <c r="G174" s="916">
        <f t="shared" si="167"/>
        <v>45589</v>
      </c>
      <c r="H174" s="916">
        <f t="shared" si="168"/>
        <v>45591</v>
      </c>
      <c r="I174" s="916">
        <f t="shared" si="169"/>
        <v>45593</v>
      </c>
      <c r="J174" s="916">
        <f>D174+17</f>
        <v>45595</v>
      </c>
      <c r="K174" s="193"/>
      <c r="L174" s="878" t="e">
        <f>L173+7</f>
        <v>#REF!</v>
      </c>
    </row>
    <row r="175" spans="1:12" s="146" customFormat="1" ht="19.5" hidden="1" customHeight="1">
      <c r="A175" s="848"/>
      <c r="B175" s="979" t="s">
        <v>2667</v>
      </c>
      <c r="C175" s="979" t="s">
        <v>2800</v>
      </c>
      <c r="D175" s="974">
        <v>45583</v>
      </c>
      <c r="E175" s="878">
        <f t="shared" ref="E175" si="170">D175+1</f>
        <v>45584</v>
      </c>
      <c r="F175" s="1282" t="s">
        <v>399</v>
      </c>
      <c r="G175" s="1283"/>
      <c r="H175" s="1283"/>
      <c r="I175" s="1283"/>
      <c r="J175" s="1284"/>
      <c r="K175" s="415"/>
      <c r="L175" s="878" t="e">
        <f t="shared" ref="L175" si="171">L174+7</f>
        <v>#REF!</v>
      </c>
    </row>
    <row r="176" spans="1:12" s="149" customFormat="1" ht="21" hidden="1" customHeight="1">
      <c r="A176" s="849" t="s">
        <v>1810</v>
      </c>
      <c r="B176" s="1060" t="s">
        <v>423</v>
      </c>
      <c r="C176" s="979" t="s">
        <v>2801</v>
      </c>
      <c r="D176" s="910"/>
      <c r="E176" s="910"/>
      <c r="F176" s="910"/>
      <c r="G176" s="910"/>
      <c r="H176" s="910"/>
      <c r="I176" s="910"/>
      <c r="J176" s="910"/>
      <c r="K176" s="193"/>
      <c r="L176" s="878" t="e">
        <f t="shared" ref="L176:L196" si="172">L175+7</f>
        <v>#REF!</v>
      </c>
    </row>
    <row r="177" spans="1:12" s="149" customFormat="1" ht="21" hidden="1" customHeight="1">
      <c r="A177" s="849"/>
      <c r="B177" s="979" t="s">
        <v>2523</v>
      </c>
      <c r="C177" s="979" t="s">
        <v>2802</v>
      </c>
      <c r="D177" s="974">
        <v>45595</v>
      </c>
      <c r="E177" s="916">
        <f t="shared" ref="E177:E182" si="173">D177+1</f>
        <v>45596</v>
      </c>
      <c r="F177" s="878">
        <f t="shared" si="166"/>
        <v>45603</v>
      </c>
      <c r="G177" s="916">
        <f t="shared" ref="G177:G181" si="174">D177+11</f>
        <v>45606</v>
      </c>
      <c r="H177" s="916">
        <f t="shared" si="168"/>
        <v>45608</v>
      </c>
      <c r="I177" s="916">
        <f t="shared" ref="I177:I181" si="175">D177+15</f>
        <v>45610</v>
      </c>
      <c r="J177" s="916">
        <f t="shared" ref="J177:J181" si="176">D177+17</f>
        <v>45612</v>
      </c>
      <c r="K177" s="193"/>
      <c r="L177" s="878" t="e">
        <f t="shared" si="172"/>
        <v>#REF!</v>
      </c>
    </row>
    <row r="178" spans="1:12" s="149" customFormat="1" ht="21" hidden="1" customHeight="1">
      <c r="A178" s="849"/>
      <c r="B178" s="979" t="s">
        <v>1801</v>
      </c>
      <c r="C178" s="979" t="s">
        <v>2803</v>
      </c>
      <c r="D178" s="974">
        <v>45606</v>
      </c>
      <c r="E178" s="916">
        <f t="shared" si="173"/>
        <v>45607</v>
      </c>
      <c r="F178" s="878">
        <f t="shared" ref="F178:F183" si="177">D178+8</f>
        <v>45614</v>
      </c>
      <c r="G178" s="916">
        <f t="shared" si="174"/>
        <v>45617</v>
      </c>
      <c r="H178" s="916">
        <f t="shared" ref="H178:H183" si="178">D178+13</f>
        <v>45619</v>
      </c>
      <c r="I178" s="916">
        <f t="shared" si="175"/>
        <v>45621</v>
      </c>
      <c r="J178" s="916">
        <f t="shared" si="176"/>
        <v>45623</v>
      </c>
      <c r="K178" s="193"/>
      <c r="L178" s="878" t="e">
        <f t="shared" si="172"/>
        <v>#REF!</v>
      </c>
    </row>
    <row r="179" spans="1:12" s="149" customFormat="1" ht="21" hidden="1" customHeight="1">
      <c r="A179" s="849"/>
      <c r="B179" s="979" t="s">
        <v>1778</v>
      </c>
      <c r="C179" s="979" t="s">
        <v>2804</v>
      </c>
      <c r="D179" s="974">
        <v>45609</v>
      </c>
      <c r="E179" s="916">
        <f t="shared" si="173"/>
        <v>45610</v>
      </c>
      <c r="F179" s="878">
        <f t="shared" si="177"/>
        <v>45617</v>
      </c>
      <c r="G179" s="916">
        <f t="shared" si="174"/>
        <v>45620</v>
      </c>
      <c r="H179" s="916">
        <f t="shared" si="178"/>
        <v>45622</v>
      </c>
      <c r="I179" s="916">
        <f t="shared" si="175"/>
        <v>45624</v>
      </c>
      <c r="J179" s="916">
        <f t="shared" si="176"/>
        <v>45626</v>
      </c>
      <c r="K179" s="193"/>
      <c r="L179" s="878" t="e">
        <f t="shared" si="172"/>
        <v>#REF!</v>
      </c>
    </row>
    <row r="180" spans="1:12" s="149" customFormat="1" ht="21" hidden="1" customHeight="1">
      <c r="A180" s="849" t="s">
        <v>2188</v>
      </c>
      <c r="B180" s="979" t="s">
        <v>1937</v>
      </c>
      <c r="C180" s="979" t="s">
        <v>2805</v>
      </c>
      <c r="D180" s="974">
        <v>45623</v>
      </c>
      <c r="E180" s="916">
        <f t="shared" si="173"/>
        <v>45624</v>
      </c>
      <c r="F180" s="878">
        <f t="shared" si="177"/>
        <v>45631</v>
      </c>
      <c r="G180" s="916">
        <f t="shared" si="174"/>
        <v>45634</v>
      </c>
      <c r="H180" s="916">
        <f t="shared" si="178"/>
        <v>45636</v>
      </c>
      <c r="I180" s="916">
        <f t="shared" si="175"/>
        <v>45638</v>
      </c>
      <c r="J180" s="916">
        <f t="shared" si="176"/>
        <v>45640</v>
      </c>
      <c r="K180" s="193"/>
      <c r="L180" s="878" t="e">
        <f t="shared" si="172"/>
        <v>#REF!</v>
      </c>
    </row>
    <row r="181" spans="1:12" s="149" customFormat="1" ht="21" hidden="1" customHeight="1">
      <c r="A181" s="849"/>
      <c r="B181" s="979" t="s">
        <v>1797</v>
      </c>
      <c r="C181" s="979" t="s">
        <v>2806</v>
      </c>
      <c r="D181" s="974">
        <v>45626</v>
      </c>
      <c r="E181" s="916">
        <f t="shared" si="173"/>
        <v>45627</v>
      </c>
      <c r="F181" s="878">
        <f t="shared" si="177"/>
        <v>45634</v>
      </c>
      <c r="G181" s="916">
        <f t="shared" si="174"/>
        <v>45637</v>
      </c>
      <c r="H181" s="916">
        <f t="shared" si="178"/>
        <v>45639</v>
      </c>
      <c r="I181" s="916">
        <f t="shared" si="175"/>
        <v>45641</v>
      </c>
      <c r="J181" s="916">
        <f t="shared" si="176"/>
        <v>45643</v>
      </c>
      <c r="K181" s="193"/>
      <c r="L181" s="878" t="e">
        <f t="shared" si="172"/>
        <v>#REF!</v>
      </c>
    </row>
    <row r="182" spans="1:12" s="149" customFormat="1" ht="21" hidden="1" customHeight="1">
      <c r="A182" s="849"/>
      <c r="B182" s="979" t="s">
        <v>2684</v>
      </c>
      <c r="C182" s="979" t="s">
        <v>2807</v>
      </c>
      <c r="D182" s="974">
        <v>45633</v>
      </c>
      <c r="E182" s="916">
        <f t="shared" si="173"/>
        <v>45634</v>
      </c>
      <c r="F182" s="878">
        <f t="shared" si="177"/>
        <v>45641</v>
      </c>
      <c r="G182" s="916">
        <f t="shared" ref="G182:G187" si="179">D182+11</f>
        <v>45644</v>
      </c>
      <c r="H182" s="916">
        <f t="shared" si="178"/>
        <v>45646</v>
      </c>
      <c r="I182" s="916">
        <f t="shared" ref="I182:I187" si="180">D182+15</f>
        <v>45648</v>
      </c>
      <c r="J182" s="916">
        <f t="shared" ref="J182:J187" si="181">D182+17</f>
        <v>45650</v>
      </c>
      <c r="K182" s="193"/>
      <c r="L182" s="878" t="e">
        <f t="shared" si="172"/>
        <v>#REF!</v>
      </c>
    </row>
    <row r="183" spans="1:12" s="149" customFormat="1" ht="21" hidden="1" customHeight="1">
      <c r="A183" s="849"/>
      <c r="B183" s="979" t="s">
        <v>2523</v>
      </c>
      <c r="C183" s="979" t="s">
        <v>2808</v>
      </c>
      <c r="D183" s="974">
        <v>45638</v>
      </c>
      <c r="E183" s="916">
        <f t="shared" ref="E183:E187" si="182">D183+1</f>
        <v>45639</v>
      </c>
      <c r="F183" s="878">
        <f t="shared" si="177"/>
        <v>45646</v>
      </c>
      <c r="G183" s="916">
        <f t="shared" si="179"/>
        <v>45649</v>
      </c>
      <c r="H183" s="916">
        <f t="shared" si="178"/>
        <v>45651</v>
      </c>
      <c r="I183" s="916">
        <f t="shared" si="180"/>
        <v>45653</v>
      </c>
      <c r="J183" s="916">
        <f t="shared" si="181"/>
        <v>45655</v>
      </c>
      <c r="K183" s="193"/>
      <c r="L183" s="878" t="e">
        <f t="shared" si="172"/>
        <v>#REF!</v>
      </c>
    </row>
    <row r="184" spans="1:12" s="149" customFormat="1" ht="21" hidden="1" customHeight="1">
      <c r="A184" s="849"/>
      <c r="B184" s="979" t="s">
        <v>1801</v>
      </c>
      <c r="C184" s="979" t="s">
        <v>2809</v>
      </c>
      <c r="D184" s="974">
        <v>45651</v>
      </c>
      <c r="E184" s="916">
        <f t="shared" si="182"/>
        <v>45652</v>
      </c>
      <c r="F184" s="878">
        <f t="shared" ref="F184:F189" si="183">D184+8</f>
        <v>45659</v>
      </c>
      <c r="G184" s="916">
        <f t="shared" si="179"/>
        <v>45662</v>
      </c>
      <c r="H184" s="916">
        <f t="shared" ref="H184:H189" si="184">D184+13</f>
        <v>45664</v>
      </c>
      <c r="I184" s="916">
        <f t="shared" si="180"/>
        <v>45666</v>
      </c>
      <c r="J184" s="916">
        <f t="shared" si="181"/>
        <v>45668</v>
      </c>
      <c r="K184" s="193"/>
      <c r="L184" s="878" t="e">
        <f t="shared" si="172"/>
        <v>#REF!</v>
      </c>
    </row>
    <row r="185" spans="1:12" s="149" customFormat="1" ht="21" hidden="1" customHeight="1">
      <c r="A185" s="849"/>
      <c r="B185" s="979" t="s">
        <v>1778</v>
      </c>
      <c r="C185" s="979" t="s">
        <v>2810</v>
      </c>
      <c r="D185" s="974">
        <v>45658</v>
      </c>
      <c r="E185" s="916">
        <f t="shared" si="182"/>
        <v>45659</v>
      </c>
      <c r="F185" s="878">
        <f t="shared" si="183"/>
        <v>45666</v>
      </c>
      <c r="G185" s="916">
        <f t="shared" si="179"/>
        <v>45669</v>
      </c>
      <c r="H185" s="916">
        <f t="shared" si="184"/>
        <v>45671</v>
      </c>
      <c r="I185" s="916">
        <f t="shared" si="180"/>
        <v>45673</v>
      </c>
      <c r="J185" s="916">
        <f t="shared" si="181"/>
        <v>45675</v>
      </c>
      <c r="K185" s="193"/>
      <c r="L185" s="878" t="e">
        <f t="shared" si="172"/>
        <v>#REF!</v>
      </c>
    </row>
    <row r="186" spans="1:12" s="149" customFormat="1" ht="21" hidden="1" customHeight="1">
      <c r="A186" s="849"/>
      <c r="B186" s="979" t="s">
        <v>1937</v>
      </c>
      <c r="C186" s="979" t="s">
        <v>2811</v>
      </c>
      <c r="D186" s="974">
        <v>45668</v>
      </c>
      <c r="E186" s="916">
        <f t="shared" si="182"/>
        <v>45669</v>
      </c>
      <c r="F186" s="972" t="s">
        <v>399</v>
      </c>
      <c r="G186" s="972" t="s">
        <v>399</v>
      </c>
      <c r="H186" s="972" t="s">
        <v>399</v>
      </c>
      <c r="I186" s="972" t="s">
        <v>399</v>
      </c>
      <c r="J186" s="972" t="s">
        <v>399</v>
      </c>
      <c r="K186" s="193"/>
      <c r="L186" s="878">
        <v>45669</v>
      </c>
    </row>
    <row r="187" spans="1:12" s="149" customFormat="1" ht="21" hidden="1" customHeight="1">
      <c r="A187" s="849"/>
      <c r="B187" s="979" t="s">
        <v>1797</v>
      </c>
      <c r="C187" s="979" t="s">
        <v>2812</v>
      </c>
      <c r="D187" s="974">
        <v>45673</v>
      </c>
      <c r="E187" s="916">
        <f t="shared" si="182"/>
        <v>45674</v>
      </c>
      <c r="F187" s="878">
        <f t="shared" si="183"/>
        <v>45681</v>
      </c>
      <c r="G187" s="916">
        <f t="shared" si="179"/>
        <v>45684</v>
      </c>
      <c r="H187" s="916">
        <f t="shared" si="184"/>
        <v>45686</v>
      </c>
      <c r="I187" s="916">
        <f t="shared" si="180"/>
        <v>45688</v>
      </c>
      <c r="J187" s="916">
        <f t="shared" si="181"/>
        <v>45690</v>
      </c>
      <c r="K187" s="193"/>
      <c r="L187" s="878">
        <v>45666</v>
      </c>
    </row>
    <row r="188" spans="1:12" s="149" customFormat="1" ht="21" hidden="1" customHeight="1">
      <c r="A188" s="849"/>
      <c r="B188" s="979" t="s">
        <v>2684</v>
      </c>
      <c r="C188" s="979" t="s">
        <v>2813</v>
      </c>
      <c r="D188" s="974">
        <v>45679</v>
      </c>
      <c r="E188" s="916">
        <f t="shared" ref="E188:E193" si="185">D188+1</f>
        <v>45680</v>
      </c>
      <c r="F188" s="878">
        <f t="shared" si="183"/>
        <v>45687</v>
      </c>
      <c r="G188" s="972" t="s">
        <v>399</v>
      </c>
      <c r="H188" s="972" t="s">
        <v>399</v>
      </c>
      <c r="I188" s="972" t="s">
        <v>399</v>
      </c>
      <c r="J188" s="972" t="s">
        <v>399</v>
      </c>
      <c r="K188" s="193"/>
      <c r="L188" s="878">
        <f t="shared" si="172"/>
        <v>45673</v>
      </c>
    </row>
    <row r="189" spans="1:12" s="149" customFormat="1" ht="21" hidden="1" customHeight="1">
      <c r="A189" s="849"/>
      <c r="B189" s="979" t="s">
        <v>2523</v>
      </c>
      <c r="C189" s="979" t="s">
        <v>2814</v>
      </c>
      <c r="D189" s="974">
        <v>45682</v>
      </c>
      <c r="E189" s="916">
        <f t="shared" si="185"/>
        <v>45683</v>
      </c>
      <c r="F189" s="878">
        <f t="shared" si="183"/>
        <v>45690</v>
      </c>
      <c r="G189" s="916">
        <f t="shared" ref="G189:G191" si="186">D189+11</f>
        <v>45693</v>
      </c>
      <c r="H189" s="916">
        <f t="shared" si="184"/>
        <v>45695</v>
      </c>
      <c r="I189" s="916">
        <f t="shared" ref="I189:I191" si="187">D189+15</f>
        <v>45697</v>
      </c>
      <c r="J189" s="916">
        <f t="shared" ref="J189:J191" si="188">D189+17</f>
        <v>45699</v>
      </c>
      <c r="K189" s="193"/>
      <c r="L189" s="878">
        <f t="shared" si="172"/>
        <v>45680</v>
      </c>
    </row>
    <row r="190" spans="1:12" s="149" customFormat="1" ht="21" hidden="1" customHeight="1">
      <c r="A190" s="849" t="s">
        <v>1801</v>
      </c>
      <c r="B190" s="979" t="s">
        <v>1937</v>
      </c>
      <c r="C190" s="979" t="s">
        <v>2815</v>
      </c>
      <c r="D190" s="974">
        <v>45690</v>
      </c>
      <c r="E190" s="916">
        <f t="shared" si="185"/>
        <v>45691</v>
      </c>
      <c r="F190" s="878">
        <f t="shared" ref="F190:F191" si="189">D190+8</f>
        <v>45698</v>
      </c>
      <c r="G190" s="972" t="s">
        <v>399</v>
      </c>
      <c r="H190" s="972" t="s">
        <v>399</v>
      </c>
      <c r="I190" s="972" t="s">
        <v>399</v>
      </c>
      <c r="J190" s="972" t="s">
        <v>399</v>
      </c>
      <c r="K190" s="193"/>
      <c r="L190" s="878">
        <f t="shared" si="172"/>
        <v>45687</v>
      </c>
    </row>
    <row r="191" spans="1:12" s="149" customFormat="1" ht="21" hidden="1" customHeight="1">
      <c r="A191" s="849"/>
      <c r="B191" s="979" t="s">
        <v>1801</v>
      </c>
      <c r="C191" s="979" t="s">
        <v>2816</v>
      </c>
      <c r="D191" s="974">
        <v>45327</v>
      </c>
      <c r="E191" s="916">
        <f t="shared" si="185"/>
        <v>45328</v>
      </c>
      <c r="F191" s="878">
        <f t="shared" si="189"/>
        <v>45335</v>
      </c>
      <c r="G191" s="916">
        <f t="shared" si="186"/>
        <v>45338</v>
      </c>
      <c r="H191" s="916">
        <f t="shared" ref="H191" si="190">D191+13</f>
        <v>45340</v>
      </c>
      <c r="I191" s="916">
        <f t="shared" si="187"/>
        <v>45342</v>
      </c>
      <c r="J191" s="916">
        <f t="shared" si="188"/>
        <v>45344</v>
      </c>
      <c r="K191" s="193"/>
      <c r="L191" s="878">
        <f t="shared" si="172"/>
        <v>45694</v>
      </c>
    </row>
    <row r="192" spans="1:12" s="146" customFormat="1" ht="18" hidden="1" customHeight="1">
      <c r="A192" s="848"/>
      <c r="B192" s="968" t="s">
        <v>365</v>
      </c>
      <c r="C192" s="968" t="s">
        <v>366</v>
      </c>
      <c r="D192" s="1090"/>
      <c r="E192" s="970"/>
      <c r="F192" s="970"/>
      <c r="G192" s="970"/>
      <c r="H192" s="970"/>
      <c r="I192" s="970"/>
      <c r="J192" s="970"/>
      <c r="K192" s="195"/>
      <c r="L192" s="1050" t="s">
        <v>367</v>
      </c>
    </row>
    <row r="193" spans="1:17" s="149" customFormat="1" ht="21" hidden="1" customHeight="1">
      <c r="A193" s="849"/>
      <c r="B193" s="979" t="s">
        <v>1778</v>
      </c>
      <c r="C193" s="979" t="s">
        <v>2817</v>
      </c>
      <c r="D193" s="974">
        <v>45701</v>
      </c>
      <c r="E193" s="916">
        <f t="shared" si="185"/>
        <v>45702</v>
      </c>
      <c r="F193" s="878">
        <f>E193+6</f>
        <v>45708</v>
      </c>
      <c r="G193" s="916">
        <f>F193+5</f>
        <v>45713</v>
      </c>
      <c r="H193" s="916">
        <f>G193+2</f>
        <v>45715</v>
      </c>
      <c r="I193" s="916">
        <f>H193+2</f>
        <v>45717</v>
      </c>
      <c r="J193" s="916">
        <f>I193+2</f>
        <v>45719</v>
      </c>
      <c r="K193" s="193"/>
      <c r="L193" s="878">
        <f>L191+7</f>
        <v>45701</v>
      </c>
    </row>
    <row r="194" spans="1:17" s="149" customFormat="1" ht="21" hidden="1" customHeight="1">
      <c r="A194" s="849" t="s">
        <v>1797</v>
      </c>
      <c r="B194" s="979" t="s">
        <v>2684</v>
      </c>
      <c r="C194" s="979" t="s">
        <v>2818</v>
      </c>
      <c r="D194" s="974">
        <v>45715</v>
      </c>
      <c r="E194" s="916">
        <f t="shared" ref="E194:E196" si="191">D194+1</f>
        <v>45716</v>
      </c>
      <c r="F194" s="878">
        <f>E194+6</f>
        <v>45722</v>
      </c>
      <c r="G194" s="972" t="s">
        <v>399</v>
      </c>
      <c r="H194" s="972" t="s">
        <v>399</v>
      </c>
      <c r="I194" s="972" t="s">
        <v>399</v>
      </c>
      <c r="J194" s="972" t="s">
        <v>399</v>
      </c>
      <c r="K194" s="193"/>
      <c r="L194" s="878">
        <f t="shared" si="172"/>
        <v>45708</v>
      </c>
    </row>
    <row r="195" spans="1:17" s="149" customFormat="1" ht="21" hidden="1" customHeight="1">
      <c r="A195" s="849"/>
      <c r="B195" s="979" t="s">
        <v>1797</v>
      </c>
      <c r="C195" s="979" t="s">
        <v>2819</v>
      </c>
      <c r="D195" s="974">
        <v>45722</v>
      </c>
      <c r="E195" s="916">
        <f t="shared" si="191"/>
        <v>45723</v>
      </c>
      <c r="F195" s="878">
        <f t="shared" ref="F195" si="192">E195+6</f>
        <v>45729</v>
      </c>
      <c r="G195" s="916">
        <f t="shared" ref="G195" si="193">F195+5</f>
        <v>45734</v>
      </c>
      <c r="H195" s="916">
        <f t="shared" ref="H195:J195" si="194">G195+2</f>
        <v>45736</v>
      </c>
      <c r="I195" s="916">
        <f t="shared" si="194"/>
        <v>45738</v>
      </c>
      <c r="J195" s="916">
        <f t="shared" si="194"/>
        <v>45740</v>
      </c>
      <c r="K195" s="193"/>
      <c r="L195" s="878">
        <f t="shared" si="172"/>
        <v>45715</v>
      </c>
    </row>
    <row r="196" spans="1:17" s="149" customFormat="1" ht="21" hidden="1" customHeight="1">
      <c r="A196" s="849"/>
      <c r="B196" s="979" t="s">
        <v>2523</v>
      </c>
      <c r="C196" s="979" t="s">
        <v>2820</v>
      </c>
      <c r="D196" s="974">
        <v>45732</v>
      </c>
      <c r="E196" s="916">
        <f t="shared" si="191"/>
        <v>45733</v>
      </c>
      <c r="F196" s="809">
        <f>E196+6</f>
        <v>45739</v>
      </c>
      <c r="G196" s="880" t="s">
        <v>399</v>
      </c>
      <c r="H196" s="880" t="s">
        <v>399</v>
      </c>
      <c r="I196" s="880" t="s">
        <v>399</v>
      </c>
      <c r="J196" s="880" t="s">
        <v>399</v>
      </c>
      <c r="K196" s="193"/>
      <c r="L196" s="878">
        <f t="shared" si="172"/>
        <v>45722</v>
      </c>
    </row>
    <row r="197" spans="1:17" s="149" customFormat="1" ht="21" hidden="1" customHeight="1">
      <c r="A197" s="1035"/>
      <c r="B197" s="147" t="s">
        <v>577</v>
      </c>
      <c r="C197" s="750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600"/>
      <c r="P197" s="146"/>
      <c r="Q197" s="146"/>
    </row>
    <row r="198" spans="1:17" s="149" customFormat="1" ht="18" customHeight="1">
      <c r="A198" s="859"/>
      <c r="B198" s="607"/>
      <c r="C198" s="605"/>
      <c r="D198" s="605"/>
      <c r="E198" s="605"/>
      <c r="F198" s="605"/>
      <c r="G198" s="605"/>
      <c r="H198" s="605"/>
      <c r="I198" s="606"/>
      <c r="J198" s="605"/>
      <c r="K198" s="606"/>
    </row>
    <row r="199" spans="1:17" s="149" customFormat="1" ht="20.100000000000001" customHeight="1">
      <c r="A199" s="1033"/>
    </row>
    <row r="200" spans="1:17" s="146" customFormat="1" ht="19.5" customHeight="1">
      <c r="A200" s="848"/>
      <c r="B200" s="1231" t="s">
        <v>1106</v>
      </c>
      <c r="C200" s="1231"/>
      <c r="D200" s="1231"/>
      <c r="E200" s="1231"/>
      <c r="F200" s="1231"/>
      <c r="G200" s="1231"/>
      <c r="H200" s="1231"/>
      <c r="I200" s="1231"/>
      <c r="J200" s="1231"/>
      <c r="K200" s="1231"/>
      <c r="L200" s="1231"/>
    </row>
    <row r="201" spans="1:17" s="146" customFormat="1" ht="30" hidden="1" customHeight="1">
      <c r="A201" s="848"/>
      <c r="B201" s="1233" t="s">
        <v>125</v>
      </c>
      <c r="C201" s="1234"/>
      <c r="D201" s="1089" t="s">
        <v>363</v>
      </c>
      <c r="E201" s="968" t="s">
        <v>311</v>
      </c>
      <c r="F201" s="968" t="s">
        <v>330</v>
      </c>
      <c r="G201" s="968" t="s">
        <v>171</v>
      </c>
      <c r="H201" s="968" t="s">
        <v>191</v>
      </c>
      <c r="I201" s="968" t="s">
        <v>318</v>
      </c>
      <c r="J201" s="968" t="s">
        <v>230</v>
      </c>
      <c r="K201" s="968" t="s">
        <v>284</v>
      </c>
      <c r="L201" s="968" t="s">
        <v>186</v>
      </c>
      <c r="M201" s="195"/>
      <c r="N201" s="952"/>
    </row>
    <row r="202" spans="1:17" s="146" customFormat="1" ht="18" hidden="1" customHeight="1">
      <c r="A202" s="848"/>
      <c r="B202" s="968" t="s">
        <v>365</v>
      </c>
      <c r="C202" s="968" t="s">
        <v>366</v>
      </c>
      <c r="D202" s="1090"/>
      <c r="E202" s="970" t="s">
        <v>167</v>
      </c>
      <c r="F202" s="970" t="s">
        <v>267</v>
      </c>
      <c r="G202" s="970" t="s">
        <v>208</v>
      </c>
      <c r="H202" s="970" t="s">
        <v>296</v>
      </c>
      <c r="I202" s="970" t="s">
        <v>274</v>
      </c>
      <c r="J202" s="970" t="s">
        <v>232</v>
      </c>
      <c r="K202" s="970" t="s">
        <v>297</v>
      </c>
      <c r="L202" s="970" t="s">
        <v>188</v>
      </c>
      <c r="M202" s="195"/>
      <c r="N202" s="1050" t="s">
        <v>367</v>
      </c>
    </row>
    <row r="203" spans="1:17" s="149" customFormat="1" ht="21" hidden="1" customHeight="1">
      <c r="A203" s="849"/>
      <c r="B203" s="979" t="s">
        <v>2399</v>
      </c>
      <c r="C203" s="979" t="s">
        <v>2821</v>
      </c>
      <c r="D203" s="979">
        <v>45732</v>
      </c>
      <c r="E203" s="809">
        <f>D203+2</f>
        <v>45734</v>
      </c>
      <c r="F203" s="809">
        <f>E203+3</f>
        <v>45737</v>
      </c>
      <c r="G203" s="809">
        <f>F203+9</f>
        <v>45746</v>
      </c>
      <c r="H203" s="916">
        <f>G203+5</f>
        <v>45751</v>
      </c>
      <c r="I203" s="916">
        <f>H203+2</f>
        <v>45753</v>
      </c>
      <c r="J203" s="916">
        <f>I203+2</f>
        <v>45755</v>
      </c>
      <c r="K203" s="916">
        <f>J203+2</f>
        <v>45757</v>
      </c>
      <c r="L203" s="916">
        <f>K203+4</f>
        <v>45761</v>
      </c>
      <c r="M203" s="193"/>
      <c r="N203" s="878">
        <v>45729</v>
      </c>
    </row>
    <row r="204" spans="1:17" s="149" customFormat="1" ht="21" hidden="1" customHeight="1">
      <c r="A204" s="849" t="s">
        <v>1797</v>
      </c>
      <c r="B204" s="979" t="s">
        <v>1801</v>
      </c>
      <c r="C204" s="979" t="s">
        <v>2822</v>
      </c>
      <c r="D204" s="974">
        <v>45737</v>
      </c>
      <c r="E204" s="916">
        <f t="shared" ref="E204:E209" si="195">D204+2</f>
        <v>45739</v>
      </c>
      <c r="F204" s="880" t="s">
        <v>399</v>
      </c>
      <c r="G204" s="916">
        <v>45748</v>
      </c>
      <c r="H204" s="880" t="s">
        <v>399</v>
      </c>
      <c r="I204" s="880" t="s">
        <v>399</v>
      </c>
      <c r="J204" s="880" t="s">
        <v>399</v>
      </c>
      <c r="K204" s="880" t="s">
        <v>399</v>
      </c>
      <c r="L204" s="880" t="s">
        <v>399</v>
      </c>
      <c r="M204" s="193"/>
      <c r="N204" s="878">
        <f>N203+7</f>
        <v>45736</v>
      </c>
    </row>
    <row r="205" spans="1:17" s="149" customFormat="1" ht="21" hidden="1" customHeight="1">
      <c r="A205" s="849"/>
      <c r="B205" s="979" t="s">
        <v>1778</v>
      </c>
      <c r="C205" s="979" t="s">
        <v>2823</v>
      </c>
      <c r="D205" s="974">
        <v>45751</v>
      </c>
      <c r="E205" s="916">
        <f t="shared" si="195"/>
        <v>45753</v>
      </c>
      <c r="F205" s="878">
        <f t="shared" ref="F205:F209" si="196">E205+3</f>
        <v>45756</v>
      </c>
      <c r="G205" s="916">
        <f t="shared" ref="G205:G209" si="197">F205+9</f>
        <v>45765</v>
      </c>
      <c r="H205" s="880" t="s">
        <v>399</v>
      </c>
      <c r="I205" s="880" t="s">
        <v>399</v>
      </c>
      <c r="J205" s="880" t="s">
        <v>399</v>
      </c>
      <c r="K205" s="880" t="s">
        <v>399</v>
      </c>
      <c r="L205" s="880" t="s">
        <v>399</v>
      </c>
      <c r="M205" s="193"/>
      <c r="N205" s="878">
        <f t="shared" ref="N205:N226" si="198">N204+7</f>
        <v>45743</v>
      </c>
    </row>
    <row r="206" spans="1:17" s="149" customFormat="1" ht="21" hidden="1" customHeight="1">
      <c r="A206" s="849"/>
      <c r="B206" s="979" t="s">
        <v>2667</v>
      </c>
      <c r="C206" s="979" t="s">
        <v>2824</v>
      </c>
      <c r="D206" s="974">
        <v>45757</v>
      </c>
      <c r="E206" s="916">
        <f t="shared" si="195"/>
        <v>45759</v>
      </c>
      <c r="F206" s="878">
        <f t="shared" si="196"/>
        <v>45762</v>
      </c>
      <c r="G206" s="916">
        <f t="shared" si="197"/>
        <v>45771</v>
      </c>
      <c r="H206" s="916">
        <f t="shared" ref="H206:H209" si="199">G206+5</f>
        <v>45776</v>
      </c>
      <c r="I206" s="916">
        <f t="shared" ref="I206:K209" si="200">H206+2</f>
        <v>45778</v>
      </c>
      <c r="J206" s="916">
        <f t="shared" si="200"/>
        <v>45780</v>
      </c>
      <c r="K206" s="916">
        <f t="shared" si="200"/>
        <v>45782</v>
      </c>
      <c r="L206" s="916">
        <f t="shared" ref="L206:L209" si="201">K206+4</f>
        <v>45786</v>
      </c>
      <c r="M206" s="193"/>
      <c r="N206" s="878">
        <f t="shared" si="198"/>
        <v>45750</v>
      </c>
    </row>
    <row r="207" spans="1:17" s="149" customFormat="1" ht="21" hidden="1" customHeight="1">
      <c r="A207" s="849"/>
      <c r="B207" s="979" t="s">
        <v>1937</v>
      </c>
      <c r="C207" s="979" t="s">
        <v>2825</v>
      </c>
      <c r="D207" s="974">
        <v>45764</v>
      </c>
      <c r="E207" s="880" t="s">
        <v>399</v>
      </c>
      <c r="F207" s="878">
        <v>45763</v>
      </c>
      <c r="G207" s="916">
        <f t="shared" si="197"/>
        <v>45772</v>
      </c>
      <c r="H207" s="916">
        <f t="shared" si="199"/>
        <v>45777</v>
      </c>
      <c r="I207" s="916">
        <f t="shared" si="200"/>
        <v>45779</v>
      </c>
      <c r="J207" s="916">
        <f t="shared" si="200"/>
        <v>45781</v>
      </c>
      <c r="K207" s="916">
        <f t="shared" si="200"/>
        <v>45783</v>
      </c>
      <c r="L207" s="916">
        <f t="shared" si="201"/>
        <v>45787</v>
      </c>
      <c r="M207" s="193"/>
      <c r="N207" s="878">
        <v>45756</v>
      </c>
    </row>
    <row r="208" spans="1:17" s="149" customFormat="1" ht="21" hidden="1" customHeight="1">
      <c r="A208" s="849"/>
      <c r="B208" s="979" t="s">
        <v>1797</v>
      </c>
      <c r="C208" s="979" t="s">
        <v>2826</v>
      </c>
      <c r="D208" s="974">
        <v>45774</v>
      </c>
      <c r="E208" s="916">
        <f t="shared" si="195"/>
        <v>45776</v>
      </c>
      <c r="F208" s="878">
        <f t="shared" si="196"/>
        <v>45779</v>
      </c>
      <c r="G208" s="916">
        <f t="shared" si="197"/>
        <v>45788</v>
      </c>
      <c r="H208" s="916">
        <f t="shared" ref="H208" si="202">G208+5</f>
        <v>45793</v>
      </c>
      <c r="I208" s="916">
        <f t="shared" ref="I208" si="203">H208+2</f>
        <v>45795</v>
      </c>
      <c r="J208" s="916">
        <f t="shared" ref="J208" si="204">I208+2</f>
        <v>45797</v>
      </c>
      <c r="K208" s="916">
        <f t="shared" ref="K208" si="205">J208+2</f>
        <v>45799</v>
      </c>
      <c r="L208" s="916">
        <f t="shared" ref="L208" si="206">K208+4</f>
        <v>45803</v>
      </c>
      <c r="M208" s="193"/>
      <c r="N208" s="878">
        <f t="shared" si="198"/>
        <v>45763</v>
      </c>
    </row>
    <row r="209" spans="1:14" s="149" customFormat="1" ht="21" hidden="1" customHeight="1">
      <c r="A209" s="849" t="s">
        <v>2827</v>
      </c>
      <c r="B209" s="979" t="s">
        <v>2188</v>
      </c>
      <c r="C209" s="1111" t="s">
        <v>2828</v>
      </c>
      <c r="D209" s="974">
        <v>45784</v>
      </c>
      <c r="E209" s="916">
        <f t="shared" si="195"/>
        <v>45786</v>
      </c>
      <c r="F209" s="878">
        <f t="shared" si="196"/>
        <v>45789</v>
      </c>
      <c r="G209" s="916">
        <f t="shared" si="197"/>
        <v>45798</v>
      </c>
      <c r="H209" s="916">
        <f t="shared" si="199"/>
        <v>45803</v>
      </c>
      <c r="I209" s="916">
        <f t="shared" si="200"/>
        <v>45805</v>
      </c>
      <c r="J209" s="916">
        <f t="shared" si="200"/>
        <v>45807</v>
      </c>
      <c r="K209" s="916">
        <f t="shared" si="200"/>
        <v>45809</v>
      </c>
      <c r="L209" s="916">
        <f t="shared" si="201"/>
        <v>45813</v>
      </c>
      <c r="M209" s="193"/>
      <c r="N209" s="878">
        <f t="shared" si="198"/>
        <v>45770</v>
      </c>
    </row>
    <row r="210" spans="1:14" s="149" customFormat="1" ht="21" hidden="1" customHeight="1">
      <c r="A210" s="849"/>
      <c r="B210" s="979" t="s">
        <v>2399</v>
      </c>
      <c r="C210" s="1111" t="s">
        <v>2829</v>
      </c>
      <c r="D210" s="974">
        <v>45789</v>
      </c>
      <c r="E210" s="916">
        <f>D210+2</f>
        <v>45791</v>
      </c>
      <c r="F210" s="878">
        <f>E210+3</f>
        <v>45794</v>
      </c>
      <c r="G210" s="916">
        <f>F210+9</f>
        <v>45803</v>
      </c>
      <c r="H210" s="916">
        <f>G210+5</f>
        <v>45808</v>
      </c>
      <c r="I210" s="916">
        <f t="shared" ref="I210:K211" si="207">H210+2</f>
        <v>45810</v>
      </c>
      <c r="J210" s="916">
        <f t="shared" si="207"/>
        <v>45812</v>
      </c>
      <c r="K210" s="916">
        <f t="shared" si="207"/>
        <v>45814</v>
      </c>
      <c r="L210" s="916">
        <f>K210+4</f>
        <v>45818</v>
      </c>
      <c r="M210" s="193"/>
      <c r="N210" s="878">
        <f t="shared" si="198"/>
        <v>45777</v>
      </c>
    </row>
    <row r="211" spans="1:14" s="149" customFormat="1" ht="21" hidden="1" customHeight="1">
      <c r="A211" s="849" t="s">
        <v>1797</v>
      </c>
      <c r="B211" s="979" t="s">
        <v>2708</v>
      </c>
      <c r="C211" s="1111" t="s">
        <v>2830</v>
      </c>
      <c r="D211" s="974">
        <v>45799</v>
      </c>
      <c r="E211" s="972" t="s">
        <v>399</v>
      </c>
      <c r="F211" s="972" t="s">
        <v>399</v>
      </c>
      <c r="G211" s="972" t="s">
        <v>399</v>
      </c>
      <c r="H211" s="916">
        <v>45817</v>
      </c>
      <c r="I211" s="916">
        <f t="shared" si="207"/>
        <v>45819</v>
      </c>
      <c r="J211" s="916">
        <f t="shared" si="207"/>
        <v>45821</v>
      </c>
      <c r="K211" s="916">
        <f t="shared" si="207"/>
        <v>45823</v>
      </c>
      <c r="L211" s="916">
        <f>K211+4</f>
        <v>45827</v>
      </c>
      <c r="M211" s="193"/>
      <c r="N211" s="878">
        <f>N210+7</f>
        <v>45784</v>
      </c>
    </row>
    <row r="212" spans="1:14" s="149" customFormat="1" ht="21" hidden="1" customHeight="1">
      <c r="A212" s="849"/>
      <c r="B212" s="979" t="s">
        <v>1778</v>
      </c>
      <c r="C212" s="979" t="s">
        <v>2831</v>
      </c>
      <c r="D212" s="974">
        <v>45799</v>
      </c>
      <c r="E212" s="916">
        <f t="shared" ref="E212:E216" si="208">D212+2</f>
        <v>45801</v>
      </c>
      <c r="F212" s="878">
        <f t="shared" ref="F212:F216" si="209">E212+3</f>
        <v>45804</v>
      </c>
      <c r="G212" s="916">
        <f t="shared" ref="G212:G216" si="210">F212+9</f>
        <v>45813</v>
      </c>
      <c r="H212" s="916">
        <f>G212+5</f>
        <v>45818</v>
      </c>
      <c r="I212" s="916">
        <f t="shared" ref="I212" si="211">H212+2</f>
        <v>45820</v>
      </c>
      <c r="J212" s="916">
        <f t="shared" ref="J212" si="212">I212+2</f>
        <v>45822</v>
      </c>
      <c r="K212" s="916">
        <f t="shared" ref="K212" si="213">J212+2</f>
        <v>45824</v>
      </c>
      <c r="L212" s="916">
        <f>K212+4</f>
        <v>45828</v>
      </c>
      <c r="M212" s="193"/>
      <c r="N212" s="878">
        <f t="shared" si="198"/>
        <v>45791</v>
      </c>
    </row>
    <row r="213" spans="1:14" s="149" customFormat="1" ht="21" hidden="1" customHeight="1">
      <c r="A213" s="849"/>
      <c r="B213" s="979" t="s">
        <v>2667</v>
      </c>
      <c r="C213" s="979" t="s">
        <v>2832</v>
      </c>
      <c r="D213" s="974">
        <v>45803</v>
      </c>
      <c r="E213" s="916">
        <f t="shared" si="208"/>
        <v>45805</v>
      </c>
      <c r="F213" s="878">
        <f t="shared" si="209"/>
        <v>45808</v>
      </c>
      <c r="G213" s="916">
        <f t="shared" si="210"/>
        <v>45817</v>
      </c>
      <c r="H213" s="916">
        <f t="shared" ref="H213:H214" si="214">G213+5</f>
        <v>45822</v>
      </c>
      <c r="I213" s="916">
        <f t="shared" ref="I213:I214" si="215">H213+2</f>
        <v>45824</v>
      </c>
      <c r="J213" s="916">
        <f t="shared" ref="J213:J214" si="216">I213+2</f>
        <v>45826</v>
      </c>
      <c r="K213" s="916">
        <f t="shared" ref="K213:K214" si="217">J213+2</f>
        <v>45828</v>
      </c>
      <c r="L213" s="916">
        <f t="shared" ref="L213:L214" si="218">K213+4</f>
        <v>45832</v>
      </c>
      <c r="M213" s="193"/>
      <c r="N213" s="878">
        <f t="shared" si="198"/>
        <v>45798</v>
      </c>
    </row>
    <row r="214" spans="1:14" s="149" customFormat="1" ht="21" hidden="1" customHeight="1">
      <c r="A214" s="849"/>
      <c r="B214" s="979" t="s">
        <v>1937</v>
      </c>
      <c r="C214" s="979" t="s">
        <v>2833</v>
      </c>
      <c r="D214" s="974">
        <v>45812</v>
      </c>
      <c r="E214" s="916">
        <f t="shared" si="208"/>
        <v>45814</v>
      </c>
      <c r="F214" s="878">
        <f t="shared" si="209"/>
        <v>45817</v>
      </c>
      <c r="G214" s="916">
        <f t="shared" si="210"/>
        <v>45826</v>
      </c>
      <c r="H214" s="916">
        <f t="shared" si="214"/>
        <v>45831</v>
      </c>
      <c r="I214" s="916">
        <f t="shared" si="215"/>
        <v>45833</v>
      </c>
      <c r="J214" s="916">
        <f t="shared" si="216"/>
        <v>45835</v>
      </c>
      <c r="K214" s="916">
        <f t="shared" si="217"/>
        <v>45837</v>
      </c>
      <c r="L214" s="916">
        <f t="shared" si="218"/>
        <v>45841</v>
      </c>
      <c r="M214" s="193"/>
      <c r="N214" s="878">
        <f t="shared" si="198"/>
        <v>45805</v>
      </c>
    </row>
    <row r="215" spans="1:14" s="149" customFormat="1" ht="21" hidden="1" customHeight="1">
      <c r="A215" s="849"/>
      <c r="B215" s="979" t="s">
        <v>2153</v>
      </c>
      <c r="C215" s="979" t="s">
        <v>2834</v>
      </c>
      <c r="D215" s="974">
        <v>45817</v>
      </c>
      <c r="E215" s="916">
        <f t="shared" si="208"/>
        <v>45819</v>
      </c>
      <c r="F215" s="878">
        <f t="shared" si="209"/>
        <v>45822</v>
      </c>
      <c r="G215" s="916">
        <f t="shared" si="210"/>
        <v>45831</v>
      </c>
      <c r="H215" s="916">
        <f t="shared" ref="H215" si="219">G215+5</f>
        <v>45836</v>
      </c>
      <c r="I215" s="916">
        <f t="shared" ref="I215" si="220">H215+2</f>
        <v>45838</v>
      </c>
      <c r="J215" s="916">
        <f t="shared" ref="J215" si="221">I215+2</f>
        <v>45840</v>
      </c>
      <c r="K215" s="916">
        <f t="shared" ref="K215" si="222">J215+2</f>
        <v>45842</v>
      </c>
      <c r="L215" s="916">
        <f t="shared" ref="L215" si="223">K215+4</f>
        <v>45846</v>
      </c>
      <c r="M215" s="193"/>
      <c r="N215" s="878">
        <f t="shared" si="198"/>
        <v>45812</v>
      </c>
    </row>
    <row r="216" spans="1:14" s="149" customFormat="1" ht="21" hidden="1" customHeight="1">
      <c r="A216" s="849"/>
      <c r="B216" s="979" t="s">
        <v>1797</v>
      </c>
      <c r="C216" s="979" t="s">
        <v>2835</v>
      </c>
      <c r="D216" s="974">
        <v>45828</v>
      </c>
      <c r="E216" s="916">
        <f t="shared" si="208"/>
        <v>45830</v>
      </c>
      <c r="F216" s="878">
        <f t="shared" si="209"/>
        <v>45833</v>
      </c>
      <c r="G216" s="916">
        <f t="shared" si="210"/>
        <v>45842</v>
      </c>
      <c r="H216" s="916">
        <f t="shared" ref="H216" si="224">G216+5</f>
        <v>45847</v>
      </c>
      <c r="I216" s="916">
        <f t="shared" ref="I216" si="225">H216+2</f>
        <v>45849</v>
      </c>
      <c r="J216" s="916">
        <f t="shared" ref="J216" si="226">I216+2</f>
        <v>45851</v>
      </c>
      <c r="K216" s="916">
        <f t="shared" ref="K216" si="227">J216+2</f>
        <v>45853</v>
      </c>
      <c r="L216" s="916">
        <f t="shared" ref="L216" si="228">K216+4</f>
        <v>45857</v>
      </c>
      <c r="M216" s="193"/>
      <c r="N216" s="878">
        <f t="shared" si="198"/>
        <v>45819</v>
      </c>
    </row>
    <row r="217" spans="1:14" s="149" customFormat="1" ht="0.75" hidden="1" customHeight="1">
      <c r="A217" s="849"/>
      <c r="B217" s="979" t="s">
        <v>2188</v>
      </c>
      <c r="C217" s="979" t="s">
        <v>2836</v>
      </c>
      <c r="D217" s="972" t="s">
        <v>399</v>
      </c>
      <c r="E217" s="910"/>
      <c r="F217" s="910"/>
      <c r="G217" s="910"/>
      <c r="H217" s="910"/>
      <c r="I217" s="910"/>
      <c r="J217" s="910"/>
      <c r="K217" s="910"/>
      <c r="L217" s="910"/>
      <c r="M217" s="193"/>
      <c r="N217" s="878">
        <f t="shared" si="198"/>
        <v>45826</v>
      </c>
    </row>
    <row r="218" spans="1:14" s="149" customFormat="1" ht="21" hidden="1" customHeight="1">
      <c r="A218" s="849"/>
      <c r="B218" s="979" t="s">
        <v>2399</v>
      </c>
      <c r="C218" s="979" t="s">
        <v>2837</v>
      </c>
      <c r="D218" s="974">
        <v>45840</v>
      </c>
      <c r="E218" s="972" t="s">
        <v>399</v>
      </c>
      <c r="F218" s="878">
        <v>45842</v>
      </c>
      <c r="G218" s="916">
        <f t="shared" ref="G218" si="229">F218+9</f>
        <v>45851</v>
      </c>
      <c r="H218" s="916">
        <f t="shared" ref="H218" si="230">G218+5</f>
        <v>45856</v>
      </c>
      <c r="I218" s="916">
        <f t="shared" ref="I218" si="231">H218+2</f>
        <v>45858</v>
      </c>
      <c r="J218" s="916">
        <f t="shared" ref="J218" si="232">I218+2</f>
        <v>45860</v>
      </c>
      <c r="K218" s="916">
        <f t="shared" ref="K218" si="233">J218+2</f>
        <v>45862</v>
      </c>
      <c r="L218" s="916">
        <f t="shared" ref="L218" si="234">K218+4</f>
        <v>45866</v>
      </c>
      <c r="M218" s="193"/>
      <c r="N218" s="878">
        <f>N217+7</f>
        <v>45833</v>
      </c>
    </row>
    <row r="219" spans="1:14" s="149" customFormat="1" ht="21" hidden="1" customHeight="1">
      <c r="A219" s="849"/>
      <c r="B219" s="979" t="s">
        <v>1778</v>
      </c>
      <c r="C219" s="979" t="s">
        <v>2838</v>
      </c>
      <c r="D219" s="974">
        <v>45843</v>
      </c>
      <c r="E219" s="972" t="s">
        <v>399</v>
      </c>
      <c r="F219" s="972" t="s">
        <v>399</v>
      </c>
      <c r="G219" s="972" t="s">
        <v>399</v>
      </c>
      <c r="H219" s="972" t="s">
        <v>399</v>
      </c>
      <c r="I219" s="972" t="s">
        <v>399</v>
      </c>
      <c r="J219" s="972" t="s">
        <v>399</v>
      </c>
      <c r="K219" s="972" t="s">
        <v>399</v>
      </c>
      <c r="L219" s="972" t="s">
        <v>399</v>
      </c>
      <c r="M219" s="193"/>
      <c r="N219" s="878">
        <f t="shared" si="198"/>
        <v>45840</v>
      </c>
    </row>
    <row r="220" spans="1:14" s="149" customFormat="1" ht="21" hidden="1" customHeight="1">
      <c r="A220" s="849"/>
      <c r="B220" s="979" t="s">
        <v>2708</v>
      </c>
      <c r="C220" s="979" t="s">
        <v>2839</v>
      </c>
      <c r="D220" s="974">
        <v>45850</v>
      </c>
      <c r="E220" s="916">
        <f t="shared" ref="E220" si="235">D220+2</f>
        <v>45852</v>
      </c>
      <c r="F220" s="878">
        <f t="shared" ref="F220" si="236">E220+3</f>
        <v>45855</v>
      </c>
      <c r="G220" s="916">
        <f t="shared" ref="G220" si="237">F220+9</f>
        <v>45864</v>
      </c>
      <c r="H220" s="916">
        <f t="shared" ref="H220" si="238">G220+5</f>
        <v>45869</v>
      </c>
      <c r="I220" s="916">
        <f t="shared" ref="I220" si="239">H220+2</f>
        <v>45871</v>
      </c>
      <c r="J220" s="916">
        <f t="shared" ref="J220" si="240">I220+2</f>
        <v>45873</v>
      </c>
      <c r="K220" s="916">
        <f t="shared" ref="K220" si="241">J220+2</f>
        <v>45875</v>
      </c>
      <c r="L220" s="916">
        <f t="shared" ref="L220" si="242">K220+4</f>
        <v>45879</v>
      </c>
      <c r="M220" s="193"/>
      <c r="N220" s="878">
        <f t="shared" si="198"/>
        <v>45847</v>
      </c>
    </row>
    <row r="221" spans="1:14" s="149" customFormat="1" ht="21" hidden="1" customHeight="1">
      <c r="A221" s="849"/>
      <c r="B221" s="979" t="s">
        <v>2667</v>
      </c>
      <c r="C221" s="979" t="s">
        <v>2840</v>
      </c>
      <c r="D221" s="974">
        <v>45857</v>
      </c>
      <c r="E221" s="916">
        <f t="shared" ref="E221" si="243">D221+2</f>
        <v>45859</v>
      </c>
      <c r="F221" s="878">
        <f t="shared" ref="F221" si="244">E221+3</f>
        <v>45862</v>
      </c>
      <c r="G221" s="916">
        <f t="shared" ref="G221" si="245">F221+9</f>
        <v>45871</v>
      </c>
      <c r="H221" s="916">
        <f t="shared" ref="H221" si="246">G221+5</f>
        <v>45876</v>
      </c>
      <c r="I221" s="916">
        <f t="shared" ref="I221" si="247">H221+2</f>
        <v>45878</v>
      </c>
      <c r="J221" s="916">
        <f t="shared" ref="J221" si="248">I221+2</f>
        <v>45880</v>
      </c>
      <c r="K221" s="916">
        <f t="shared" ref="K221" si="249">J221+2</f>
        <v>45882</v>
      </c>
      <c r="L221" s="916">
        <f t="shared" ref="L221" si="250">K221+4</f>
        <v>45886</v>
      </c>
      <c r="M221" s="193"/>
      <c r="N221" s="878">
        <f t="shared" si="198"/>
        <v>45854</v>
      </c>
    </row>
    <row r="222" spans="1:14" s="149" customFormat="1" ht="21" hidden="1" customHeight="1">
      <c r="A222" s="849"/>
      <c r="B222" s="979" t="s">
        <v>1937</v>
      </c>
      <c r="C222" s="979" t="s">
        <v>2841</v>
      </c>
      <c r="D222" s="972" t="s">
        <v>399</v>
      </c>
      <c r="E222" s="910"/>
      <c r="F222" s="910"/>
      <c r="G222" s="1109"/>
      <c r="H222" s="1109"/>
      <c r="I222" s="1109"/>
      <c r="J222" s="1109"/>
      <c r="K222" s="910"/>
      <c r="L222" s="910"/>
      <c r="M222" s="193"/>
      <c r="N222" s="878">
        <f t="shared" si="198"/>
        <v>45861</v>
      </c>
    </row>
    <row r="223" spans="1:14" s="149" customFormat="1" ht="21" hidden="1" customHeight="1">
      <c r="A223" s="849" t="s">
        <v>1797</v>
      </c>
      <c r="B223" s="1060" t="s">
        <v>423</v>
      </c>
      <c r="C223" s="979" t="s">
        <v>2842</v>
      </c>
      <c r="D223" s="910"/>
      <c r="E223" s="910"/>
      <c r="F223" s="910"/>
      <c r="G223" s="910"/>
      <c r="H223" s="910"/>
      <c r="I223" s="910"/>
      <c r="J223" s="910"/>
      <c r="K223" s="910"/>
      <c r="L223" s="910"/>
      <c r="M223" s="193"/>
      <c r="N223" s="878">
        <f>N222+7</f>
        <v>45868</v>
      </c>
    </row>
    <row r="224" spans="1:14" s="149" customFormat="1" ht="21" hidden="1" customHeight="1">
      <c r="A224" s="849"/>
      <c r="B224" s="979" t="s">
        <v>1797</v>
      </c>
      <c r="C224" s="979" t="s">
        <v>2843</v>
      </c>
      <c r="D224" s="974">
        <v>45881</v>
      </c>
      <c r="E224" s="972" t="s">
        <v>399</v>
      </c>
      <c r="F224" s="972" t="s">
        <v>399</v>
      </c>
      <c r="G224" s="972" t="s">
        <v>399</v>
      </c>
      <c r="H224" s="916">
        <v>45890</v>
      </c>
      <c r="I224" s="916">
        <f t="shared" ref="I224:I227" si="251">H224+2</f>
        <v>45892</v>
      </c>
      <c r="J224" s="916">
        <f t="shared" ref="J224:J227" si="252">I224+2</f>
        <v>45894</v>
      </c>
      <c r="K224" s="916">
        <f t="shared" ref="K224:K227" si="253">J224+2</f>
        <v>45896</v>
      </c>
      <c r="L224" s="916">
        <f t="shared" ref="L224" si="254">K224+4</f>
        <v>45900</v>
      </c>
      <c r="M224" s="193"/>
      <c r="N224" s="878">
        <f t="shared" si="198"/>
        <v>45875</v>
      </c>
    </row>
    <row r="225" spans="1:14" s="149" customFormat="1" ht="21" hidden="1" customHeight="1">
      <c r="A225" s="849"/>
      <c r="B225" s="979" t="s">
        <v>2399</v>
      </c>
      <c r="C225" s="979" t="s">
        <v>2844</v>
      </c>
      <c r="D225" s="974">
        <v>45890</v>
      </c>
      <c r="E225" s="972" t="s">
        <v>399</v>
      </c>
      <c r="F225" s="878">
        <v>45892</v>
      </c>
      <c r="G225" s="916">
        <v>45748</v>
      </c>
      <c r="H225" s="916">
        <f>G225+5</f>
        <v>45753</v>
      </c>
      <c r="I225" s="916">
        <f t="shared" si="251"/>
        <v>45755</v>
      </c>
      <c r="J225" s="916">
        <f t="shared" si="252"/>
        <v>45757</v>
      </c>
      <c r="K225" s="916">
        <f t="shared" si="253"/>
        <v>45759</v>
      </c>
      <c r="L225" s="916">
        <f>K225+4</f>
        <v>45763</v>
      </c>
      <c r="M225" s="193"/>
      <c r="N225" s="878">
        <f>N224+7</f>
        <v>45882</v>
      </c>
    </row>
    <row r="226" spans="1:14" s="149" customFormat="1" ht="21" hidden="1" customHeight="1">
      <c r="A226" s="849" t="s">
        <v>2845</v>
      </c>
      <c r="B226" s="979" t="s">
        <v>2708</v>
      </c>
      <c r="C226" s="979" t="s">
        <v>2846</v>
      </c>
      <c r="D226" s="974">
        <v>45896</v>
      </c>
      <c r="E226" s="916">
        <f t="shared" ref="E226:E227" si="255">D226+2</f>
        <v>45898</v>
      </c>
      <c r="F226" s="878">
        <f t="shared" ref="F226:F227" si="256">E226+3</f>
        <v>45901</v>
      </c>
      <c r="G226" s="916">
        <f t="shared" ref="G226:G227" si="257">F226+9</f>
        <v>45910</v>
      </c>
      <c r="H226" s="916">
        <f t="shared" ref="H226:H227" si="258">G226+5</f>
        <v>45915</v>
      </c>
      <c r="I226" s="916">
        <f t="shared" si="251"/>
        <v>45917</v>
      </c>
      <c r="J226" s="916">
        <f t="shared" si="252"/>
        <v>45919</v>
      </c>
      <c r="K226" s="916">
        <f t="shared" si="253"/>
        <v>45921</v>
      </c>
      <c r="L226" s="916">
        <f t="shared" ref="L226:L227" si="259">K226+4</f>
        <v>45925</v>
      </c>
      <c r="M226" s="193"/>
      <c r="N226" s="878">
        <f t="shared" si="198"/>
        <v>45889</v>
      </c>
    </row>
    <row r="227" spans="1:14" s="149" customFormat="1" ht="21" hidden="1" customHeight="1">
      <c r="A227" s="849"/>
      <c r="B227" s="979" t="s">
        <v>2726</v>
      </c>
      <c r="C227" s="979" t="s">
        <v>2847</v>
      </c>
      <c r="D227" s="974">
        <v>45900</v>
      </c>
      <c r="E227" s="916">
        <f t="shared" si="255"/>
        <v>45902</v>
      </c>
      <c r="F227" s="878">
        <f t="shared" si="256"/>
        <v>45905</v>
      </c>
      <c r="G227" s="916">
        <f t="shared" si="257"/>
        <v>45914</v>
      </c>
      <c r="H227" s="916">
        <f t="shared" si="258"/>
        <v>45919</v>
      </c>
      <c r="I227" s="916">
        <f t="shared" si="251"/>
        <v>45921</v>
      </c>
      <c r="J227" s="916">
        <f t="shared" si="252"/>
        <v>45923</v>
      </c>
      <c r="K227" s="916">
        <f t="shared" si="253"/>
        <v>45925</v>
      </c>
      <c r="L227" s="916">
        <f t="shared" si="259"/>
        <v>45929</v>
      </c>
      <c r="M227" s="193"/>
      <c r="N227" s="878">
        <f>N226+7</f>
        <v>45896</v>
      </c>
    </row>
    <row r="228" spans="1:14" s="149" customFormat="1" ht="21" hidden="1" customHeight="1">
      <c r="A228" s="849"/>
      <c r="B228" s="979" t="s">
        <v>2667</v>
      </c>
      <c r="C228" s="979" t="s">
        <v>2848</v>
      </c>
      <c r="D228" s="974">
        <v>45910</v>
      </c>
      <c r="E228" s="916">
        <f t="shared" ref="E228" si="260">D228+2</f>
        <v>45912</v>
      </c>
      <c r="F228" s="878">
        <f t="shared" ref="F228" si="261">E228+3</f>
        <v>45915</v>
      </c>
      <c r="G228" s="916">
        <f t="shared" ref="G228" si="262">F228+9</f>
        <v>45924</v>
      </c>
      <c r="H228" s="916">
        <f t="shared" ref="H228" si="263">G228+5</f>
        <v>45929</v>
      </c>
      <c r="I228" s="916">
        <f t="shared" ref="I228:I229" si="264">H228+2</f>
        <v>45931</v>
      </c>
      <c r="J228" s="916">
        <f t="shared" ref="J228:J229" si="265">I228+2</f>
        <v>45933</v>
      </c>
      <c r="K228" s="916">
        <f t="shared" ref="K228:K229" si="266">J228+2</f>
        <v>45935</v>
      </c>
      <c r="L228" s="916">
        <f t="shared" ref="L228:L229" si="267">K228+4</f>
        <v>45939</v>
      </c>
      <c r="M228" s="193"/>
      <c r="N228" s="878">
        <f>N227+7</f>
        <v>45903</v>
      </c>
    </row>
    <row r="229" spans="1:14" s="149" customFormat="1" ht="21" hidden="1" customHeight="1">
      <c r="A229" s="849"/>
      <c r="B229" s="979" t="s">
        <v>2385</v>
      </c>
      <c r="C229" s="979" t="s">
        <v>2849</v>
      </c>
      <c r="D229" s="974">
        <v>45910</v>
      </c>
      <c r="E229" s="972" t="s">
        <v>399</v>
      </c>
      <c r="F229" s="972" t="s">
        <v>399</v>
      </c>
      <c r="G229" s="972" t="s">
        <v>399</v>
      </c>
      <c r="H229" s="916">
        <v>45922</v>
      </c>
      <c r="I229" s="916">
        <f t="shared" si="264"/>
        <v>45924</v>
      </c>
      <c r="J229" s="916">
        <f t="shared" si="265"/>
        <v>45926</v>
      </c>
      <c r="K229" s="916">
        <f t="shared" si="266"/>
        <v>45928</v>
      </c>
      <c r="L229" s="916">
        <f t="shared" si="267"/>
        <v>45932</v>
      </c>
      <c r="M229" s="193"/>
      <c r="N229" s="878">
        <f t="shared" ref="N229" si="268">N228+7</f>
        <v>45910</v>
      </c>
    </row>
    <row r="230" spans="1:14" s="149" customFormat="1" ht="21" hidden="1" customHeight="1">
      <c r="A230" s="849"/>
      <c r="B230" s="979" t="s">
        <v>1797</v>
      </c>
      <c r="C230" s="979" t="s">
        <v>2850</v>
      </c>
      <c r="D230" s="974">
        <v>45923</v>
      </c>
      <c r="E230" s="916">
        <f t="shared" ref="E230:E240" si="269">D230+2</f>
        <v>45925</v>
      </c>
      <c r="F230" s="878">
        <f t="shared" ref="F230" si="270">E230+3</f>
        <v>45928</v>
      </c>
      <c r="G230" s="916">
        <f t="shared" ref="G230" si="271">F230+9</f>
        <v>45937</v>
      </c>
      <c r="H230" s="916">
        <f t="shared" ref="H230" si="272">G230+5</f>
        <v>45942</v>
      </c>
      <c r="I230" s="916">
        <f t="shared" ref="I230:I240" si="273">H230+2</f>
        <v>45944</v>
      </c>
      <c r="J230" s="916">
        <f t="shared" ref="J230" si="274">I230+2</f>
        <v>45946</v>
      </c>
      <c r="K230" s="916">
        <f t="shared" ref="K230" si="275">J230+2</f>
        <v>45948</v>
      </c>
      <c r="L230" s="916">
        <f t="shared" ref="L230" si="276">K230+4</f>
        <v>45952</v>
      </c>
      <c r="M230" s="193"/>
      <c r="N230" s="878">
        <f>N229+7</f>
        <v>45917</v>
      </c>
    </row>
    <row r="231" spans="1:14" s="149" customFormat="1" ht="21" hidden="1" customHeight="1">
      <c r="A231" s="849" t="s">
        <v>2731</v>
      </c>
      <c r="B231" s="1134" t="s">
        <v>2589</v>
      </c>
      <c r="C231" s="1134" t="s">
        <v>2851</v>
      </c>
      <c r="D231" s="1135">
        <v>45936</v>
      </c>
      <c r="E231" s="1136" t="s">
        <v>399</v>
      </c>
      <c r="F231" s="1136" t="s">
        <v>399</v>
      </c>
      <c r="G231" s="1136" t="s">
        <v>399</v>
      </c>
      <c r="H231" s="1152">
        <v>45943</v>
      </c>
      <c r="I231" s="1152">
        <f t="shared" ref="I231" si="277">H231+2</f>
        <v>45945</v>
      </c>
      <c r="J231" s="1152">
        <f t="shared" ref="J231" si="278">I231+2</f>
        <v>45947</v>
      </c>
      <c r="K231" s="1152">
        <f t="shared" ref="K231" si="279">J231+2</f>
        <v>45949</v>
      </c>
      <c r="L231" s="1152">
        <f t="shared" ref="L231" si="280">K231+4</f>
        <v>45953</v>
      </c>
      <c r="M231" s="193"/>
      <c r="N231" s="1154">
        <f t="shared" ref="N231" si="281">N230+7</f>
        <v>45924</v>
      </c>
    </row>
    <row r="232" spans="1:14" s="149" customFormat="1" ht="21" hidden="1" customHeight="1">
      <c r="A232" s="849" t="s">
        <v>2399</v>
      </c>
      <c r="B232" s="1148" t="s">
        <v>2399</v>
      </c>
      <c r="C232" s="1149" t="s">
        <v>2852</v>
      </c>
      <c r="D232" s="1150" t="s">
        <v>399</v>
      </c>
      <c r="E232" s="1150" t="s">
        <v>399</v>
      </c>
      <c r="F232" s="1150" t="s">
        <v>399</v>
      </c>
      <c r="G232" s="1150" t="s">
        <v>399</v>
      </c>
      <c r="H232" s="1150" t="s">
        <v>399</v>
      </c>
      <c r="I232" s="1150" t="s">
        <v>399</v>
      </c>
      <c r="J232" s="1150" t="s">
        <v>399</v>
      </c>
      <c r="K232" s="1150" t="s">
        <v>399</v>
      </c>
      <c r="L232" s="1151" t="s">
        <v>399</v>
      </c>
      <c r="M232" s="193"/>
      <c r="N232" s="1155">
        <f>N231+7</f>
        <v>45931</v>
      </c>
    </row>
    <row r="233" spans="1:14" s="149" customFormat="1" ht="21" hidden="1" customHeight="1">
      <c r="A233" s="849"/>
      <c r="B233" s="1137"/>
      <c r="C233" s="1093"/>
      <c r="D233" s="1094"/>
      <c r="E233" s="1095"/>
      <c r="F233" s="1095"/>
      <c r="G233" s="1095"/>
      <c r="H233" s="1095"/>
      <c r="I233" s="1095"/>
      <c r="J233" s="1095"/>
      <c r="K233" s="1095"/>
      <c r="L233" s="1095"/>
      <c r="M233" s="193"/>
      <c r="N233" s="1153"/>
    </row>
    <row r="234" spans="1:14" s="149" customFormat="1" ht="21" hidden="1" customHeight="1">
      <c r="A234" s="849"/>
      <c r="B234" s="1137"/>
      <c r="C234" s="1093"/>
      <c r="D234" s="1094"/>
      <c r="E234" s="1095"/>
      <c r="F234" s="1095"/>
      <c r="G234" s="1095"/>
      <c r="H234" s="1095"/>
      <c r="I234" s="1095"/>
      <c r="J234" s="1095"/>
      <c r="K234" s="1095"/>
      <c r="L234" s="1095"/>
      <c r="M234" s="193"/>
      <c r="N234" s="1153"/>
    </row>
    <row r="235" spans="1:14" s="149" customFormat="1" ht="25.5" hidden="1" customHeight="1">
      <c r="A235" s="849"/>
      <c r="B235" s="1233" t="s">
        <v>125</v>
      </c>
      <c r="C235" s="1277"/>
      <c r="D235" s="1278" t="s">
        <v>363</v>
      </c>
      <c r="E235" s="1138" t="s">
        <v>311</v>
      </c>
      <c r="F235" s="1138" t="s">
        <v>330</v>
      </c>
      <c r="G235" s="1138" t="s">
        <v>171</v>
      </c>
      <c r="H235" s="1138" t="s">
        <v>191</v>
      </c>
      <c r="I235" s="1144" t="s">
        <v>318</v>
      </c>
      <c r="J235" s="1146" t="s">
        <v>284</v>
      </c>
      <c r="K235" s="1095"/>
      <c r="L235" s="1095"/>
      <c r="M235" s="193"/>
      <c r="N235" s="1153"/>
    </row>
    <row r="236" spans="1:14" s="149" customFormat="1" ht="21" hidden="1" customHeight="1">
      <c r="A236" s="849"/>
      <c r="B236" s="968" t="s">
        <v>365</v>
      </c>
      <c r="C236" s="1140" t="s">
        <v>366</v>
      </c>
      <c r="D236" s="1279"/>
      <c r="E236" s="1139" t="s">
        <v>167</v>
      </c>
      <c r="F236" s="1139" t="s">
        <v>267</v>
      </c>
      <c r="G236" s="1139" t="s">
        <v>208</v>
      </c>
      <c r="H236" s="1139" t="s">
        <v>296</v>
      </c>
      <c r="I236" s="1145" t="s">
        <v>274</v>
      </c>
      <c r="J236" s="1147" t="s">
        <v>216</v>
      </c>
      <c r="K236" s="1095"/>
      <c r="L236" s="1156" t="s">
        <v>502</v>
      </c>
      <c r="M236" s="1156" t="s">
        <v>367</v>
      </c>
      <c r="N236" s="1048" t="s">
        <v>451</v>
      </c>
    </row>
    <row r="237" spans="1:14" s="149" customFormat="1" ht="21" hidden="1" customHeight="1">
      <c r="A237" s="849"/>
      <c r="B237" s="1134" t="s">
        <v>2708</v>
      </c>
      <c r="C237" s="979" t="s">
        <v>2853</v>
      </c>
      <c r="D237" s="1141">
        <v>45942</v>
      </c>
      <c r="E237" s="1142">
        <f t="shared" si="269"/>
        <v>45944</v>
      </c>
      <c r="F237" s="1143">
        <f t="shared" ref="F237:F239" si="282">E237+3</f>
        <v>45947</v>
      </c>
      <c r="G237" s="1142">
        <f t="shared" ref="G237:G239" si="283">F237+9</f>
        <v>45956</v>
      </c>
      <c r="H237" s="1142">
        <f t="shared" ref="H237:H240" si="284">G237+5</f>
        <v>45961</v>
      </c>
      <c r="I237" s="1158">
        <f t="shared" si="273"/>
        <v>45963</v>
      </c>
      <c r="J237" s="1159">
        <f t="shared" ref="J237:J241" si="285">I237+2</f>
        <v>45965</v>
      </c>
      <c r="K237" s="1094"/>
      <c r="L237" s="1143">
        <v>45938</v>
      </c>
      <c r="M237" s="1143">
        <f>N232+7</f>
        <v>45938</v>
      </c>
      <c r="N237" s="1005">
        <f t="shared" ref="N237:N243" si="286">WEEKNUM(M237)</f>
        <v>41</v>
      </c>
    </row>
    <row r="238" spans="1:14" s="149" customFormat="1" ht="21" hidden="1" customHeight="1">
      <c r="A238" s="849"/>
      <c r="B238" s="1132" t="s">
        <v>2726</v>
      </c>
      <c r="C238" s="1133" t="s">
        <v>2854</v>
      </c>
      <c r="D238" s="974">
        <v>45953</v>
      </c>
      <c r="E238" s="1150" t="s">
        <v>399</v>
      </c>
      <c r="F238" s="1150" t="s">
        <v>399</v>
      </c>
      <c r="G238" s="916">
        <v>45965</v>
      </c>
      <c r="H238" s="916">
        <f t="shared" si="284"/>
        <v>45970</v>
      </c>
      <c r="I238" s="1160">
        <f t="shared" si="273"/>
        <v>45972</v>
      </c>
      <c r="J238" s="1161">
        <f t="shared" si="285"/>
        <v>45974</v>
      </c>
      <c r="K238" s="1094"/>
      <c r="L238" s="878">
        <f>L237+7</f>
        <v>45945</v>
      </c>
      <c r="M238" s="878">
        <f>M237+7</f>
        <v>45945</v>
      </c>
      <c r="N238" s="1005">
        <f t="shared" si="286"/>
        <v>42</v>
      </c>
    </row>
    <row r="239" spans="1:14" s="149" customFormat="1" ht="21" hidden="1" customHeight="1">
      <c r="A239" s="849"/>
      <c r="B239" s="1172" t="s">
        <v>2385</v>
      </c>
      <c r="C239" s="979" t="s">
        <v>2855</v>
      </c>
      <c r="D239" s="974">
        <v>45957</v>
      </c>
      <c r="E239" s="916">
        <f t="shared" si="269"/>
        <v>45959</v>
      </c>
      <c r="F239" s="878">
        <f t="shared" si="282"/>
        <v>45962</v>
      </c>
      <c r="G239" s="916">
        <f t="shared" si="283"/>
        <v>45971</v>
      </c>
      <c r="H239" s="916">
        <f t="shared" si="284"/>
        <v>45976</v>
      </c>
      <c r="I239" s="1160">
        <f t="shared" si="273"/>
        <v>45978</v>
      </c>
      <c r="J239" s="1161">
        <f t="shared" si="285"/>
        <v>45980</v>
      </c>
      <c r="K239" s="1094"/>
      <c r="L239" s="878">
        <f>L238+7</f>
        <v>45952</v>
      </c>
      <c r="M239" s="878">
        <f>M238+7</f>
        <v>45952</v>
      </c>
      <c r="N239" s="1005">
        <f t="shared" si="286"/>
        <v>43</v>
      </c>
    </row>
    <row r="240" spans="1:14" s="149" customFormat="1" ht="21" hidden="1" customHeight="1">
      <c r="A240" s="849"/>
      <c r="B240" s="979" t="s">
        <v>2667</v>
      </c>
      <c r="C240" s="979" t="s">
        <v>2856</v>
      </c>
      <c r="D240" s="974">
        <v>45966</v>
      </c>
      <c r="E240" s="916">
        <f t="shared" si="269"/>
        <v>45968</v>
      </c>
      <c r="F240" s="878">
        <f>E240+3</f>
        <v>45971</v>
      </c>
      <c r="G240" s="916">
        <f>F240+9</f>
        <v>45980</v>
      </c>
      <c r="H240" s="916">
        <f t="shared" si="284"/>
        <v>45985</v>
      </c>
      <c r="I240" s="1160">
        <f t="shared" si="273"/>
        <v>45987</v>
      </c>
      <c r="J240" s="1161">
        <f>I240+3</f>
        <v>45990</v>
      </c>
      <c r="K240" s="1094"/>
      <c r="L240" s="878">
        <f t="shared" ref="L240:M242" si="287">L239+7</f>
        <v>45959</v>
      </c>
      <c r="M240" s="878">
        <f t="shared" si="287"/>
        <v>45959</v>
      </c>
      <c r="N240" s="1005">
        <f t="shared" si="286"/>
        <v>44</v>
      </c>
    </row>
    <row r="241" spans="1:17" s="149" customFormat="1" ht="21" hidden="1" customHeight="1">
      <c r="A241" s="849"/>
      <c r="B241" s="1128" t="s">
        <v>2738</v>
      </c>
      <c r="C241" s="979" t="s">
        <v>2857</v>
      </c>
      <c r="D241" s="911">
        <v>45966</v>
      </c>
      <c r="E241" s="911">
        <f t="shared" ref="E241:E242" si="288">D241+2</f>
        <v>45968</v>
      </c>
      <c r="F241" s="911">
        <f t="shared" ref="F241:F242" si="289">E241+3</f>
        <v>45971</v>
      </c>
      <c r="G241" s="911">
        <f t="shared" ref="G241" si="290">F241+9</f>
        <v>45980</v>
      </c>
      <c r="H241" s="911">
        <f t="shared" ref="H241:H242" si="291">G241+5</f>
        <v>45985</v>
      </c>
      <c r="I241" s="1175">
        <f t="shared" ref="I241:I242" si="292">H241+2</f>
        <v>45987</v>
      </c>
      <c r="J241" s="1176">
        <f t="shared" si="285"/>
        <v>45989</v>
      </c>
      <c r="K241" s="1094"/>
      <c r="L241" s="878">
        <f t="shared" si="287"/>
        <v>45966</v>
      </c>
      <c r="M241" s="878">
        <f t="shared" si="287"/>
        <v>45966</v>
      </c>
      <c r="N241" s="1005">
        <f t="shared" si="286"/>
        <v>45</v>
      </c>
    </row>
    <row r="242" spans="1:17" s="149" customFormat="1" ht="21" hidden="1" customHeight="1">
      <c r="A242" s="849"/>
      <c r="B242" s="979" t="s">
        <v>2589</v>
      </c>
      <c r="C242" s="979" t="s">
        <v>2858</v>
      </c>
      <c r="D242" s="974">
        <v>45984</v>
      </c>
      <c r="E242" s="916">
        <f t="shared" si="288"/>
        <v>45986</v>
      </c>
      <c r="F242" s="878">
        <f t="shared" si="289"/>
        <v>45989</v>
      </c>
      <c r="G242" s="916">
        <f>F242+9</f>
        <v>45998</v>
      </c>
      <c r="H242" s="916">
        <f t="shared" si="291"/>
        <v>46003</v>
      </c>
      <c r="I242" s="1160">
        <f t="shared" si="292"/>
        <v>46005</v>
      </c>
      <c r="J242" s="1161">
        <f t="shared" ref="J242:J244" si="293">I242+3</f>
        <v>46008</v>
      </c>
      <c r="K242" s="1094"/>
      <c r="L242" s="878">
        <f t="shared" si="287"/>
        <v>45973</v>
      </c>
      <c r="M242" s="878">
        <f t="shared" si="287"/>
        <v>45973</v>
      </c>
      <c r="N242" s="1005">
        <f t="shared" si="286"/>
        <v>46</v>
      </c>
    </row>
    <row r="243" spans="1:17" s="149" customFormat="1" ht="21" hidden="1" customHeight="1">
      <c r="A243" s="849" t="s">
        <v>720</v>
      </c>
      <c r="B243" s="1128" t="s">
        <v>755</v>
      </c>
      <c r="C243" s="979" t="s">
        <v>2859</v>
      </c>
      <c r="D243" s="974">
        <v>45984</v>
      </c>
      <c r="E243" s="1150" t="s">
        <v>399</v>
      </c>
      <c r="F243" s="1150" t="s">
        <v>399</v>
      </c>
      <c r="G243" s="1150" t="s">
        <v>399</v>
      </c>
      <c r="H243" s="916">
        <v>45999</v>
      </c>
      <c r="I243" s="1160">
        <f t="shared" ref="I243:I244" si="294">H243+2</f>
        <v>46001</v>
      </c>
      <c r="J243" s="1161">
        <f t="shared" si="293"/>
        <v>46004</v>
      </c>
      <c r="K243" s="1094"/>
      <c r="L243" s="878">
        <f>L242+7</f>
        <v>45980</v>
      </c>
      <c r="M243" s="878">
        <f>M242+7</f>
        <v>45980</v>
      </c>
      <c r="N243" s="1005">
        <f t="shared" si="286"/>
        <v>47</v>
      </c>
    </row>
    <row r="244" spans="1:17" s="149" customFormat="1" ht="21" hidden="1" customHeight="1">
      <c r="A244" s="849" t="s">
        <v>720</v>
      </c>
      <c r="B244" s="1128" t="s">
        <v>755</v>
      </c>
      <c r="C244" s="979" t="s">
        <v>2860</v>
      </c>
      <c r="D244" s="974">
        <v>45987</v>
      </c>
      <c r="E244" s="916">
        <f t="shared" ref="E244" si="295">D244+2</f>
        <v>45989</v>
      </c>
      <c r="F244" s="878">
        <f t="shared" ref="F244" si="296">E244+3</f>
        <v>45992</v>
      </c>
      <c r="G244" s="916">
        <f>F244+9</f>
        <v>46001</v>
      </c>
      <c r="H244" s="916">
        <f t="shared" ref="H244" si="297">G244+5</f>
        <v>46006</v>
      </c>
      <c r="I244" s="1160">
        <f t="shared" si="294"/>
        <v>46008</v>
      </c>
      <c r="J244" s="1161">
        <f t="shared" si="293"/>
        <v>46011</v>
      </c>
      <c r="K244" s="1094"/>
      <c r="L244" s="878">
        <f>L243+7</f>
        <v>45987</v>
      </c>
      <c r="M244" s="878">
        <f>M243+7</f>
        <v>45987</v>
      </c>
      <c r="N244" s="1005">
        <f t="shared" ref="N244" si="298">WEEKNUM(M244)</f>
        <v>48</v>
      </c>
    </row>
    <row r="245" spans="1:17" s="149" customFormat="1" ht="21" hidden="1" customHeight="1">
      <c r="A245" s="1035"/>
      <c r="B245" s="147" t="s">
        <v>577</v>
      </c>
      <c r="C245" s="75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600"/>
      <c r="P245" s="146"/>
      <c r="Q245" s="146"/>
    </row>
    <row r="246" spans="1:17" s="149" customFormat="1" ht="21" customHeight="1">
      <c r="A246" s="1035"/>
      <c r="B246" s="147"/>
      <c r="C246" s="750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600"/>
      <c r="P246" s="146"/>
      <c r="Q246" s="146"/>
    </row>
    <row r="247" spans="1:17" s="149" customFormat="1" ht="28.5" customHeight="1">
      <c r="A247" s="849"/>
      <c r="B247" s="1233" t="s">
        <v>125</v>
      </c>
      <c r="C247" s="1277"/>
      <c r="D247" s="1280" t="s">
        <v>363</v>
      </c>
      <c r="E247" s="1180" t="s">
        <v>214</v>
      </c>
      <c r="F247" s="1138" t="s">
        <v>265</v>
      </c>
      <c r="G247" s="1138" t="s">
        <v>171</v>
      </c>
      <c r="H247" s="1138" t="s">
        <v>191</v>
      </c>
      <c r="I247" s="1144" t="s">
        <v>318</v>
      </c>
      <c r="J247" s="1146" t="s">
        <v>284</v>
      </c>
      <c r="K247" s="1095"/>
      <c r="L247" s="1095"/>
      <c r="M247" s="193"/>
      <c r="N247" s="1153"/>
    </row>
    <row r="248" spans="1:17" s="149" customFormat="1" ht="21" customHeight="1">
      <c r="A248" s="849"/>
      <c r="B248" s="968" t="s">
        <v>365</v>
      </c>
      <c r="C248" s="1140" t="s">
        <v>366</v>
      </c>
      <c r="D248" s="1281"/>
      <c r="E248" s="1171" t="s">
        <v>221</v>
      </c>
      <c r="F248" s="1139" t="s">
        <v>185</v>
      </c>
      <c r="G248" s="1139" t="s">
        <v>176</v>
      </c>
      <c r="H248" s="1139" t="s">
        <v>178</v>
      </c>
      <c r="I248" s="1145" t="s">
        <v>321</v>
      </c>
      <c r="J248" s="1147" t="s">
        <v>232</v>
      </c>
      <c r="K248" s="1095"/>
      <c r="L248" s="1156" t="s">
        <v>502</v>
      </c>
      <c r="M248" s="1156" t="s">
        <v>367</v>
      </c>
      <c r="N248" s="1048" t="s">
        <v>451</v>
      </c>
    </row>
    <row r="249" spans="1:17" s="149" customFormat="1" ht="21" hidden="1" customHeight="1">
      <c r="A249" s="849" t="s">
        <v>2861</v>
      </c>
      <c r="B249" s="1128" t="s">
        <v>755</v>
      </c>
      <c r="C249" s="979" t="s">
        <v>2860</v>
      </c>
      <c r="D249" s="1141">
        <v>45988</v>
      </c>
      <c r="E249" s="916">
        <f>D249+6</f>
        <v>45994</v>
      </c>
      <c r="F249" s="878">
        <f>E249+1</f>
        <v>45995</v>
      </c>
      <c r="G249" s="916">
        <f>F249+6</f>
        <v>46001</v>
      </c>
      <c r="H249" s="916">
        <f t="shared" ref="H249" si="299">G249+5</f>
        <v>46006</v>
      </c>
      <c r="I249" s="1160">
        <f t="shared" ref="I249" si="300">H249+2</f>
        <v>46008</v>
      </c>
      <c r="J249" s="1162">
        <f>I249+3</f>
        <v>46011</v>
      </c>
      <c r="K249" s="1094"/>
      <c r="L249" s="878">
        <v>45988</v>
      </c>
      <c r="M249" s="878">
        <v>45990</v>
      </c>
      <c r="N249" s="1005">
        <f t="shared" ref="N249:N253" si="301">WEEKNUM(M249)</f>
        <v>48</v>
      </c>
    </row>
    <row r="250" spans="1:17" s="149" customFormat="1" ht="21" hidden="1" customHeight="1">
      <c r="A250" s="849" t="s">
        <v>2180</v>
      </c>
      <c r="B250" s="1170" t="s">
        <v>2748</v>
      </c>
      <c r="C250" s="979" t="s">
        <v>2862</v>
      </c>
      <c r="D250" s="974">
        <v>46009</v>
      </c>
      <c r="E250" s="916">
        <f t="shared" ref="E250:E253" si="302">D250+6</f>
        <v>46015</v>
      </c>
      <c r="F250" s="972" t="s">
        <v>399</v>
      </c>
      <c r="G250" s="916">
        <v>46016</v>
      </c>
      <c r="H250" s="972" t="s">
        <v>399</v>
      </c>
      <c r="I250" s="1160">
        <f>D250+20</f>
        <v>46029</v>
      </c>
      <c r="J250" s="1162">
        <f t="shared" ref="J250:J253" si="303">I250+3</f>
        <v>46032</v>
      </c>
      <c r="K250" s="1094"/>
      <c r="L250" s="878">
        <f t="shared" ref="L250:L267" si="304">L249+7</f>
        <v>45995</v>
      </c>
      <c r="M250" s="878">
        <f t="shared" ref="M250:M267" si="305">M249+7</f>
        <v>45997</v>
      </c>
      <c r="N250" s="1005">
        <f t="shared" si="301"/>
        <v>49</v>
      </c>
    </row>
    <row r="251" spans="1:17" s="149" customFormat="1" ht="21" hidden="1" customHeight="1">
      <c r="A251" s="849" t="s">
        <v>2863</v>
      </c>
      <c r="B251" s="1128" t="s">
        <v>755</v>
      </c>
      <c r="C251" s="979" t="s">
        <v>2864</v>
      </c>
      <c r="D251" s="974">
        <v>46003</v>
      </c>
      <c r="E251" s="916">
        <f t="shared" si="302"/>
        <v>46009</v>
      </c>
      <c r="F251" s="878">
        <f t="shared" ref="F251:F253" si="306">E251+1</f>
        <v>46010</v>
      </c>
      <c r="G251" s="916">
        <f t="shared" ref="G251:G253" si="307">F251+6</f>
        <v>46016</v>
      </c>
      <c r="H251" s="916">
        <f t="shared" ref="H251:H253" si="308">G251+5</f>
        <v>46021</v>
      </c>
      <c r="I251" s="1160">
        <f t="shared" ref="I251:I253" si="309">H251+2</f>
        <v>46023</v>
      </c>
      <c r="J251" s="1162">
        <f t="shared" si="303"/>
        <v>46026</v>
      </c>
      <c r="K251" s="1094"/>
      <c r="L251" s="878">
        <f t="shared" si="304"/>
        <v>46002</v>
      </c>
      <c r="M251" s="878">
        <f t="shared" si="305"/>
        <v>46004</v>
      </c>
      <c r="N251" s="1005">
        <f t="shared" si="301"/>
        <v>50</v>
      </c>
    </row>
    <row r="252" spans="1:17" s="149" customFormat="1" ht="21" hidden="1" customHeight="1">
      <c r="A252" s="849"/>
      <c r="B252" s="1170" t="s">
        <v>2752</v>
      </c>
      <c r="C252" s="979" t="s">
        <v>2865</v>
      </c>
      <c r="D252" s="974">
        <v>46015</v>
      </c>
      <c r="E252" s="916">
        <f t="shared" si="302"/>
        <v>46021</v>
      </c>
      <c r="F252" s="878">
        <f t="shared" si="306"/>
        <v>46022</v>
      </c>
      <c r="G252" s="916">
        <f t="shared" si="307"/>
        <v>46028</v>
      </c>
      <c r="H252" s="916">
        <f t="shared" si="308"/>
        <v>46033</v>
      </c>
      <c r="I252" s="1160">
        <f t="shared" si="309"/>
        <v>46035</v>
      </c>
      <c r="J252" s="1162">
        <f t="shared" si="303"/>
        <v>46038</v>
      </c>
      <c r="K252" s="1094"/>
      <c r="L252" s="878">
        <f t="shared" si="304"/>
        <v>46009</v>
      </c>
      <c r="M252" s="878">
        <f t="shared" si="305"/>
        <v>46011</v>
      </c>
      <c r="N252" s="1005">
        <f t="shared" si="301"/>
        <v>51</v>
      </c>
    </row>
    <row r="253" spans="1:17" s="149" customFormat="1" ht="21" hidden="1" customHeight="1">
      <c r="A253" s="849" t="s">
        <v>2866</v>
      </c>
      <c r="B253" s="1128" t="s">
        <v>755</v>
      </c>
      <c r="C253" s="979" t="s">
        <v>2867</v>
      </c>
      <c r="D253" s="974">
        <v>46019</v>
      </c>
      <c r="E253" s="916">
        <f t="shared" si="302"/>
        <v>46025</v>
      </c>
      <c r="F253" s="878">
        <f t="shared" si="306"/>
        <v>46026</v>
      </c>
      <c r="G253" s="916">
        <f t="shared" si="307"/>
        <v>46032</v>
      </c>
      <c r="H253" s="916">
        <f t="shared" si="308"/>
        <v>46037</v>
      </c>
      <c r="I253" s="1160">
        <f t="shared" si="309"/>
        <v>46039</v>
      </c>
      <c r="J253" s="1162">
        <f t="shared" si="303"/>
        <v>46042</v>
      </c>
      <c r="K253" s="1094"/>
      <c r="L253" s="878">
        <f t="shared" si="304"/>
        <v>46016</v>
      </c>
      <c r="M253" s="878">
        <f t="shared" si="305"/>
        <v>46018</v>
      </c>
      <c r="N253" s="1005">
        <f t="shared" si="301"/>
        <v>52</v>
      </c>
    </row>
    <row r="254" spans="1:17" s="149" customFormat="1" ht="21" hidden="1" customHeight="1">
      <c r="A254" s="849" t="s">
        <v>2868</v>
      </c>
      <c r="B254" s="1128" t="s">
        <v>423</v>
      </c>
      <c r="C254" s="979" t="s">
        <v>2869</v>
      </c>
      <c r="D254" s="911">
        <v>46027</v>
      </c>
      <c r="E254" s="911">
        <f t="shared" ref="E254:E258" si="310">D254+6</f>
        <v>46033</v>
      </c>
      <c r="F254" s="911">
        <f t="shared" ref="F254:F258" si="311">E254+1</f>
        <v>46034</v>
      </c>
      <c r="G254" s="914" t="s">
        <v>399</v>
      </c>
      <c r="H254" s="914" t="s">
        <v>399</v>
      </c>
      <c r="I254" s="914" t="s">
        <v>399</v>
      </c>
      <c r="J254" s="914" t="s">
        <v>399</v>
      </c>
      <c r="K254" s="1094"/>
      <c r="L254" s="878">
        <v>46023</v>
      </c>
      <c r="M254" s="878">
        <v>46025</v>
      </c>
      <c r="N254" s="1005">
        <f t="shared" ref="N254:N258" si="312">WEEKNUM(M254)</f>
        <v>1</v>
      </c>
    </row>
    <row r="255" spans="1:17" s="149" customFormat="1" ht="21" customHeight="1">
      <c r="A255" s="849"/>
      <c r="B255" s="1170" t="s">
        <v>2773</v>
      </c>
      <c r="C255" s="979" t="s">
        <v>2870</v>
      </c>
      <c r="D255" s="974">
        <v>46036</v>
      </c>
      <c r="E255" s="916">
        <f t="shared" si="310"/>
        <v>46042</v>
      </c>
      <c r="F255" s="878">
        <f t="shared" si="311"/>
        <v>46043</v>
      </c>
      <c r="G255" s="916">
        <f t="shared" ref="G255:G263" si="313">F255+6</f>
        <v>46049</v>
      </c>
      <c r="H255" s="916">
        <f t="shared" ref="H255:H258" si="314">G255+5</f>
        <v>46054</v>
      </c>
      <c r="I255" s="1160">
        <f t="shared" ref="I255:I258" si="315">H255+2</f>
        <v>46056</v>
      </c>
      <c r="J255" s="1162">
        <f t="shared" ref="J255:J258" si="316">I255+3</f>
        <v>46059</v>
      </c>
      <c r="K255" s="1094"/>
      <c r="L255" s="878">
        <f t="shared" si="304"/>
        <v>46030</v>
      </c>
      <c r="M255" s="878">
        <f t="shared" si="305"/>
        <v>46032</v>
      </c>
      <c r="N255" s="1005">
        <f t="shared" si="312"/>
        <v>2</v>
      </c>
    </row>
    <row r="256" spans="1:17" s="149" customFormat="1" ht="21" customHeight="1">
      <c r="A256" s="849" t="s">
        <v>2748</v>
      </c>
      <c r="B256" s="1128" t="s">
        <v>423</v>
      </c>
      <c r="C256" s="979" t="s">
        <v>2871</v>
      </c>
      <c r="D256" s="911">
        <v>46037</v>
      </c>
      <c r="E256" s="911">
        <f t="shared" si="310"/>
        <v>46043</v>
      </c>
      <c r="F256" s="911">
        <f t="shared" si="311"/>
        <v>46044</v>
      </c>
      <c r="G256" s="911">
        <f t="shared" si="313"/>
        <v>46050</v>
      </c>
      <c r="H256" s="911">
        <f t="shared" si="314"/>
        <v>46055</v>
      </c>
      <c r="I256" s="1175">
        <f t="shared" si="315"/>
        <v>46057</v>
      </c>
      <c r="J256" s="1209">
        <f t="shared" si="316"/>
        <v>46060</v>
      </c>
      <c r="K256" s="1094"/>
      <c r="L256" s="878">
        <f t="shared" si="304"/>
        <v>46037</v>
      </c>
      <c r="M256" s="878">
        <f t="shared" si="305"/>
        <v>46039</v>
      </c>
      <c r="N256" s="1005">
        <f t="shared" si="312"/>
        <v>3</v>
      </c>
    </row>
    <row r="257" spans="1:17" s="149" customFormat="1" ht="21" customHeight="1">
      <c r="A257" s="849" t="s">
        <v>2872</v>
      </c>
      <c r="B257" s="1170" t="s">
        <v>2762</v>
      </c>
      <c r="C257" s="979" t="s">
        <v>2873</v>
      </c>
      <c r="D257" s="974">
        <v>46044</v>
      </c>
      <c r="E257" s="916">
        <f t="shared" si="310"/>
        <v>46050</v>
      </c>
      <c r="F257" s="878">
        <f t="shared" si="311"/>
        <v>46051</v>
      </c>
      <c r="G257" s="916">
        <f t="shared" si="313"/>
        <v>46057</v>
      </c>
      <c r="H257" s="916">
        <f t="shared" si="314"/>
        <v>46062</v>
      </c>
      <c r="I257" s="1160">
        <f t="shared" si="315"/>
        <v>46064</v>
      </c>
      <c r="J257" s="1162">
        <f t="shared" si="316"/>
        <v>46067</v>
      </c>
      <c r="K257" s="1094"/>
      <c r="L257" s="878">
        <f t="shared" si="304"/>
        <v>46044</v>
      </c>
      <c r="M257" s="878">
        <f t="shared" si="305"/>
        <v>46046</v>
      </c>
      <c r="N257" s="1005">
        <f t="shared" si="312"/>
        <v>4</v>
      </c>
    </row>
    <row r="258" spans="1:17" s="149" customFormat="1" ht="21" customHeight="1">
      <c r="A258" s="849" t="s">
        <v>2764</v>
      </c>
      <c r="B258" s="1170" t="s">
        <v>2385</v>
      </c>
      <c r="C258" s="979" t="s">
        <v>2874</v>
      </c>
      <c r="D258" s="974">
        <v>46051</v>
      </c>
      <c r="E258" s="916">
        <f t="shared" si="310"/>
        <v>46057</v>
      </c>
      <c r="F258" s="878">
        <f t="shared" si="311"/>
        <v>46058</v>
      </c>
      <c r="G258" s="916">
        <f t="shared" si="313"/>
        <v>46064</v>
      </c>
      <c r="H258" s="916">
        <f>D258+18</f>
        <v>46069</v>
      </c>
      <c r="I258" s="1160">
        <f t="shared" si="315"/>
        <v>46071</v>
      </c>
      <c r="J258" s="1162">
        <f t="shared" si="316"/>
        <v>46074</v>
      </c>
      <c r="K258" s="1094"/>
      <c r="L258" s="878">
        <f t="shared" si="304"/>
        <v>46051</v>
      </c>
      <c r="M258" s="878">
        <f t="shared" si="305"/>
        <v>46053</v>
      </c>
      <c r="N258" s="1005">
        <f t="shared" si="312"/>
        <v>5</v>
      </c>
    </row>
    <row r="259" spans="1:17" s="149" customFormat="1" ht="21" customHeight="1">
      <c r="A259" s="849"/>
      <c r="B259" s="1170" t="s">
        <v>2752</v>
      </c>
      <c r="C259" s="979" t="s">
        <v>2875</v>
      </c>
      <c r="D259" s="974">
        <v>46058</v>
      </c>
      <c r="E259" s="916">
        <f t="shared" ref="E259:E262" si="317">D259+6</f>
        <v>46064</v>
      </c>
      <c r="F259" s="878">
        <f t="shared" ref="F259:F262" si="318">E259+1</f>
        <v>46065</v>
      </c>
      <c r="G259" s="916">
        <f t="shared" si="313"/>
        <v>46071</v>
      </c>
      <c r="H259" s="916">
        <f t="shared" ref="H259:H263" si="319">D259+18</f>
        <v>46076</v>
      </c>
      <c r="I259" s="1160">
        <f t="shared" ref="I259:I262" si="320">H259+2</f>
        <v>46078</v>
      </c>
      <c r="J259" s="1162">
        <f t="shared" ref="J259:J262" si="321">I259+3</f>
        <v>46081</v>
      </c>
      <c r="K259" s="1094"/>
      <c r="L259" s="878">
        <f t="shared" si="304"/>
        <v>46058</v>
      </c>
      <c r="M259" s="878">
        <f t="shared" si="305"/>
        <v>46060</v>
      </c>
      <c r="N259" s="1005">
        <f t="shared" ref="N259:N262" si="322">WEEKNUM(M259)</f>
        <v>6</v>
      </c>
    </row>
    <row r="260" spans="1:17" s="149" customFormat="1" ht="21" customHeight="1">
      <c r="A260" s="849" t="s">
        <v>2767</v>
      </c>
      <c r="B260" s="1170" t="s">
        <v>2768</v>
      </c>
      <c r="C260" s="979" t="s">
        <v>2876</v>
      </c>
      <c r="D260" s="974">
        <v>46065</v>
      </c>
      <c r="E260" s="916">
        <f t="shared" si="317"/>
        <v>46071</v>
      </c>
      <c r="F260" s="878">
        <f t="shared" si="318"/>
        <v>46072</v>
      </c>
      <c r="G260" s="916">
        <f t="shared" si="313"/>
        <v>46078</v>
      </c>
      <c r="H260" s="916">
        <f t="shared" si="319"/>
        <v>46083</v>
      </c>
      <c r="I260" s="1160">
        <f t="shared" si="320"/>
        <v>46085</v>
      </c>
      <c r="J260" s="1162">
        <f t="shared" si="321"/>
        <v>46088</v>
      </c>
      <c r="K260" s="1094"/>
      <c r="L260" s="878">
        <f t="shared" si="304"/>
        <v>46065</v>
      </c>
      <c r="M260" s="878">
        <f t="shared" si="305"/>
        <v>46067</v>
      </c>
      <c r="N260" s="1005">
        <f t="shared" si="322"/>
        <v>7</v>
      </c>
    </row>
    <row r="261" spans="1:17" s="149" customFormat="1" ht="21" customHeight="1">
      <c r="A261" s="849" t="s">
        <v>2770</v>
      </c>
      <c r="B261" s="1170" t="s">
        <v>2771</v>
      </c>
      <c r="C261" s="979" t="s">
        <v>2877</v>
      </c>
      <c r="D261" s="974">
        <v>46072</v>
      </c>
      <c r="E261" s="916">
        <f t="shared" si="317"/>
        <v>46078</v>
      </c>
      <c r="F261" s="878">
        <f t="shared" si="318"/>
        <v>46079</v>
      </c>
      <c r="G261" s="916">
        <f t="shared" si="313"/>
        <v>46085</v>
      </c>
      <c r="H261" s="916">
        <f t="shared" si="319"/>
        <v>46090</v>
      </c>
      <c r="I261" s="1160">
        <f t="shared" si="320"/>
        <v>46092</v>
      </c>
      <c r="J261" s="1162">
        <f t="shared" si="321"/>
        <v>46095</v>
      </c>
      <c r="K261" s="1094"/>
      <c r="L261" s="878">
        <f t="shared" si="304"/>
        <v>46072</v>
      </c>
      <c r="M261" s="878">
        <f t="shared" si="305"/>
        <v>46074</v>
      </c>
      <c r="N261" s="1005">
        <f t="shared" si="322"/>
        <v>8</v>
      </c>
    </row>
    <row r="262" spans="1:17" s="149" customFormat="1" ht="21" customHeight="1">
      <c r="A262" s="849"/>
      <c r="B262" s="1170" t="s">
        <v>2773</v>
      </c>
      <c r="C262" s="979" t="s">
        <v>2878</v>
      </c>
      <c r="D262" s="974">
        <v>46079</v>
      </c>
      <c r="E262" s="916">
        <f t="shared" si="317"/>
        <v>46085</v>
      </c>
      <c r="F262" s="878">
        <f t="shared" si="318"/>
        <v>46086</v>
      </c>
      <c r="G262" s="916">
        <f t="shared" si="313"/>
        <v>46092</v>
      </c>
      <c r="H262" s="916">
        <f t="shared" si="319"/>
        <v>46097</v>
      </c>
      <c r="I262" s="1160">
        <f t="shared" si="320"/>
        <v>46099</v>
      </c>
      <c r="J262" s="1162">
        <f t="shared" si="321"/>
        <v>46102</v>
      </c>
      <c r="K262" s="1094"/>
      <c r="L262" s="878">
        <f t="shared" si="304"/>
        <v>46079</v>
      </c>
      <c r="M262" s="878">
        <f t="shared" si="305"/>
        <v>46081</v>
      </c>
      <c r="N262" s="1005">
        <f t="shared" si="322"/>
        <v>9</v>
      </c>
    </row>
    <row r="263" spans="1:17" s="149" customFormat="1" ht="21" customHeight="1">
      <c r="A263" s="849"/>
      <c r="B263" s="1170" t="s">
        <v>2879</v>
      </c>
      <c r="C263" s="979" t="s">
        <v>2880</v>
      </c>
      <c r="D263" s="974">
        <v>46086</v>
      </c>
      <c r="E263" s="916">
        <f t="shared" ref="E263:E264" si="323">D263+6</f>
        <v>46092</v>
      </c>
      <c r="F263" s="878">
        <f t="shared" ref="F263:F264" si="324">E263+1</f>
        <v>46093</v>
      </c>
      <c r="G263" s="916">
        <f t="shared" si="313"/>
        <v>46099</v>
      </c>
      <c r="H263" s="916">
        <f t="shared" si="319"/>
        <v>46104</v>
      </c>
      <c r="I263" s="1160">
        <f t="shared" ref="I263:I264" si="325">H263+2</f>
        <v>46106</v>
      </c>
      <c r="J263" s="1162">
        <f t="shared" ref="J263:J264" si="326">I263+3</f>
        <v>46109</v>
      </c>
      <c r="K263" s="1094"/>
      <c r="L263" s="878">
        <f t="shared" si="304"/>
        <v>46086</v>
      </c>
      <c r="M263" s="878">
        <f t="shared" si="305"/>
        <v>46088</v>
      </c>
      <c r="N263" s="1005">
        <f t="shared" ref="N263:N264" si="327">WEEKNUM(M263)</f>
        <v>10</v>
      </c>
    </row>
    <row r="264" spans="1:17" s="149" customFormat="1" ht="21" customHeight="1">
      <c r="A264" s="849"/>
      <c r="B264" s="1170" t="s">
        <v>2748</v>
      </c>
      <c r="C264" s="979" t="s">
        <v>2881</v>
      </c>
      <c r="D264" s="974">
        <v>46093</v>
      </c>
      <c r="E264" s="916">
        <f t="shared" si="323"/>
        <v>46099</v>
      </c>
      <c r="F264" s="878">
        <f t="shared" si="324"/>
        <v>46100</v>
      </c>
      <c r="G264" s="916">
        <f t="shared" ref="G263:G264" si="328">F264+6</f>
        <v>46106</v>
      </c>
      <c r="H264" s="916">
        <f t="shared" ref="H263:H264" si="329">G264+5</f>
        <v>46111</v>
      </c>
      <c r="I264" s="1160">
        <f t="shared" si="325"/>
        <v>46113</v>
      </c>
      <c r="J264" s="1162">
        <f t="shared" si="326"/>
        <v>46116</v>
      </c>
      <c r="K264" s="1094"/>
      <c r="L264" s="878">
        <f t="shared" si="304"/>
        <v>46093</v>
      </c>
      <c r="M264" s="878">
        <f t="shared" si="305"/>
        <v>46095</v>
      </c>
      <c r="N264" s="1005">
        <f t="shared" si="327"/>
        <v>11</v>
      </c>
    </row>
    <row r="265" spans="1:17" s="149" customFormat="1" ht="21" customHeight="1">
      <c r="A265" s="849"/>
      <c r="B265" s="1170" t="s">
        <v>2752</v>
      </c>
      <c r="C265" s="979" t="s">
        <v>2882</v>
      </c>
      <c r="D265" s="974">
        <v>46100</v>
      </c>
      <c r="E265" s="916">
        <f t="shared" ref="E265" si="330">D265+6</f>
        <v>46106</v>
      </c>
      <c r="F265" s="878">
        <f t="shared" ref="F265" si="331">E265+1</f>
        <v>46107</v>
      </c>
      <c r="G265" s="916">
        <f t="shared" ref="G265" si="332">F265+6</f>
        <v>46113</v>
      </c>
      <c r="H265" s="916">
        <f t="shared" ref="H265" si="333">G265+5</f>
        <v>46118</v>
      </c>
      <c r="I265" s="1160">
        <f t="shared" ref="I265" si="334">H265+2</f>
        <v>46120</v>
      </c>
      <c r="J265" s="1162">
        <f t="shared" ref="J265" si="335">I265+3</f>
        <v>46123</v>
      </c>
      <c r="K265" s="1094"/>
      <c r="L265" s="878">
        <f t="shared" si="304"/>
        <v>46100</v>
      </c>
      <c r="M265" s="878">
        <f t="shared" si="305"/>
        <v>46102</v>
      </c>
      <c r="N265" s="1005">
        <f t="shared" ref="N265" si="336">WEEKNUM(M265)</f>
        <v>12</v>
      </c>
    </row>
    <row r="266" spans="1:17" s="149" customFormat="1" ht="21" customHeight="1">
      <c r="A266" s="849" t="s">
        <v>2771</v>
      </c>
      <c r="B266" s="1170" t="s">
        <v>2779</v>
      </c>
      <c r="C266" s="979" t="s">
        <v>2883</v>
      </c>
      <c r="D266" s="974">
        <v>46107</v>
      </c>
      <c r="E266" s="916">
        <f t="shared" ref="E266:E267" si="337">D266+6</f>
        <v>46113</v>
      </c>
      <c r="F266" s="878">
        <f t="shared" ref="F266:F267" si="338">E266+1</f>
        <v>46114</v>
      </c>
      <c r="G266" s="916">
        <f t="shared" ref="G266:G267" si="339">F266+6</f>
        <v>46120</v>
      </c>
      <c r="H266" s="916">
        <f t="shared" ref="H266:H267" si="340">G266+5</f>
        <v>46125</v>
      </c>
      <c r="I266" s="1160">
        <f t="shared" ref="I266:I267" si="341">H266+2</f>
        <v>46127</v>
      </c>
      <c r="J266" s="1162">
        <f t="shared" ref="J266:J267" si="342">I266+3</f>
        <v>46130</v>
      </c>
      <c r="K266" s="1094"/>
      <c r="L266" s="878">
        <f t="shared" si="304"/>
        <v>46107</v>
      </c>
      <c r="M266" s="878">
        <f t="shared" si="305"/>
        <v>46109</v>
      </c>
      <c r="N266" s="1005">
        <f t="shared" ref="N266:N267" si="343">WEEKNUM(M266)</f>
        <v>13</v>
      </c>
    </row>
    <row r="267" spans="1:17" s="149" customFormat="1" ht="21" customHeight="1">
      <c r="A267" s="849" t="s">
        <v>2779</v>
      </c>
      <c r="B267" s="1170" t="s">
        <v>2771</v>
      </c>
      <c r="C267" s="979" t="s">
        <v>2884</v>
      </c>
      <c r="D267" s="974">
        <v>46114</v>
      </c>
      <c r="E267" s="916">
        <f t="shared" si="337"/>
        <v>46120</v>
      </c>
      <c r="F267" s="878">
        <f t="shared" si="338"/>
        <v>46121</v>
      </c>
      <c r="G267" s="916">
        <f t="shared" si="339"/>
        <v>46127</v>
      </c>
      <c r="H267" s="916">
        <f t="shared" si="340"/>
        <v>46132</v>
      </c>
      <c r="I267" s="1160">
        <f t="shared" si="341"/>
        <v>46134</v>
      </c>
      <c r="J267" s="1162">
        <f t="shared" si="342"/>
        <v>46137</v>
      </c>
      <c r="K267" s="1094"/>
      <c r="L267" s="878">
        <f t="shared" si="304"/>
        <v>46114</v>
      </c>
      <c r="M267" s="878">
        <f t="shared" si="305"/>
        <v>46116</v>
      </c>
      <c r="N267" s="1005">
        <f t="shared" si="343"/>
        <v>14</v>
      </c>
    </row>
    <row r="268" spans="1:17" s="149" customFormat="1" ht="21" customHeight="1">
      <c r="A268" s="1035"/>
      <c r="B268" s="147" t="s">
        <v>577</v>
      </c>
      <c r="C268" s="750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600"/>
      <c r="P268" s="146"/>
      <c r="Q268" s="146"/>
    </row>
    <row r="269" spans="1:17" s="149" customFormat="1" ht="21" customHeight="1">
      <c r="A269" s="1035"/>
      <c r="B269" s="147"/>
      <c r="C269" s="750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600"/>
      <c r="P269" s="146"/>
      <c r="Q269" s="146"/>
    </row>
    <row r="270" spans="1:17" s="149" customFormat="1" ht="21" customHeight="1">
      <c r="A270" s="1035"/>
      <c r="B270" s="147"/>
      <c r="C270" s="750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600"/>
      <c r="P270" s="146"/>
      <c r="Q270" s="146"/>
    </row>
    <row r="271" spans="1:17" s="149" customFormat="1" ht="21" customHeight="1">
      <c r="A271" s="1035"/>
      <c r="B271" s="147"/>
      <c r="C271" s="750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600"/>
      <c r="P271" s="146"/>
      <c r="Q271" s="146"/>
    </row>
    <row r="272" spans="1:17" s="149" customFormat="1" ht="21" customHeight="1">
      <c r="A272" s="1035"/>
      <c r="B272" s="147"/>
      <c r="C272" s="750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600"/>
      <c r="P272" s="146"/>
      <c r="Q272" s="146"/>
    </row>
    <row r="273" spans="1:17" s="149" customFormat="1" ht="21" customHeight="1">
      <c r="A273" s="1035"/>
      <c r="B273" s="147"/>
      <c r="C273" s="750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600"/>
      <c r="P273" s="146"/>
      <c r="Q273" s="146"/>
    </row>
    <row r="274" spans="1:17" ht="18" customHeight="1">
      <c r="A274" s="859"/>
      <c r="B274" s="677"/>
      <c r="C274" s="678"/>
      <c r="D274" s="678"/>
      <c r="E274" s="678"/>
      <c r="F274" s="677"/>
      <c r="G274" s="677"/>
      <c r="H274" s="677"/>
      <c r="I274" s="677"/>
      <c r="J274" s="677"/>
      <c r="K274" s="677"/>
    </row>
    <row r="275" spans="1:17" s="159" customFormat="1" ht="18" customHeight="1">
      <c r="A275" s="859"/>
      <c r="B275" s="679"/>
      <c r="C275" s="677"/>
      <c r="D275" s="677"/>
      <c r="E275" s="677"/>
      <c r="F275" s="677"/>
      <c r="G275" s="677"/>
      <c r="H275" s="677"/>
      <c r="I275" s="677"/>
      <c r="J275" s="677"/>
      <c r="K275" s="677"/>
    </row>
    <row r="276" spans="1:17" s="147" customFormat="1" ht="18.75" customHeight="1">
      <c r="B276" s="896"/>
      <c r="C276" s="897"/>
      <c r="D276" s="898"/>
      <c r="E276" s="899"/>
      <c r="F276" s="900"/>
      <c r="G276" s="901"/>
      <c r="H276" s="902"/>
    </row>
    <row r="277" spans="1:17" s="147" customFormat="1" ht="18.75" customHeight="1">
      <c r="B277" s="778" t="s">
        <v>578</v>
      </c>
      <c r="C277" s="145"/>
      <c r="D277" s="147" t="s">
        <v>579</v>
      </c>
      <c r="G277" s="147" t="s">
        <v>580</v>
      </c>
      <c r="H277" s="779"/>
    </row>
    <row r="278" spans="1:17" s="147" customFormat="1" ht="18.75" customHeight="1">
      <c r="B278" s="780" t="s">
        <v>581</v>
      </c>
      <c r="C278" s="1098" t="s">
        <v>582</v>
      </c>
      <c r="D278" s="133" t="s">
        <v>583</v>
      </c>
      <c r="F278" s="1098" t="s">
        <v>584</v>
      </c>
      <c r="G278" s="145" t="s">
        <v>585</v>
      </c>
      <c r="H278" s="1099" t="s">
        <v>586</v>
      </c>
    </row>
    <row r="279" spans="1:17" s="147" customFormat="1" ht="18.75" customHeight="1">
      <c r="B279" s="780" t="s">
        <v>587</v>
      </c>
      <c r="C279" s="1098" t="s">
        <v>588</v>
      </c>
      <c r="D279" s="133" t="s">
        <v>589</v>
      </c>
      <c r="E279" s="148" t="s">
        <v>590</v>
      </c>
      <c r="F279" s="1100" t="s">
        <v>591</v>
      </c>
      <c r="G279" s="145" t="s">
        <v>592</v>
      </c>
      <c r="H279" s="1099" t="s">
        <v>593</v>
      </c>
    </row>
    <row r="280" spans="1:17" s="147" customFormat="1" ht="18.75" customHeight="1">
      <c r="B280" s="783" t="s">
        <v>594</v>
      </c>
      <c r="C280" s="1101" t="s">
        <v>595</v>
      </c>
      <c r="D280" s="133" t="s">
        <v>596</v>
      </c>
      <c r="E280" s="148" t="s">
        <v>597</v>
      </c>
      <c r="F280" s="1100" t="s">
        <v>598</v>
      </c>
      <c r="G280" s="588" t="s">
        <v>599</v>
      </c>
      <c r="H280" s="1102" t="s">
        <v>600</v>
      </c>
    </row>
    <row r="281" spans="1:17" s="147" customFormat="1" ht="18.75" customHeight="1">
      <c r="B281" s="783" t="s">
        <v>601</v>
      </c>
      <c r="C281" s="1101" t="s">
        <v>602</v>
      </c>
      <c r="D281" s="133" t="s">
        <v>603</v>
      </c>
      <c r="E281" s="148" t="s">
        <v>604</v>
      </c>
      <c r="F281" s="1100" t="s">
        <v>605</v>
      </c>
      <c r="G281" s="588" t="s">
        <v>606</v>
      </c>
      <c r="H281" s="1102" t="s">
        <v>607</v>
      </c>
      <c r="N281" s="149"/>
      <c r="O281" s="149"/>
    </row>
    <row r="282" spans="1:17" s="147" customFormat="1" ht="18.75" customHeight="1">
      <c r="B282" s="783" t="s">
        <v>862</v>
      </c>
      <c r="C282" s="1101" t="s">
        <v>609</v>
      </c>
      <c r="D282" s="133" t="s">
        <v>610</v>
      </c>
      <c r="E282" s="148" t="s">
        <v>611</v>
      </c>
      <c r="F282" s="1100" t="s">
        <v>612</v>
      </c>
      <c r="G282" s="588" t="s">
        <v>613</v>
      </c>
      <c r="H282" s="1102" t="s">
        <v>614</v>
      </c>
      <c r="N282" s="149"/>
      <c r="O282" s="149"/>
    </row>
    <row r="283" spans="1:17" s="147" customFormat="1" ht="18.75" customHeight="1">
      <c r="B283" s="783" t="s">
        <v>615</v>
      </c>
      <c r="C283" s="1101" t="s">
        <v>616</v>
      </c>
      <c r="D283" s="133" t="s">
        <v>617</v>
      </c>
      <c r="E283" s="148" t="s">
        <v>618</v>
      </c>
      <c r="F283" s="1100" t="s">
        <v>619</v>
      </c>
      <c r="G283" s="588" t="s">
        <v>620</v>
      </c>
      <c r="H283" s="1102" t="s">
        <v>621</v>
      </c>
      <c r="N283" s="149"/>
      <c r="O283" s="149"/>
    </row>
    <row r="284" spans="1:17" s="147" customFormat="1" ht="18.75" customHeight="1">
      <c r="B284" s="783" t="s">
        <v>622</v>
      </c>
      <c r="C284" s="1101" t="s">
        <v>623</v>
      </c>
      <c r="D284" s="133" t="s">
        <v>624</v>
      </c>
      <c r="E284" s="148" t="s">
        <v>625</v>
      </c>
      <c r="F284" s="1098" t="s">
        <v>626</v>
      </c>
      <c r="G284" s="588" t="s">
        <v>627</v>
      </c>
      <c r="H284" s="787" t="s">
        <v>628</v>
      </c>
      <c r="N284" s="149"/>
      <c r="O284" s="149"/>
    </row>
    <row r="285" spans="1:17" s="149" customFormat="1" ht="18.75" customHeight="1">
      <c r="A285" s="1033"/>
      <c r="B285" s="783" t="s">
        <v>629</v>
      </c>
      <c r="C285" s="1101" t="s">
        <v>630</v>
      </c>
      <c r="D285" s="133"/>
      <c r="E285" s="145"/>
      <c r="F285" s="588"/>
      <c r="G285" s="147"/>
      <c r="H285" s="788"/>
      <c r="I285" s="145"/>
      <c r="J285" s="145"/>
      <c r="K285" s="145"/>
    </row>
    <row r="286" spans="1:17" s="149" customFormat="1" ht="18.75" customHeight="1" thickBot="1">
      <c r="A286" s="1033"/>
      <c r="B286" s="1103"/>
      <c r="C286" s="791"/>
      <c r="D286" s="791"/>
      <c r="E286" s="791"/>
      <c r="F286" s="791"/>
      <c r="G286" s="791"/>
      <c r="H286" s="1104"/>
      <c r="I286" s="145"/>
      <c r="J286" s="145"/>
      <c r="K286" s="145"/>
    </row>
  </sheetData>
  <mergeCells count="17">
    <mergeCell ref="B200:L200"/>
    <mergeCell ref="F175:J175"/>
    <mergeCell ref="B4:F4"/>
    <mergeCell ref="B2:F2"/>
    <mergeCell ref="B6:F6"/>
    <mergeCell ref="B156:F156"/>
    <mergeCell ref="D8:D9"/>
    <mergeCell ref="B158:C158"/>
    <mergeCell ref="B8:C8"/>
    <mergeCell ref="B86:F86"/>
    <mergeCell ref="B88:C88"/>
    <mergeCell ref="D88:D89"/>
    <mergeCell ref="B247:C247"/>
    <mergeCell ref="D235:D236"/>
    <mergeCell ref="D247:D248"/>
    <mergeCell ref="B235:C235"/>
    <mergeCell ref="B201:C201"/>
  </mergeCells>
  <hyperlinks>
    <hyperlink ref="H2" location="HOME!Print_Area" display="HOME" xr:uid="{24308EB9-B39E-4E6A-AFA5-1E2121918959}"/>
    <hyperlink ref="H278" r:id="rId1" xr:uid="{1F9ED3E2-F923-4F1D-820F-D0C7B9B14530}"/>
    <hyperlink ref="C278" r:id="rId2" xr:uid="{EF303714-9D5C-4AB5-8E9A-89F524E41208}"/>
    <hyperlink ref="H283" r:id="rId3" xr:uid="{007BCC2C-220B-46AF-A835-DD7C8E7675DD}"/>
    <hyperlink ref="H282" r:id="rId4" xr:uid="{3B38FEA9-C890-4131-955D-71D619E60F2E}"/>
    <hyperlink ref="C281" r:id="rId5" xr:uid="{3B708EFC-5FCC-47C2-8AC5-3A303E93D6C4}"/>
    <hyperlink ref="C279" r:id="rId6" xr:uid="{25302719-A385-45F4-8A3B-4965DCACFAEB}"/>
    <hyperlink ref="C285" r:id="rId7" xr:uid="{D16E5946-FF49-483F-B1B1-7EFFFC891CD5}"/>
    <hyperlink ref="H281" r:id="rId8" xr:uid="{25918F3D-EDC1-4904-9152-BE74B029427B}"/>
    <hyperlink ref="H284" r:id="rId9" xr:uid="{BE08FB32-145A-4DA4-83FB-893781FCEC66}"/>
    <hyperlink ref="F278" r:id="rId10" xr:uid="{B53514D9-D199-42D7-9407-85CE3162162E}"/>
    <hyperlink ref="F283" r:id="rId11" xr:uid="{5E506F23-8499-4C3E-A4A8-B422EED4F27F}"/>
    <hyperlink ref="F279" r:id="rId12" xr:uid="{205FC96D-F0E8-4E88-9CDF-5535C71017F8}"/>
    <hyperlink ref="F280" r:id="rId13" xr:uid="{148F8735-E742-4933-8C49-6814FF4634FB}"/>
    <hyperlink ref="F281" r:id="rId14" xr:uid="{AB0CCC38-372C-424A-A6E9-5B733782F8AE}"/>
    <hyperlink ref="F282" r:id="rId15" xr:uid="{B55CAFCD-D6B2-4236-9361-D48CD70AF3F3}"/>
    <hyperlink ref="H279" r:id="rId16" xr:uid="{AC1C404E-AEF8-4106-9506-952804BBD6D7}"/>
    <hyperlink ref="H280" r:id="rId17" xr:uid="{FEFC445D-7FF3-4A4A-BF33-AAC953EB26BB}"/>
    <hyperlink ref="F284" r:id="rId18" xr:uid="{0B347891-83A6-4634-BDAF-A357B19378B6}"/>
    <hyperlink ref="C280" r:id="rId19" xr:uid="{35515786-AD0E-45FF-9503-F08DBD015326}"/>
    <hyperlink ref="C282" r:id="rId20" xr:uid="{7989876F-8DF8-4434-808C-8C5BDD61DBE2}"/>
    <hyperlink ref="C283" r:id="rId21" xr:uid="{F391A017-B7B9-413F-929A-FD3B5D1C9AB5}"/>
    <hyperlink ref="C284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64:I164 G165:I165 G170:I170" formula="1"/>
    <ignoredError sqref="E161:F161 G161:J161" evalError="1"/>
  </ignoredErrors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4"/>
  <sheetViews>
    <sheetView tabSelected="1" topLeftCell="A2" zoomScale="85" zoomScaleNormal="85" zoomScaleSheetLayoutView="85" workbookViewId="0">
      <selection activeCell="E115" sqref="E115"/>
    </sheetView>
  </sheetViews>
  <sheetFormatPr defaultColWidth="39.85546875" defaultRowHeight="18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226" t="s">
        <v>116</v>
      </c>
      <c r="B1" s="1227"/>
      <c r="C1" s="1227"/>
      <c r="D1" s="1227"/>
      <c r="E1" s="1227"/>
      <c r="F1" s="1227"/>
      <c r="G1" s="1227"/>
      <c r="H1" s="1228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2.9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7.45">
      <c r="A4" s="710"/>
      <c r="B4" s="1225"/>
      <c r="C4" s="1225"/>
      <c r="D4" s="1225"/>
      <c r="E4" s="1225"/>
      <c r="F4" s="1225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1222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130</v>
      </c>
      <c r="C10" s="947" t="s">
        <v>131</v>
      </c>
      <c r="D10" s="947" t="s">
        <v>132</v>
      </c>
      <c r="E10" s="947" t="s">
        <v>133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134</v>
      </c>
    </row>
    <row r="15" spans="1:8" hidden="1"/>
    <row r="16" spans="1:8" hidden="1"/>
    <row r="17" spans="1:8" hidden="1"/>
    <row r="18" spans="1:8" ht="39.950000000000003" customHeight="1">
      <c r="A18" s="929" t="s">
        <v>135</v>
      </c>
      <c r="B18" s="1086" t="s">
        <v>136</v>
      </c>
      <c r="C18" s="929" t="s">
        <v>137</v>
      </c>
      <c r="D18" s="929" t="s">
        <v>138</v>
      </c>
      <c r="E18" s="929" t="s">
        <v>139</v>
      </c>
      <c r="F18" s="929" t="s">
        <v>140</v>
      </c>
      <c r="G18" s="929" t="s">
        <v>141</v>
      </c>
      <c r="H18" s="929" t="s">
        <v>142</v>
      </c>
    </row>
    <row r="19" spans="1:8" ht="39.950000000000003" hidden="1" customHeight="1">
      <c r="A19" s="1087" t="s">
        <v>96</v>
      </c>
      <c r="B19" s="922" t="s">
        <v>143</v>
      </c>
      <c r="C19" s="923" t="s">
        <v>144</v>
      </c>
      <c r="D19" s="923" t="s">
        <v>145</v>
      </c>
      <c r="E19" s="923" t="s">
        <v>146</v>
      </c>
      <c r="F19" s="923" t="s">
        <v>147</v>
      </c>
      <c r="G19" s="922" t="s">
        <v>148</v>
      </c>
      <c r="H19" s="922" t="s">
        <v>149</v>
      </c>
    </row>
    <row r="20" spans="1:8" ht="39.950000000000003" hidden="1" customHeight="1">
      <c r="A20" s="1087" t="s">
        <v>96</v>
      </c>
      <c r="B20" s="922" t="s">
        <v>143</v>
      </c>
      <c r="C20" s="923" t="s">
        <v>150</v>
      </c>
      <c r="D20" s="923" t="s">
        <v>145</v>
      </c>
      <c r="E20" s="923" t="s">
        <v>146</v>
      </c>
      <c r="F20" s="923" t="s">
        <v>147</v>
      </c>
      <c r="G20" s="922" t="s">
        <v>151</v>
      </c>
      <c r="H20" s="922" t="s">
        <v>149</v>
      </c>
    </row>
    <row r="21" spans="1:8" ht="39.950000000000003" hidden="1" customHeight="1">
      <c r="A21" s="1087" t="s">
        <v>96</v>
      </c>
      <c r="B21" s="922" t="s">
        <v>152</v>
      </c>
      <c r="C21" s="923" t="s">
        <v>153</v>
      </c>
      <c r="D21" s="923" t="s">
        <v>145</v>
      </c>
      <c r="E21" s="923" t="s">
        <v>146</v>
      </c>
      <c r="F21" s="923" t="s">
        <v>147</v>
      </c>
      <c r="G21" s="922" t="s">
        <v>154</v>
      </c>
      <c r="H21" s="922" t="s">
        <v>149</v>
      </c>
    </row>
    <row r="22" spans="1:8" ht="39.950000000000003" hidden="1" customHeight="1">
      <c r="A22" s="1087" t="s">
        <v>96</v>
      </c>
      <c r="B22" s="922" t="s">
        <v>152</v>
      </c>
      <c r="C22" s="923" t="s">
        <v>155</v>
      </c>
      <c r="D22" s="923" t="s">
        <v>145</v>
      </c>
      <c r="E22" s="923" t="s">
        <v>146</v>
      </c>
      <c r="F22" s="923" t="s">
        <v>147</v>
      </c>
      <c r="G22" s="922" t="s">
        <v>156</v>
      </c>
      <c r="H22" s="922" t="s">
        <v>149</v>
      </c>
    </row>
    <row r="23" spans="1:8" ht="39.950000000000003" hidden="1" customHeight="1">
      <c r="A23" s="1087" t="s">
        <v>96</v>
      </c>
      <c r="B23" s="922" t="s">
        <v>152</v>
      </c>
      <c r="C23" s="923" t="s">
        <v>157</v>
      </c>
      <c r="D23" s="923" t="s">
        <v>145</v>
      </c>
      <c r="E23" s="923" t="s">
        <v>146</v>
      </c>
      <c r="F23" s="923" t="s">
        <v>147</v>
      </c>
      <c r="G23" s="922" t="s">
        <v>158</v>
      </c>
      <c r="H23" s="922" t="s">
        <v>149</v>
      </c>
    </row>
    <row r="24" spans="1:8" ht="39.950000000000003" hidden="1" customHeight="1">
      <c r="A24" s="1087" t="s">
        <v>159</v>
      </c>
      <c r="B24" s="923" t="s">
        <v>160</v>
      </c>
      <c r="C24" s="923" t="s">
        <v>161</v>
      </c>
      <c r="D24" s="923"/>
      <c r="E24" s="923" t="s">
        <v>162</v>
      </c>
      <c r="F24" s="923" t="s">
        <v>163</v>
      </c>
      <c r="G24" s="922" t="s">
        <v>164</v>
      </c>
      <c r="H24" s="923"/>
    </row>
    <row r="25" spans="1:8" ht="39.950000000000003" hidden="1" customHeight="1">
      <c r="A25" s="1087" t="s">
        <v>120</v>
      </c>
      <c r="B25" s="923" t="s">
        <v>165</v>
      </c>
      <c r="C25" s="905" t="s">
        <v>166</v>
      </c>
      <c r="D25" s="905"/>
      <c r="E25" s="905" t="s">
        <v>167</v>
      </c>
      <c r="F25" s="905" t="s">
        <v>168</v>
      </c>
      <c r="G25" s="906" t="s">
        <v>169</v>
      </c>
      <c r="H25" s="924"/>
    </row>
    <row r="26" spans="1:8" ht="39.950000000000003" hidden="1" customHeight="1">
      <c r="A26" s="1087" t="s">
        <v>170</v>
      </c>
      <c r="B26" s="905" t="s">
        <v>171</v>
      </c>
      <c r="C26" s="905" t="s">
        <v>172</v>
      </c>
      <c r="D26" s="905"/>
      <c r="E26" s="905" t="s">
        <v>173</v>
      </c>
      <c r="F26" s="905" t="s">
        <v>174</v>
      </c>
      <c r="G26" s="922" t="s">
        <v>175</v>
      </c>
      <c r="H26" s="908"/>
    </row>
    <row r="27" spans="1:8" ht="39.950000000000003" hidden="1" customHeight="1">
      <c r="A27" s="1087" t="s">
        <v>125</v>
      </c>
      <c r="B27" s="923" t="s">
        <v>171</v>
      </c>
      <c r="C27" s="923" t="s">
        <v>172</v>
      </c>
      <c r="D27" s="923"/>
      <c r="E27" s="923" t="s">
        <v>176</v>
      </c>
      <c r="F27" s="923" t="s">
        <v>174</v>
      </c>
      <c r="G27" s="922" t="s">
        <v>175</v>
      </c>
      <c r="H27" s="922"/>
    </row>
    <row r="28" spans="1:8" ht="39.950000000000003" hidden="1" customHeight="1">
      <c r="A28" s="1087" t="s">
        <v>121</v>
      </c>
      <c r="B28" s="923" t="s">
        <v>171</v>
      </c>
      <c r="C28" s="923" t="s">
        <v>172</v>
      </c>
      <c r="D28" s="923"/>
      <c r="E28" s="923" t="s">
        <v>177</v>
      </c>
      <c r="F28" s="923" t="s">
        <v>174</v>
      </c>
      <c r="G28" s="922" t="s">
        <v>175</v>
      </c>
      <c r="H28" s="923"/>
    </row>
    <row r="29" spans="1:8" ht="39.950000000000003" hidden="1" customHeight="1">
      <c r="A29" s="1087" t="s">
        <v>133</v>
      </c>
      <c r="B29" s="923" t="s">
        <v>171</v>
      </c>
      <c r="C29" s="923" t="s">
        <v>172</v>
      </c>
      <c r="D29" s="923"/>
      <c r="E29" s="923" t="s">
        <v>178</v>
      </c>
      <c r="F29" s="923" t="s">
        <v>174</v>
      </c>
      <c r="G29" s="922" t="s">
        <v>175</v>
      </c>
      <c r="H29" s="922"/>
    </row>
    <row r="30" spans="1:8" ht="39.950000000000003" hidden="1" customHeight="1">
      <c r="A30" s="1087" t="s">
        <v>119</v>
      </c>
      <c r="B30" s="923" t="s">
        <v>179</v>
      </c>
      <c r="C30" s="905" t="s">
        <v>180</v>
      </c>
      <c r="D30" s="905"/>
      <c r="E30" s="905" t="s">
        <v>181</v>
      </c>
      <c r="F30" s="905" t="s">
        <v>182</v>
      </c>
      <c r="G30" s="906" t="s">
        <v>183</v>
      </c>
      <c r="H30" s="1085"/>
    </row>
    <row r="31" spans="1:8" ht="39.950000000000003" hidden="1" customHeight="1">
      <c r="A31" s="1087" t="s">
        <v>184</v>
      </c>
      <c r="B31" s="923" t="s">
        <v>179</v>
      </c>
      <c r="C31" s="923" t="s">
        <v>180</v>
      </c>
      <c r="D31" s="923"/>
      <c r="E31" s="923" t="s">
        <v>185</v>
      </c>
      <c r="F31" s="923" t="s">
        <v>182</v>
      </c>
      <c r="G31" s="922" t="s">
        <v>183</v>
      </c>
      <c r="H31" s="923"/>
    </row>
    <row r="32" spans="1:8" ht="39.950000000000003" hidden="1" customHeight="1">
      <c r="A32" s="1087" t="s">
        <v>125</v>
      </c>
      <c r="B32" s="923" t="s">
        <v>186</v>
      </c>
      <c r="C32" s="923" t="s">
        <v>187</v>
      </c>
      <c r="D32" s="923"/>
      <c r="E32" s="923" t="s">
        <v>188</v>
      </c>
      <c r="F32" s="923" t="s">
        <v>189</v>
      </c>
      <c r="G32" s="922" t="s">
        <v>190</v>
      </c>
      <c r="H32" s="923"/>
    </row>
    <row r="33" spans="1:8" ht="39.950000000000003" hidden="1" customHeight="1">
      <c r="A33" s="1087" t="s">
        <v>133</v>
      </c>
      <c r="B33" s="923" t="s">
        <v>191</v>
      </c>
      <c r="C33" s="923" t="s">
        <v>192</v>
      </c>
      <c r="D33" s="923"/>
      <c r="E33" s="923" t="s">
        <v>162</v>
      </c>
      <c r="F33" s="923" t="s">
        <v>189</v>
      </c>
      <c r="G33" s="922" t="s">
        <v>193</v>
      </c>
      <c r="H33" s="922"/>
    </row>
    <row r="34" spans="1:8" ht="39.950000000000003" hidden="1" customHeight="1">
      <c r="A34" s="1087" t="s">
        <v>125</v>
      </c>
      <c r="B34" s="923" t="s">
        <v>191</v>
      </c>
      <c r="C34" s="923" t="s">
        <v>192</v>
      </c>
      <c r="D34" s="923"/>
      <c r="E34" s="923" t="s">
        <v>178</v>
      </c>
      <c r="F34" s="923" t="s">
        <v>189</v>
      </c>
      <c r="G34" s="922" t="s">
        <v>194</v>
      </c>
      <c r="H34" s="923"/>
    </row>
    <row r="35" spans="1:8" ht="39.950000000000003" hidden="1" customHeight="1">
      <c r="A35" s="1087" t="s">
        <v>123</v>
      </c>
      <c r="B35" s="905" t="s">
        <v>195</v>
      </c>
      <c r="C35" s="905" t="s">
        <v>196</v>
      </c>
      <c r="D35" s="905"/>
      <c r="E35" s="905" t="s">
        <v>146</v>
      </c>
      <c r="F35" s="905" t="s">
        <v>197</v>
      </c>
      <c r="G35" s="906" t="s">
        <v>198</v>
      </c>
      <c r="H35" s="923"/>
    </row>
    <row r="36" spans="1:8" ht="39.950000000000003" hidden="1" customHeight="1">
      <c r="A36" s="1087" t="s">
        <v>159</v>
      </c>
      <c r="B36" s="905" t="s">
        <v>199</v>
      </c>
      <c r="C36" s="905" t="s">
        <v>200</v>
      </c>
      <c r="D36" s="905"/>
      <c r="E36" s="905" t="s">
        <v>178</v>
      </c>
      <c r="F36" s="905" t="s">
        <v>201</v>
      </c>
      <c r="G36" s="905" t="s">
        <v>202</v>
      </c>
      <c r="H36" s="924"/>
    </row>
    <row r="37" spans="1:8" ht="39.950000000000003" hidden="1" customHeight="1">
      <c r="A37" s="1087" t="s">
        <v>123</v>
      </c>
      <c r="B37" s="905" t="s">
        <v>203</v>
      </c>
      <c r="C37" s="905" t="s">
        <v>204</v>
      </c>
      <c r="D37" s="905"/>
      <c r="E37" s="905" t="s">
        <v>185</v>
      </c>
      <c r="F37" s="905" t="s">
        <v>197</v>
      </c>
      <c r="G37" s="905" t="s">
        <v>205</v>
      </c>
      <c r="H37" s="923"/>
    </row>
    <row r="38" spans="1:8" ht="39.950000000000003" hidden="1" customHeight="1">
      <c r="A38" s="1087" t="s">
        <v>122</v>
      </c>
      <c r="B38" s="923" t="s">
        <v>206</v>
      </c>
      <c r="C38" s="923" t="s">
        <v>207</v>
      </c>
      <c r="D38" s="923"/>
      <c r="E38" s="923" t="s">
        <v>208</v>
      </c>
      <c r="F38" s="923" t="s">
        <v>189</v>
      </c>
      <c r="G38" s="922" t="s">
        <v>209</v>
      </c>
      <c r="H38" s="924"/>
    </row>
    <row r="39" spans="1:8" ht="39.950000000000003" hidden="1" customHeight="1">
      <c r="A39" s="1087" t="s">
        <v>121</v>
      </c>
      <c r="B39" s="923" t="s">
        <v>210</v>
      </c>
      <c r="C39" s="923" t="s">
        <v>211</v>
      </c>
      <c r="D39" s="923"/>
      <c r="E39" s="923" t="s">
        <v>162</v>
      </c>
      <c r="F39" s="923" t="s">
        <v>212</v>
      </c>
      <c r="G39" s="923" t="s">
        <v>213</v>
      </c>
      <c r="H39" s="923"/>
    </row>
    <row r="40" spans="1:8" ht="39.950000000000003" customHeight="1">
      <c r="A40" s="1087" t="s">
        <v>159</v>
      </c>
      <c r="B40" s="905" t="s">
        <v>214</v>
      </c>
      <c r="C40" s="905" t="s">
        <v>215</v>
      </c>
      <c r="D40" s="905"/>
      <c r="E40" s="905" t="s">
        <v>216</v>
      </c>
      <c r="F40" s="905" t="s">
        <v>214</v>
      </c>
      <c r="G40" s="905" t="s">
        <v>217</v>
      </c>
      <c r="H40" s="922"/>
    </row>
    <row r="41" spans="1:8" ht="39.950000000000003" customHeight="1">
      <c r="A41" s="1087" t="s">
        <v>122</v>
      </c>
      <c r="B41" s="923" t="s">
        <v>214</v>
      </c>
      <c r="C41" s="923" t="s">
        <v>215</v>
      </c>
      <c r="D41" s="923"/>
      <c r="E41" s="923" t="s">
        <v>162</v>
      </c>
      <c r="F41" s="923" t="s">
        <v>214</v>
      </c>
      <c r="G41" s="922" t="s">
        <v>218</v>
      </c>
      <c r="H41" s="923"/>
    </row>
    <row r="42" spans="1:8" ht="39.950000000000003" hidden="1" customHeight="1">
      <c r="A42" s="1087" t="s">
        <v>128</v>
      </c>
      <c r="B42" s="905" t="s">
        <v>219</v>
      </c>
      <c r="C42" s="905" t="s">
        <v>220</v>
      </c>
      <c r="D42" s="905"/>
      <c r="E42" s="905" t="s">
        <v>221</v>
      </c>
      <c r="F42" s="905" t="s">
        <v>189</v>
      </c>
      <c r="G42" s="922" t="s">
        <v>222</v>
      </c>
      <c r="H42" s="905" t="s">
        <v>223</v>
      </c>
    </row>
    <row r="43" spans="1:8" ht="39.950000000000003" hidden="1" customHeight="1">
      <c r="A43" s="1087" t="s">
        <v>126</v>
      </c>
      <c r="B43" s="923" t="s">
        <v>224</v>
      </c>
      <c r="C43" s="923" t="s">
        <v>225</v>
      </c>
      <c r="D43" s="923" t="s">
        <v>226</v>
      </c>
      <c r="E43" s="923" t="s">
        <v>227</v>
      </c>
      <c r="F43" s="923" t="s">
        <v>189</v>
      </c>
      <c r="G43" s="905" t="s">
        <v>228</v>
      </c>
      <c r="H43" s="925" t="s">
        <v>229</v>
      </c>
    </row>
    <row r="44" spans="1:8" ht="39.950000000000003" hidden="1" customHeight="1">
      <c r="A44" s="1087" t="s">
        <v>125</v>
      </c>
      <c r="B44" s="923" t="s">
        <v>230</v>
      </c>
      <c r="C44" s="923" t="s">
        <v>231</v>
      </c>
      <c r="D44" s="923"/>
      <c r="E44" s="923" t="s">
        <v>232</v>
      </c>
      <c r="F44" s="923" t="s">
        <v>174</v>
      </c>
      <c r="G44" s="922" t="s">
        <v>233</v>
      </c>
      <c r="H44" s="922"/>
    </row>
    <row r="45" spans="1:8" ht="39.950000000000003" hidden="1" customHeight="1">
      <c r="A45" s="1087" t="s">
        <v>159</v>
      </c>
      <c r="B45" s="923" t="s">
        <v>234</v>
      </c>
      <c r="C45" s="923" t="s">
        <v>235</v>
      </c>
      <c r="D45" s="923"/>
      <c r="E45" s="923" t="s">
        <v>146</v>
      </c>
      <c r="F45" s="923" t="s">
        <v>168</v>
      </c>
      <c r="G45" s="922" t="s">
        <v>236</v>
      </c>
      <c r="H45" s="923"/>
    </row>
    <row r="46" spans="1:8" ht="39.950000000000003" hidden="1" customHeight="1">
      <c r="A46" s="1087" t="s">
        <v>125</v>
      </c>
      <c r="B46" s="923" t="s">
        <v>234</v>
      </c>
      <c r="C46" s="923" t="s">
        <v>235</v>
      </c>
      <c r="D46" s="923"/>
      <c r="E46" s="923" t="s">
        <v>167</v>
      </c>
      <c r="F46" s="923" t="s">
        <v>168</v>
      </c>
      <c r="G46" s="922" t="s">
        <v>237</v>
      </c>
      <c r="H46" s="923"/>
    </row>
    <row r="47" spans="1:8" ht="39.950000000000003" hidden="1" customHeight="1">
      <c r="A47" s="1087" t="s">
        <v>127</v>
      </c>
      <c r="B47" s="923" t="s">
        <v>234</v>
      </c>
      <c r="C47" s="923" t="s">
        <v>235</v>
      </c>
      <c r="D47" s="923"/>
      <c r="E47" s="923" t="s">
        <v>238</v>
      </c>
      <c r="F47" s="923" t="s">
        <v>168</v>
      </c>
      <c r="G47" s="922" t="s">
        <v>236</v>
      </c>
      <c r="H47" s="905"/>
    </row>
    <row r="48" spans="1:8" ht="39.950000000000003" hidden="1" customHeight="1">
      <c r="A48" s="1087" t="s">
        <v>128</v>
      </c>
      <c r="B48" s="923" t="s">
        <v>239</v>
      </c>
      <c r="C48" s="923" t="s">
        <v>220</v>
      </c>
      <c r="D48" s="923"/>
      <c r="E48" s="923" t="s">
        <v>221</v>
      </c>
      <c r="F48" s="923" t="s">
        <v>189</v>
      </c>
      <c r="G48" s="922" t="s">
        <v>222</v>
      </c>
      <c r="H48" s="905" t="s">
        <v>223</v>
      </c>
    </row>
    <row r="49" spans="1:8" ht="39.950000000000003" hidden="1" customHeight="1">
      <c r="A49" s="1087" t="s">
        <v>170</v>
      </c>
      <c r="B49" s="923" t="s">
        <v>240</v>
      </c>
      <c r="C49" s="923" t="s">
        <v>241</v>
      </c>
      <c r="D49" s="923"/>
      <c r="E49" s="923" t="s">
        <v>221</v>
      </c>
      <c r="F49" s="923" t="s">
        <v>242</v>
      </c>
      <c r="G49" s="923" t="s">
        <v>243</v>
      </c>
      <c r="H49" s="908"/>
    </row>
    <row r="50" spans="1:8" ht="39.950000000000003" hidden="1" customHeight="1">
      <c r="A50" s="1087" t="s">
        <v>127</v>
      </c>
      <c r="B50" s="905" t="s">
        <v>244</v>
      </c>
      <c r="C50" s="905" t="s">
        <v>245</v>
      </c>
      <c r="D50" s="905" t="s">
        <v>246</v>
      </c>
      <c r="E50" s="905" t="s">
        <v>176</v>
      </c>
      <c r="F50" s="905" t="s">
        <v>242</v>
      </c>
      <c r="G50" s="906" t="s">
        <v>247</v>
      </c>
      <c r="H50" s="905" t="s">
        <v>248</v>
      </c>
    </row>
    <row r="51" spans="1:8" ht="39.950000000000003" hidden="1" customHeight="1">
      <c r="A51" s="1087" t="s">
        <v>96</v>
      </c>
      <c r="B51" s="905" t="s">
        <v>145</v>
      </c>
      <c r="C51" s="905" t="s">
        <v>249</v>
      </c>
      <c r="D51" s="905"/>
      <c r="E51" s="923" t="s">
        <v>250</v>
      </c>
      <c r="F51" s="905" t="s">
        <v>147</v>
      </c>
      <c r="G51" s="922" t="s">
        <v>251</v>
      </c>
      <c r="H51" s="922"/>
    </row>
    <row r="52" spans="1:8" ht="39.950000000000003" hidden="1" customHeight="1">
      <c r="A52" s="1087" t="s">
        <v>96</v>
      </c>
      <c r="B52" s="905" t="s">
        <v>252</v>
      </c>
      <c r="C52" s="905" t="s">
        <v>249</v>
      </c>
      <c r="D52" s="905"/>
      <c r="E52" s="923" t="s">
        <v>146</v>
      </c>
      <c r="F52" s="905" t="s">
        <v>147</v>
      </c>
      <c r="G52" s="922" t="s">
        <v>251</v>
      </c>
      <c r="H52" s="922" t="s">
        <v>253</v>
      </c>
    </row>
    <row r="53" spans="1:8" ht="39.950000000000003" hidden="1" customHeight="1">
      <c r="A53" s="1087" t="s">
        <v>122</v>
      </c>
      <c r="B53" s="923" t="s">
        <v>254</v>
      </c>
      <c r="C53" s="923" t="s">
        <v>215</v>
      </c>
      <c r="D53" s="923"/>
      <c r="E53" s="923" t="s">
        <v>255</v>
      </c>
      <c r="F53" s="923" t="s">
        <v>214</v>
      </c>
      <c r="G53" s="922" t="s">
        <v>218</v>
      </c>
      <c r="H53" s="923" t="s">
        <v>256</v>
      </c>
    </row>
    <row r="54" spans="1:8" ht="39.950000000000003" hidden="1" customHeight="1">
      <c r="A54" s="1087" t="s">
        <v>159</v>
      </c>
      <c r="B54" s="923" t="s">
        <v>257</v>
      </c>
      <c r="C54" s="923" t="s">
        <v>258</v>
      </c>
      <c r="D54" s="923"/>
      <c r="E54" s="923" t="s">
        <v>176</v>
      </c>
      <c r="F54" s="923" t="s">
        <v>163</v>
      </c>
      <c r="G54" s="906" t="s">
        <v>259</v>
      </c>
      <c r="H54" s="923"/>
    </row>
    <row r="55" spans="1:8" ht="39.950000000000003" hidden="1" customHeight="1">
      <c r="A55" s="1087" t="s">
        <v>126</v>
      </c>
      <c r="B55" s="923" t="s">
        <v>257</v>
      </c>
      <c r="C55" s="905" t="s">
        <v>258</v>
      </c>
      <c r="D55" s="905"/>
      <c r="E55" s="905" t="s">
        <v>255</v>
      </c>
      <c r="F55" s="905" t="s">
        <v>201</v>
      </c>
      <c r="G55" s="906" t="s">
        <v>259</v>
      </c>
      <c r="H55" s="905"/>
    </row>
    <row r="56" spans="1:8" ht="39.950000000000003" hidden="1" customHeight="1">
      <c r="A56" s="1087" t="s">
        <v>170</v>
      </c>
      <c r="B56" s="905" t="s">
        <v>260</v>
      </c>
      <c r="C56" s="905" t="s">
        <v>261</v>
      </c>
      <c r="D56" s="905"/>
      <c r="E56" s="905" t="s">
        <v>262</v>
      </c>
      <c r="F56" s="905" t="s">
        <v>263</v>
      </c>
      <c r="G56" s="905" t="s">
        <v>264</v>
      </c>
      <c r="H56" s="908"/>
    </row>
    <row r="57" spans="1:8" ht="39.950000000000003" hidden="1" customHeight="1">
      <c r="A57" s="1087" t="s">
        <v>128</v>
      </c>
      <c r="B57" s="923" t="s">
        <v>265</v>
      </c>
      <c r="C57" s="923" t="s">
        <v>266</v>
      </c>
      <c r="D57" s="923"/>
      <c r="E57" s="923" t="s">
        <v>267</v>
      </c>
      <c r="F57" s="923" t="s">
        <v>189</v>
      </c>
      <c r="G57" s="922" t="s">
        <v>268</v>
      </c>
      <c r="H57" s="923"/>
    </row>
    <row r="58" spans="1:8" ht="39.950000000000003" hidden="1" customHeight="1">
      <c r="A58" s="1087" t="s">
        <v>125</v>
      </c>
      <c r="B58" s="923" t="s">
        <v>269</v>
      </c>
      <c r="C58" s="923" t="s">
        <v>270</v>
      </c>
      <c r="D58" s="923" t="s">
        <v>171</v>
      </c>
      <c r="E58" s="923" t="s">
        <v>178</v>
      </c>
      <c r="F58" s="923" t="s">
        <v>263</v>
      </c>
      <c r="G58" s="922" t="s">
        <v>175</v>
      </c>
      <c r="H58" s="922" t="s">
        <v>271</v>
      </c>
    </row>
    <row r="59" spans="1:8" ht="39.950000000000003" hidden="1" customHeight="1">
      <c r="A59" s="1087" t="s">
        <v>127</v>
      </c>
      <c r="B59" s="905" t="s">
        <v>246</v>
      </c>
      <c r="C59" s="905" t="s">
        <v>272</v>
      </c>
      <c r="D59" s="905"/>
      <c r="E59" s="905" t="s">
        <v>273</v>
      </c>
      <c r="F59" s="905" t="s">
        <v>189</v>
      </c>
      <c r="G59" s="906" t="s">
        <v>247</v>
      </c>
      <c r="H59" s="908"/>
    </row>
    <row r="60" spans="1:8" ht="39.950000000000003" hidden="1" customHeight="1">
      <c r="A60" s="1087" t="s">
        <v>119</v>
      </c>
      <c r="B60" s="923" t="s">
        <v>246</v>
      </c>
      <c r="C60" s="905" t="s">
        <v>272</v>
      </c>
      <c r="D60" s="905"/>
      <c r="E60" s="905" t="s">
        <v>177</v>
      </c>
      <c r="F60" s="905" t="s">
        <v>189</v>
      </c>
      <c r="G60" s="906" t="s">
        <v>247</v>
      </c>
      <c r="H60" s="1085"/>
    </row>
    <row r="61" spans="1:8" ht="39.950000000000003" hidden="1" customHeight="1">
      <c r="A61" s="1087" t="s">
        <v>126</v>
      </c>
      <c r="B61" s="905" t="s">
        <v>246</v>
      </c>
      <c r="C61" s="905" t="s">
        <v>272</v>
      </c>
      <c r="D61" s="905"/>
      <c r="E61" s="905" t="s">
        <v>232</v>
      </c>
      <c r="F61" s="905" t="s">
        <v>189</v>
      </c>
      <c r="G61" s="906" t="s">
        <v>247</v>
      </c>
      <c r="H61" s="908"/>
    </row>
    <row r="62" spans="1:8" ht="39.950000000000003" hidden="1" customHeight="1">
      <c r="A62" s="1087" t="s">
        <v>133</v>
      </c>
      <c r="B62" s="923" t="s">
        <v>246</v>
      </c>
      <c r="C62" s="923" t="s">
        <v>272</v>
      </c>
      <c r="D62" s="923"/>
      <c r="E62" s="923" t="s">
        <v>274</v>
      </c>
      <c r="F62" s="923" t="s">
        <v>189</v>
      </c>
      <c r="G62" s="906" t="s">
        <v>247</v>
      </c>
      <c r="H62" s="922"/>
    </row>
    <row r="63" spans="1:8" ht="39.950000000000003" hidden="1" customHeight="1">
      <c r="A63" s="1087" t="s">
        <v>125</v>
      </c>
      <c r="B63" s="923" t="s">
        <v>275</v>
      </c>
      <c r="C63" s="923" t="s">
        <v>276</v>
      </c>
      <c r="D63" s="923" t="s">
        <v>171</v>
      </c>
      <c r="E63" s="923" t="s">
        <v>177</v>
      </c>
      <c r="F63" s="923" t="s">
        <v>263</v>
      </c>
      <c r="G63" s="1116" t="s">
        <v>175</v>
      </c>
      <c r="H63" s="922" t="s">
        <v>271</v>
      </c>
    </row>
    <row r="64" spans="1:8" ht="39.950000000000003" hidden="1" customHeight="1">
      <c r="A64" s="1087" t="s">
        <v>125</v>
      </c>
      <c r="B64" s="905" t="s">
        <v>277</v>
      </c>
      <c r="C64" s="905" t="s">
        <v>278</v>
      </c>
      <c r="D64" s="905"/>
      <c r="E64" s="905" t="s">
        <v>146</v>
      </c>
      <c r="F64" s="905" t="s">
        <v>168</v>
      </c>
      <c r="G64" s="905" t="s">
        <v>279</v>
      </c>
      <c r="H64" s="923"/>
    </row>
    <row r="65" spans="1:8" ht="39.950000000000003" hidden="1" customHeight="1">
      <c r="A65" s="1087" t="s">
        <v>122</v>
      </c>
      <c r="B65" s="905" t="s">
        <v>203</v>
      </c>
      <c r="C65" s="905" t="s">
        <v>204</v>
      </c>
      <c r="D65" s="905"/>
      <c r="E65" s="905" t="s">
        <v>238</v>
      </c>
      <c r="F65" s="905" t="s">
        <v>197</v>
      </c>
      <c r="G65" s="905" t="s">
        <v>205</v>
      </c>
      <c r="H65" s="923"/>
    </row>
    <row r="66" spans="1:8" ht="39.950000000000003" hidden="1" customHeight="1">
      <c r="A66" s="1087" t="s">
        <v>122</v>
      </c>
      <c r="B66" s="905" t="s">
        <v>195</v>
      </c>
      <c r="C66" s="905" t="s">
        <v>196</v>
      </c>
      <c r="D66" s="905"/>
      <c r="E66" s="905" t="s">
        <v>267</v>
      </c>
      <c r="F66" s="905" t="s">
        <v>197</v>
      </c>
      <c r="G66" s="906" t="s">
        <v>198</v>
      </c>
      <c r="H66" s="923"/>
    </row>
    <row r="67" spans="1:8" ht="39.950000000000003" hidden="1" customHeight="1">
      <c r="A67" s="1087" t="s">
        <v>126</v>
      </c>
      <c r="B67" s="906" t="s">
        <v>280</v>
      </c>
      <c r="C67" s="905" t="s">
        <v>281</v>
      </c>
      <c r="D67" s="905"/>
      <c r="E67" s="905" t="s">
        <v>282</v>
      </c>
      <c r="F67" s="905" t="s">
        <v>197</v>
      </c>
      <c r="G67" s="905" t="s">
        <v>283</v>
      </c>
      <c r="H67" s="917"/>
    </row>
    <row r="68" spans="1:8" ht="39.950000000000003" hidden="1" customHeight="1">
      <c r="A68" s="1087" t="s">
        <v>132</v>
      </c>
      <c r="B68" s="905" t="s">
        <v>284</v>
      </c>
      <c r="C68" s="905" t="s">
        <v>285</v>
      </c>
      <c r="D68" s="905"/>
      <c r="E68" s="905" t="s">
        <v>173</v>
      </c>
      <c r="F68" s="905" t="s">
        <v>189</v>
      </c>
      <c r="G68" s="905" t="s">
        <v>286</v>
      </c>
      <c r="H68" s="905"/>
    </row>
    <row r="69" spans="1:8" ht="39.950000000000003" hidden="1" customHeight="1">
      <c r="A69" s="1087" t="s">
        <v>119</v>
      </c>
      <c r="B69" s="923" t="s">
        <v>284</v>
      </c>
      <c r="C69" s="905" t="s">
        <v>285</v>
      </c>
      <c r="D69" s="905"/>
      <c r="E69" s="905" t="s">
        <v>176</v>
      </c>
      <c r="F69" s="905" t="s">
        <v>189</v>
      </c>
      <c r="G69" s="906" t="s">
        <v>286</v>
      </c>
      <c r="H69" s="924"/>
    </row>
    <row r="70" spans="1:8" ht="39.950000000000003" hidden="1" customHeight="1">
      <c r="A70" s="1087" t="s">
        <v>121</v>
      </c>
      <c r="B70" s="905" t="s">
        <v>284</v>
      </c>
      <c r="C70" s="905" t="s">
        <v>285</v>
      </c>
      <c r="D70" s="905"/>
      <c r="E70" s="905" t="s">
        <v>274</v>
      </c>
      <c r="F70" s="905" t="s">
        <v>189</v>
      </c>
      <c r="G70" s="905" t="s">
        <v>286</v>
      </c>
      <c r="H70" s="923"/>
    </row>
    <row r="71" spans="1:8" ht="39.950000000000003" hidden="1" customHeight="1">
      <c r="A71" s="1087" t="s">
        <v>125</v>
      </c>
      <c r="B71" s="923" t="s">
        <v>284</v>
      </c>
      <c r="C71" s="923" t="s">
        <v>285</v>
      </c>
      <c r="D71" s="923"/>
      <c r="E71" s="923" t="s">
        <v>232</v>
      </c>
      <c r="F71" s="923" t="s">
        <v>189</v>
      </c>
      <c r="G71" s="922" t="s">
        <v>286</v>
      </c>
      <c r="H71" s="922"/>
    </row>
    <row r="72" spans="1:8" ht="39.950000000000003" hidden="1" customHeight="1">
      <c r="A72" s="1087" t="s">
        <v>122</v>
      </c>
      <c r="B72" s="905" t="s">
        <v>287</v>
      </c>
      <c r="C72" s="905" t="s">
        <v>288</v>
      </c>
      <c r="D72" s="905"/>
      <c r="E72" s="905" t="s">
        <v>238</v>
      </c>
      <c r="F72" s="905" t="s">
        <v>189</v>
      </c>
      <c r="G72" s="905" t="s">
        <v>289</v>
      </c>
      <c r="H72" s="923"/>
    </row>
    <row r="73" spans="1:8" ht="39.950000000000003" hidden="1" customHeight="1">
      <c r="A73" s="1087" t="s">
        <v>125</v>
      </c>
      <c r="B73" s="923" t="s">
        <v>290</v>
      </c>
      <c r="C73" s="923" t="s">
        <v>291</v>
      </c>
      <c r="D73" s="923" t="s">
        <v>171</v>
      </c>
      <c r="E73" s="923" t="s">
        <v>178</v>
      </c>
      <c r="F73" s="923" t="s">
        <v>174</v>
      </c>
      <c r="G73" s="922" t="s">
        <v>175</v>
      </c>
      <c r="H73" s="922" t="s">
        <v>271</v>
      </c>
    </row>
    <row r="74" spans="1:8" ht="39.950000000000003" hidden="1" customHeight="1">
      <c r="A74" s="1087" t="s">
        <v>121</v>
      </c>
      <c r="B74" s="905" t="s">
        <v>292</v>
      </c>
      <c r="C74" s="905" t="s">
        <v>293</v>
      </c>
      <c r="D74" s="905"/>
      <c r="E74" s="905" t="s">
        <v>221</v>
      </c>
      <c r="F74" s="905" t="s">
        <v>168</v>
      </c>
      <c r="G74" s="905" t="s">
        <v>294</v>
      </c>
      <c r="H74" s="922"/>
    </row>
    <row r="75" spans="1:8" ht="39.950000000000003" hidden="1" customHeight="1">
      <c r="A75" s="1087" t="s">
        <v>127</v>
      </c>
      <c r="B75" s="905" t="s">
        <v>226</v>
      </c>
      <c r="C75" s="905" t="s">
        <v>225</v>
      </c>
      <c r="D75" s="905"/>
      <c r="E75" s="905" t="s">
        <v>173</v>
      </c>
      <c r="F75" s="905" t="s">
        <v>189</v>
      </c>
      <c r="G75" s="905" t="s">
        <v>228</v>
      </c>
      <c r="H75" s="1163" t="s">
        <v>295</v>
      </c>
    </row>
    <row r="76" spans="1:8" ht="39.950000000000003" hidden="1" customHeight="1">
      <c r="A76" s="1087" t="s">
        <v>119</v>
      </c>
      <c r="B76" s="923" t="s">
        <v>226</v>
      </c>
      <c r="C76" s="905" t="s">
        <v>225</v>
      </c>
      <c r="D76" s="905"/>
      <c r="E76" s="905" t="s">
        <v>296</v>
      </c>
      <c r="F76" s="905" t="s">
        <v>189</v>
      </c>
      <c r="G76" s="906" t="s">
        <v>228</v>
      </c>
      <c r="H76" s="1163" t="s">
        <v>295</v>
      </c>
    </row>
    <row r="77" spans="1:8" ht="39.950000000000003" hidden="1" customHeight="1">
      <c r="A77" s="1087" t="s">
        <v>126</v>
      </c>
      <c r="B77" s="923" t="s">
        <v>226</v>
      </c>
      <c r="C77" s="905" t="s">
        <v>225</v>
      </c>
      <c r="D77" s="905"/>
      <c r="E77" s="905" t="s">
        <v>274</v>
      </c>
      <c r="F77" s="905" t="s">
        <v>189</v>
      </c>
      <c r="G77" s="905" t="s">
        <v>228</v>
      </c>
      <c r="H77" s="1163" t="s">
        <v>295</v>
      </c>
    </row>
    <row r="78" spans="1:8" ht="39.950000000000003" hidden="1" customHeight="1">
      <c r="A78" s="1087" t="s">
        <v>133</v>
      </c>
      <c r="B78" s="905" t="s">
        <v>226</v>
      </c>
      <c r="C78" s="905" t="s">
        <v>225</v>
      </c>
      <c r="D78" s="905"/>
      <c r="E78" s="905" t="s">
        <v>297</v>
      </c>
      <c r="F78" s="905" t="s">
        <v>189</v>
      </c>
      <c r="G78" s="906" t="s">
        <v>298</v>
      </c>
      <c r="H78" s="1163" t="s">
        <v>295</v>
      </c>
    </row>
    <row r="79" spans="1:8" ht="39.950000000000003" hidden="1" customHeight="1">
      <c r="A79" s="1087" t="s">
        <v>122</v>
      </c>
      <c r="B79" s="905" t="s">
        <v>299</v>
      </c>
      <c r="C79" s="905" t="s">
        <v>300</v>
      </c>
      <c r="D79" s="905"/>
      <c r="E79" s="905" t="s">
        <v>301</v>
      </c>
      <c r="F79" s="905" t="s">
        <v>189</v>
      </c>
      <c r="G79" s="906" t="s">
        <v>302</v>
      </c>
      <c r="H79" s="922"/>
    </row>
    <row r="80" spans="1:8" ht="39.950000000000003" hidden="1" customHeight="1">
      <c r="A80" s="1087" t="s">
        <v>122</v>
      </c>
      <c r="B80" s="905" t="s">
        <v>303</v>
      </c>
      <c r="C80" s="905" t="s">
        <v>220</v>
      </c>
      <c r="D80" s="905"/>
      <c r="E80" s="905" t="s">
        <v>178</v>
      </c>
      <c r="F80" s="905" t="s">
        <v>189</v>
      </c>
      <c r="G80" s="905" t="s">
        <v>222</v>
      </c>
      <c r="H80" s="922"/>
    </row>
    <row r="81" spans="1:8" ht="39.950000000000003" hidden="1" customHeight="1">
      <c r="A81" s="1087" t="s">
        <v>159</v>
      </c>
      <c r="B81" s="905" t="s">
        <v>303</v>
      </c>
      <c r="C81" s="905" t="s">
        <v>220</v>
      </c>
      <c r="D81" s="905"/>
      <c r="E81" s="905" t="s">
        <v>232</v>
      </c>
      <c r="F81" s="905" t="s">
        <v>189</v>
      </c>
      <c r="G81" s="905" t="s">
        <v>222</v>
      </c>
      <c r="H81" s="922"/>
    </row>
    <row r="82" spans="1:8" ht="39.950000000000003" hidden="1" customHeight="1">
      <c r="A82" s="1087" t="s">
        <v>133</v>
      </c>
      <c r="B82" s="923" t="s">
        <v>303</v>
      </c>
      <c r="C82" s="923" t="s">
        <v>220</v>
      </c>
      <c r="D82" s="923"/>
      <c r="E82" s="923" t="s">
        <v>188</v>
      </c>
      <c r="F82" s="1115" t="s">
        <v>189</v>
      </c>
      <c r="G82" s="922" t="s">
        <v>222</v>
      </c>
      <c r="H82" s="922"/>
    </row>
    <row r="83" spans="1:8" ht="39.950000000000003" hidden="1" customHeight="1">
      <c r="A83" s="1087" t="s">
        <v>128</v>
      </c>
      <c r="B83" s="923" t="s">
        <v>303</v>
      </c>
      <c r="C83" s="923" t="s">
        <v>220</v>
      </c>
      <c r="D83" s="923"/>
      <c r="E83" s="923" t="s">
        <v>221</v>
      </c>
      <c r="F83" s="923" t="s">
        <v>189</v>
      </c>
      <c r="G83" s="922" t="s">
        <v>222</v>
      </c>
      <c r="H83" s="923"/>
    </row>
    <row r="84" spans="1:8" ht="39.950000000000003" hidden="1" customHeight="1">
      <c r="A84" s="1087" t="s">
        <v>126</v>
      </c>
      <c r="B84" s="905" t="s">
        <v>304</v>
      </c>
      <c r="C84" s="905" t="s">
        <v>305</v>
      </c>
      <c r="D84" s="905"/>
      <c r="E84" s="905" t="s">
        <v>176</v>
      </c>
      <c r="F84" s="905" t="s">
        <v>201</v>
      </c>
      <c r="G84" s="905" t="s">
        <v>306</v>
      </c>
      <c r="H84" s="905"/>
    </row>
    <row r="85" spans="1:8" ht="39.950000000000003" hidden="1" customHeight="1">
      <c r="A85" s="1087" t="s">
        <v>307</v>
      </c>
      <c r="B85" s="905" t="s">
        <v>308</v>
      </c>
      <c r="C85" s="905" t="s">
        <v>309</v>
      </c>
      <c r="D85" s="905"/>
      <c r="E85" s="905" t="s">
        <v>146</v>
      </c>
      <c r="F85" s="905" t="s">
        <v>168</v>
      </c>
      <c r="G85" s="905" t="s">
        <v>310</v>
      </c>
      <c r="H85" s="923"/>
    </row>
    <row r="86" spans="1:8" ht="39.950000000000003" hidden="1" customHeight="1">
      <c r="A86" s="1087" t="s">
        <v>121</v>
      </c>
      <c r="B86" s="905" t="s">
        <v>308</v>
      </c>
      <c r="C86" s="905" t="s">
        <v>309</v>
      </c>
      <c r="D86" s="905"/>
      <c r="E86" s="905" t="s">
        <v>238</v>
      </c>
      <c r="F86" s="905" t="s">
        <v>168</v>
      </c>
      <c r="G86" s="905" t="s">
        <v>310</v>
      </c>
      <c r="H86" s="906"/>
    </row>
    <row r="87" spans="1:8" ht="39.950000000000003" hidden="1" customHeight="1">
      <c r="A87" s="1087" t="s">
        <v>127</v>
      </c>
      <c r="B87" s="923" t="s">
        <v>311</v>
      </c>
      <c r="C87" s="905" t="s">
        <v>312</v>
      </c>
      <c r="D87" s="905"/>
      <c r="E87" s="905" t="s">
        <v>282</v>
      </c>
      <c r="F87" s="905" t="s">
        <v>197</v>
      </c>
      <c r="G87" s="906" t="s">
        <v>313</v>
      </c>
      <c r="H87" s="924"/>
    </row>
    <row r="88" spans="1:8" ht="39.950000000000003" hidden="1" customHeight="1">
      <c r="A88" s="1087" t="s">
        <v>125</v>
      </c>
      <c r="B88" s="923" t="s">
        <v>311</v>
      </c>
      <c r="C88" s="905" t="s">
        <v>312</v>
      </c>
      <c r="D88" s="905"/>
      <c r="E88" s="905" t="s">
        <v>167</v>
      </c>
      <c r="F88" s="905" t="s">
        <v>197</v>
      </c>
      <c r="G88" s="906" t="s">
        <v>313</v>
      </c>
      <c r="H88" s="924"/>
    </row>
    <row r="89" spans="1:8" ht="39.950000000000003" hidden="1" customHeight="1">
      <c r="A89" s="1087" t="s">
        <v>170</v>
      </c>
      <c r="B89" s="905" t="s">
        <v>314</v>
      </c>
      <c r="C89" s="905" t="s">
        <v>315</v>
      </c>
      <c r="D89" s="905" t="s">
        <v>240</v>
      </c>
      <c r="E89" s="905" t="s">
        <v>185</v>
      </c>
      <c r="F89" s="905" t="s">
        <v>242</v>
      </c>
      <c r="G89" s="906" t="s">
        <v>316</v>
      </c>
      <c r="H89" s="905" t="s">
        <v>317</v>
      </c>
    </row>
    <row r="90" spans="1:8" ht="39.950000000000003" hidden="1" customHeight="1">
      <c r="A90" s="1087" t="s">
        <v>133</v>
      </c>
      <c r="B90" s="923" t="s">
        <v>318</v>
      </c>
      <c r="C90" s="923" t="s">
        <v>319</v>
      </c>
      <c r="D90" s="923"/>
      <c r="E90" s="923" t="s">
        <v>176</v>
      </c>
      <c r="F90" s="923" t="s">
        <v>189</v>
      </c>
      <c r="G90" s="922" t="s">
        <v>320</v>
      </c>
      <c r="H90" s="922"/>
    </row>
    <row r="91" spans="1:8" ht="39.950000000000003" hidden="1" customHeight="1">
      <c r="A91" s="1087" t="s">
        <v>125</v>
      </c>
      <c r="B91" s="905" t="s">
        <v>318</v>
      </c>
      <c r="C91" s="905" t="s">
        <v>319</v>
      </c>
      <c r="D91" s="905"/>
      <c r="E91" s="905" t="s">
        <v>321</v>
      </c>
      <c r="F91" s="905" t="s">
        <v>189</v>
      </c>
      <c r="G91" s="906" t="s">
        <v>322</v>
      </c>
      <c r="H91" s="907"/>
    </row>
    <row r="92" spans="1:8" ht="39.950000000000003" hidden="1" customHeight="1">
      <c r="A92" s="1087" t="s">
        <v>170</v>
      </c>
      <c r="B92" s="905" t="s">
        <v>323</v>
      </c>
      <c r="C92" s="905" t="s">
        <v>324</v>
      </c>
      <c r="D92" s="905"/>
      <c r="E92" s="905" t="s">
        <v>178</v>
      </c>
      <c r="F92" s="905" t="s">
        <v>263</v>
      </c>
      <c r="G92" s="905" t="s">
        <v>325</v>
      </c>
      <c r="H92" s="906"/>
    </row>
    <row r="93" spans="1:8" ht="39.950000000000003" hidden="1" customHeight="1">
      <c r="A93" s="1087" t="s">
        <v>130</v>
      </c>
      <c r="B93" s="923" t="s">
        <v>326</v>
      </c>
      <c r="C93" s="905" t="s">
        <v>327</v>
      </c>
      <c r="D93" s="905" t="s">
        <v>171</v>
      </c>
      <c r="E93" s="905" t="s">
        <v>296</v>
      </c>
      <c r="F93" s="905" t="s">
        <v>328</v>
      </c>
      <c r="G93" s="905" t="s">
        <v>329</v>
      </c>
      <c r="H93" s="924"/>
    </row>
    <row r="94" spans="1:8" ht="39.950000000000003" hidden="1" customHeight="1">
      <c r="A94" s="1087" t="s">
        <v>125</v>
      </c>
      <c r="B94" s="905" t="s">
        <v>330</v>
      </c>
      <c r="C94" s="905" t="s">
        <v>331</v>
      </c>
      <c r="D94" s="905"/>
      <c r="E94" s="905" t="s">
        <v>267</v>
      </c>
      <c r="F94" s="905" t="s">
        <v>212</v>
      </c>
      <c r="G94" s="906" t="s">
        <v>332</v>
      </c>
      <c r="H94" s="907"/>
    </row>
    <row r="95" spans="1:8" ht="39.950000000000003" hidden="1" customHeight="1">
      <c r="A95" s="1087" t="s">
        <v>127</v>
      </c>
      <c r="B95" s="923" t="s">
        <v>333</v>
      </c>
      <c r="C95" s="905" t="s">
        <v>334</v>
      </c>
      <c r="D95" s="905"/>
      <c r="E95" s="905" t="s">
        <v>208</v>
      </c>
      <c r="F95" s="905" t="s">
        <v>189</v>
      </c>
      <c r="G95" s="906" t="s">
        <v>335</v>
      </c>
      <c r="H95" s="924"/>
    </row>
    <row r="96" spans="1:8" ht="39.950000000000003" hidden="1" customHeight="1">
      <c r="A96" s="1087" t="s">
        <v>133</v>
      </c>
      <c r="B96" s="923" t="s">
        <v>333</v>
      </c>
      <c r="C96" s="923" t="s">
        <v>334</v>
      </c>
      <c r="D96" s="923"/>
      <c r="E96" s="923" t="s">
        <v>221</v>
      </c>
      <c r="F96" s="923" t="s">
        <v>189</v>
      </c>
      <c r="G96" s="922" t="s">
        <v>336</v>
      </c>
      <c r="H96" s="922"/>
    </row>
    <row r="97" spans="1:8" ht="39.950000000000003" hidden="1" customHeight="1">
      <c r="A97" s="1087" t="s">
        <v>120</v>
      </c>
      <c r="B97" s="923" t="s">
        <v>337</v>
      </c>
      <c r="C97" s="905" t="s">
        <v>338</v>
      </c>
      <c r="D97" s="905"/>
      <c r="E97" s="905" t="s">
        <v>221</v>
      </c>
      <c r="F97" s="905" t="s">
        <v>339</v>
      </c>
      <c r="G97" s="906" t="s">
        <v>340</v>
      </c>
      <c r="H97" s="924"/>
    </row>
    <row r="98" spans="1:8" ht="39.950000000000003" hidden="1" customHeight="1">
      <c r="A98" s="1087" t="s">
        <v>122</v>
      </c>
      <c r="B98" s="905" t="s">
        <v>341</v>
      </c>
      <c r="C98" s="905" t="s">
        <v>342</v>
      </c>
      <c r="D98" s="905"/>
      <c r="E98" s="905" t="s">
        <v>296</v>
      </c>
      <c r="F98" s="905" t="s">
        <v>189</v>
      </c>
      <c r="G98" s="905" t="s">
        <v>343</v>
      </c>
      <c r="H98" s="922"/>
    </row>
    <row r="99" spans="1:8" ht="39.950000000000003" hidden="1" customHeight="1">
      <c r="A99" s="1087" t="s">
        <v>159</v>
      </c>
      <c r="B99" s="905" t="s">
        <v>341</v>
      </c>
      <c r="C99" s="905" t="s">
        <v>342</v>
      </c>
      <c r="D99" s="905"/>
      <c r="E99" s="905" t="s">
        <v>297</v>
      </c>
      <c r="F99" s="905" t="s">
        <v>189</v>
      </c>
      <c r="G99" s="905" t="s">
        <v>343</v>
      </c>
      <c r="H99" s="922"/>
    </row>
    <row r="100" spans="1:8" ht="39.950000000000003" hidden="1" customHeight="1">
      <c r="A100" s="1087" t="s">
        <v>170</v>
      </c>
      <c r="B100" s="905" t="s">
        <v>344</v>
      </c>
      <c r="C100" s="905" t="s">
        <v>345</v>
      </c>
      <c r="D100" s="905"/>
      <c r="E100" s="905" t="s">
        <v>274</v>
      </c>
      <c r="F100" s="905" t="s">
        <v>263</v>
      </c>
      <c r="G100" s="905" t="s">
        <v>346</v>
      </c>
      <c r="H100" s="905"/>
    </row>
    <row r="101" spans="1:8" ht="39.950000000000003" hidden="1" customHeight="1">
      <c r="A101" s="1087" t="s">
        <v>170</v>
      </c>
      <c r="B101" s="905" t="s">
        <v>347</v>
      </c>
      <c r="C101" s="905" t="s">
        <v>348</v>
      </c>
      <c r="D101" s="905"/>
      <c r="E101" s="905" t="s">
        <v>296</v>
      </c>
      <c r="F101" s="905" t="s">
        <v>263</v>
      </c>
      <c r="G101" s="905" t="s">
        <v>349</v>
      </c>
      <c r="H101" s="905"/>
    </row>
    <row r="102" spans="1:8" ht="39.950000000000003" hidden="1" customHeight="1">
      <c r="A102" s="1087" t="s">
        <v>123</v>
      </c>
      <c r="B102" s="905" t="s">
        <v>330</v>
      </c>
      <c r="C102" s="905" t="s">
        <v>331</v>
      </c>
      <c r="D102" s="905"/>
      <c r="E102" s="905" t="s">
        <v>250</v>
      </c>
      <c r="F102" s="905" t="s">
        <v>212</v>
      </c>
      <c r="G102" s="906" t="s">
        <v>332</v>
      </c>
      <c r="H102" s="907"/>
    </row>
    <row r="103" spans="1:8" ht="39.950000000000003" hidden="1" customHeight="1">
      <c r="A103" s="1087" t="s">
        <v>123</v>
      </c>
      <c r="B103" s="923" t="s">
        <v>171</v>
      </c>
      <c r="C103" s="923" t="s">
        <v>172</v>
      </c>
      <c r="D103" s="923"/>
      <c r="E103" s="923" t="s">
        <v>255</v>
      </c>
      <c r="F103" s="923" t="s">
        <v>174</v>
      </c>
      <c r="G103" s="922" t="s">
        <v>175</v>
      </c>
      <c r="H103" s="922"/>
    </row>
    <row r="104" spans="1:8" ht="39.950000000000003" hidden="1" customHeight="1">
      <c r="A104" s="1087" t="s">
        <v>123</v>
      </c>
      <c r="B104" s="923" t="s">
        <v>191</v>
      </c>
      <c r="C104" s="923" t="s">
        <v>192</v>
      </c>
      <c r="D104" s="923"/>
      <c r="E104" s="923" t="s">
        <v>173</v>
      </c>
      <c r="F104" s="923" t="s">
        <v>189</v>
      </c>
      <c r="G104" s="922" t="s">
        <v>194</v>
      </c>
      <c r="H104" s="923"/>
    </row>
    <row r="105" spans="1:8" ht="39.950000000000003" hidden="1" customHeight="1">
      <c r="A105" s="1087" t="s">
        <v>123</v>
      </c>
      <c r="B105" s="923" t="s">
        <v>230</v>
      </c>
      <c r="C105" s="923" t="s">
        <v>231</v>
      </c>
      <c r="D105" s="923"/>
      <c r="E105" s="923" t="s">
        <v>176</v>
      </c>
      <c r="F105" s="923" t="s">
        <v>174</v>
      </c>
      <c r="G105" s="922" t="s">
        <v>233</v>
      </c>
      <c r="H105" s="922"/>
    </row>
    <row r="106" spans="1:8" ht="39.950000000000003" hidden="1" customHeight="1">
      <c r="A106" s="1087" t="s">
        <v>123</v>
      </c>
      <c r="B106" s="905" t="s">
        <v>318</v>
      </c>
      <c r="C106" s="905" t="s">
        <v>319</v>
      </c>
      <c r="D106" s="905"/>
      <c r="E106" s="905" t="s">
        <v>177</v>
      </c>
      <c r="F106" s="905" t="s">
        <v>189</v>
      </c>
      <c r="G106" s="906" t="s">
        <v>322</v>
      </c>
      <c r="H106" s="907"/>
    </row>
    <row r="107" spans="1:8" ht="39.950000000000003" hidden="1" customHeight="1">
      <c r="A107" s="1087" t="s">
        <v>123</v>
      </c>
      <c r="B107" s="923" t="s">
        <v>284</v>
      </c>
      <c r="C107" s="923" t="s">
        <v>285</v>
      </c>
      <c r="D107" s="923"/>
      <c r="E107" s="923" t="s">
        <v>296</v>
      </c>
      <c r="F107" s="923" t="s">
        <v>189</v>
      </c>
      <c r="G107" s="922" t="s">
        <v>286</v>
      </c>
      <c r="H107" s="922"/>
    </row>
    <row r="108" spans="1:8" ht="39.950000000000003" hidden="1" customHeight="1">
      <c r="A108" s="1087" t="s">
        <v>123</v>
      </c>
      <c r="B108" s="923" t="s">
        <v>186</v>
      </c>
      <c r="C108" s="923" t="s">
        <v>187</v>
      </c>
      <c r="D108" s="923"/>
      <c r="E108" s="923" t="s">
        <v>232</v>
      </c>
      <c r="F108" s="923" t="s">
        <v>189</v>
      </c>
      <c r="G108" s="922" t="s">
        <v>350</v>
      </c>
      <c r="H108" s="923"/>
    </row>
    <row r="109" spans="1:8" ht="39.950000000000003" hidden="1" customHeight="1">
      <c r="A109" s="1087" t="s">
        <v>127</v>
      </c>
      <c r="B109" s="905" t="s">
        <v>351</v>
      </c>
      <c r="C109" s="905" t="s">
        <v>352</v>
      </c>
      <c r="D109" s="905" t="s">
        <v>246</v>
      </c>
      <c r="E109" s="905" t="s">
        <v>176</v>
      </c>
      <c r="F109" s="905" t="s">
        <v>242</v>
      </c>
      <c r="G109" s="906" t="s">
        <v>247</v>
      </c>
      <c r="H109" s="905" t="s">
        <v>248</v>
      </c>
    </row>
    <row r="110" spans="1:8" ht="36" customHeight="1">
      <c r="A110" s="1087" t="s">
        <v>125</v>
      </c>
      <c r="B110" s="905" t="s">
        <v>214</v>
      </c>
      <c r="C110" s="1210" t="s">
        <v>215</v>
      </c>
      <c r="D110" s="1210" t="s">
        <v>353</v>
      </c>
      <c r="E110" s="1210" t="s">
        <v>221</v>
      </c>
      <c r="F110" s="1210" t="s">
        <v>214</v>
      </c>
      <c r="G110" s="1210" t="s">
        <v>354</v>
      </c>
      <c r="H110" s="907"/>
    </row>
    <row r="111" spans="1:8" ht="37.5" hidden="1" customHeight="1">
      <c r="A111" s="1087" t="s">
        <v>125</v>
      </c>
      <c r="B111" s="905" t="s">
        <v>265</v>
      </c>
      <c r="C111" s="1210" t="s">
        <v>266</v>
      </c>
      <c r="D111" s="1210" t="s">
        <v>353</v>
      </c>
      <c r="E111" s="1210" t="s">
        <v>185</v>
      </c>
      <c r="F111" s="1210" t="s">
        <v>189</v>
      </c>
      <c r="G111" s="1211" t="s">
        <v>355</v>
      </c>
      <c r="H111" s="907"/>
    </row>
    <row r="112" spans="1:8" ht="34.9" hidden="1" customHeight="1">
      <c r="A112" s="1087" t="s">
        <v>132</v>
      </c>
      <c r="B112" s="905" t="s">
        <v>226</v>
      </c>
      <c r="C112" s="905" t="s">
        <v>225</v>
      </c>
      <c r="D112" s="905"/>
      <c r="E112" s="905" t="s">
        <v>238</v>
      </c>
      <c r="F112" s="905" t="s">
        <v>189</v>
      </c>
      <c r="G112" s="905" t="s">
        <v>298</v>
      </c>
      <c r="H112" s="1163" t="s">
        <v>295</v>
      </c>
    </row>
    <row r="113" spans="1:8" ht="36.75" hidden="1" customHeight="1">
      <c r="A113" s="1223" t="s">
        <v>129</v>
      </c>
      <c r="B113" s="923" t="s">
        <v>165</v>
      </c>
      <c r="C113" s="905" t="s">
        <v>166</v>
      </c>
      <c r="D113" s="905"/>
      <c r="E113" s="905" t="s">
        <v>250</v>
      </c>
      <c r="F113" s="905" t="s">
        <v>168</v>
      </c>
      <c r="G113" s="906" t="s">
        <v>169</v>
      </c>
      <c r="H113" s="924"/>
    </row>
    <row r="114" spans="1:8" ht="39" hidden="1" customHeight="1">
      <c r="A114" s="1223" t="s">
        <v>129</v>
      </c>
      <c r="B114" s="923" t="s">
        <v>356</v>
      </c>
      <c r="C114" s="905" t="s">
        <v>357</v>
      </c>
      <c r="D114" s="905"/>
      <c r="E114" s="905" t="s">
        <v>358</v>
      </c>
      <c r="F114" s="905" t="s">
        <v>168</v>
      </c>
      <c r="G114" s="906" t="s">
        <v>359</v>
      </c>
      <c r="H114" s="924"/>
    </row>
  </sheetData>
  <autoFilter ref="A18:H114" xr:uid="{BA772803-AF23-4AC5-8172-99BB41D315D9}">
    <filterColumn colId="1">
      <filters>
        <filter val="HONG KONG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38"/>
  <sheetViews>
    <sheetView showGridLines="0" zoomScaleNormal="100" zoomScaleSheetLayoutView="75" workbookViewId="0">
      <selection activeCell="F126" sqref="F126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38" t="s">
        <v>116</v>
      </c>
      <c r="C2" s="1238"/>
      <c r="D2" s="1238"/>
      <c r="E2" s="1238"/>
      <c r="F2" s="1238"/>
      <c r="G2" s="121"/>
      <c r="H2" s="956" t="s">
        <v>360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58" t="s">
        <v>130</v>
      </c>
      <c r="C4" s="1259"/>
      <c r="D4" s="1259"/>
      <c r="E4" s="1259"/>
      <c r="F4" s="1260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33" t="s">
        <v>125</v>
      </c>
      <c r="C7" s="1243"/>
      <c r="D7" s="1235" t="s">
        <v>363</v>
      </c>
      <c r="E7" s="941" t="s">
        <v>1773</v>
      </c>
      <c r="F7" s="1235" t="s">
        <v>1774</v>
      </c>
      <c r="G7" s="1273" t="s">
        <v>366</v>
      </c>
      <c r="H7" s="1235" t="s">
        <v>1773</v>
      </c>
      <c r="I7" s="1235" t="s">
        <v>2885</v>
      </c>
      <c r="J7" s="764"/>
      <c r="K7" s="952" t="s">
        <v>2886</v>
      </c>
    </row>
    <row r="8" spans="1:11" s="14" customFormat="1" ht="35.25" customHeight="1">
      <c r="A8" s="805"/>
      <c r="B8" s="944" t="s">
        <v>365</v>
      </c>
      <c r="C8" s="944" t="s">
        <v>366</v>
      </c>
      <c r="D8" s="1236"/>
      <c r="E8" s="940" t="s">
        <v>176</v>
      </c>
      <c r="F8" s="1236"/>
      <c r="G8" s="1274"/>
      <c r="H8" s="1236"/>
      <c r="I8" s="1236"/>
      <c r="J8" s="764"/>
      <c r="K8" s="1047" t="s">
        <v>2887</v>
      </c>
    </row>
    <row r="9" spans="1:11" s="14" customFormat="1" ht="18.75" hidden="1" customHeight="1">
      <c r="A9" s="805"/>
      <c r="B9" s="630" t="s">
        <v>1797</v>
      </c>
      <c r="C9" s="630" t="s">
        <v>2888</v>
      </c>
      <c r="D9" s="809">
        <v>45301</v>
      </c>
      <c r="E9" s="758">
        <f t="shared" ref="E9" si="0">D9+9</f>
        <v>45310</v>
      </c>
      <c r="F9" s="812" t="s">
        <v>778</v>
      </c>
      <c r="G9" s="758" t="s">
        <v>2889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2890</v>
      </c>
      <c r="C10" s="630" t="s">
        <v>2891</v>
      </c>
      <c r="D10" s="809">
        <v>45305</v>
      </c>
      <c r="E10" s="758">
        <f t="shared" ref="E10" si="2">D10+9</f>
        <v>45314</v>
      </c>
      <c r="F10" s="812" t="s">
        <v>755</v>
      </c>
      <c r="G10" s="758" t="s">
        <v>755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1778</v>
      </c>
      <c r="C11" s="630" t="s">
        <v>1779</v>
      </c>
      <c r="D11" s="809">
        <v>45308</v>
      </c>
      <c r="E11" s="758">
        <f t="shared" ref="E11:E13" si="5">D11+9</f>
        <v>45317</v>
      </c>
      <c r="F11" s="812" t="s">
        <v>755</v>
      </c>
      <c r="G11" s="758" t="s">
        <v>2892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2893</v>
      </c>
      <c r="C12" s="630" t="s">
        <v>1783</v>
      </c>
      <c r="D12" s="809">
        <v>45319</v>
      </c>
      <c r="E12" s="758">
        <f t="shared" si="5"/>
        <v>45328</v>
      </c>
      <c r="F12" s="812" t="s">
        <v>789</v>
      </c>
      <c r="G12" s="758" t="s">
        <v>2894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2895</v>
      </c>
      <c r="C13" s="630" t="s">
        <v>1787</v>
      </c>
      <c r="D13" s="809">
        <v>45322</v>
      </c>
      <c r="E13" s="758">
        <f t="shared" si="5"/>
        <v>45331</v>
      </c>
      <c r="F13" s="812" t="s">
        <v>778</v>
      </c>
      <c r="G13" s="758" t="s">
        <v>2896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1790</v>
      </c>
      <c r="C14" s="630" t="s">
        <v>1791</v>
      </c>
      <c r="D14" s="809">
        <v>45330</v>
      </c>
      <c r="E14" s="758">
        <f t="shared" ref="E14:E15" si="7">D14+9</f>
        <v>45339</v>
      </c>
      <c r="F14" s="812" t="s">
        <v>789</v>
      </c>
      <c r="G14" s="758" t="s">
        <v>2897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1793</v>
      </c>
      <c r="C15" s="630" t="s">
        <v>1794</v>
      </c>
      <c r="D15" s="809">
        <v>45342</v>
      </c>
      <c r="E15" s="758">
        <f t="shared" si="7"/>
        <v>45351</v>
      </c>
      <c r="F15" s="812" t="s">
        <v>778</v>
      </c>
      <c r="G15" s="758" t="s">
        <v>2898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1797</v>
      </c>
      <c r="C16" s="630" t="s">
        <v>1798</v>
      </c>
      <c r="D16" s="809">
        <v>45343</v>
      </c>
      <c r="E16" s="758">
        <f t="shared" ref="E16" si="8">D16+9</f>
        <v>45352</v>
      </c>
      <c r="F16" s="812" t="s">
        <v>789</v>
      </c>
      <c r="G16" s="758" t="s">
        <v>2899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1801</v>
      </c>
      <c r="C17" s="630" t="s">
        <v>1802</v>
      </c>
      <c r="D17" s="809">
        <f t="shared" ref="D17" si="9">D16+7</f>
        <v>45350</v>
      </c>
      <c r="E17" s="758">
        <f>D17+9</f>
        <v>45359</v>
      </c>
      <c r="F17" s="812" t="s">
        <v>778</v>
      </c>
      <c r="G17" s="758" t="s">
        <v>2900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1778</v>
      </c>
      <c r="C18" s="630" t="s">
        <v>1804</v>
      </c>
      <c r="D18" s="809">
        <v>45357</v>
      </c>
      <c r="E18" s="758">
        <f>D18+9</f>
        <v>45366</v>
      </c>
      <c r="F18" s="812" t="s">
        <v>789</v>
      </c>
      <c r="G18" s="758" t="s">
        <v>2901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2621</v>
      </c>
      <c r="B19" s="868" t="s">
        <v>399</v>
      </c>
      <c r="C19" s="630" t="s">
        <v>1806</v>
      </c>
      <c r="D19" s="809">
        <v>45373</v>
      </c>
      <c r="E19" s="864" t="s">
        <v>399</v>
      </c>
      <c r="F19" s="812" t="s">
        <v>789</v>
      </c>
      <c r="G19" s="758" t="s">
        <v>2902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1790</v>
      </c>
      <c r="C20" s="979" t="s">
        <v>1808</v>
      </c>
      <c r="D20" s="979">
        <v>45379</v>
      </c>
      <c r="E20" s="758">
        <f t="shared" ref="E20:E21" si="10">D20+9</f>
        <v>45388</v>
      </c>
      <c r="F20" s="812" t="s">
        <v>789</v>
      </c>
      <c r="G20" s="758" t="s">
        <v>2903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1782</v>
      </c>
      <c r="C21" s="979" t="s">
        <v>1811</v>
      </c>
      <c r="D21" s="979">
        <v>45380</v>
      </c>
      <c r="E21" s="758">
        <f t="shared" si="10"/>
        <v>45389</v>
      </c>
      <c r="F21" s="812" t="s">
        <v>789</v>
      </c>
      <c r="G21" s="758" t="s">
        <v>2903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1797</v>
      </c>
      <c r="C22" s="979" t="s">
        <v>1813</v>
      </c>
      <c r="D22" s="979">
        <v>45385</v>
      </c>
      <c r="E22" s="758">
        <f t="shared" ref="E22:E27" si="12">D22+9</f>
        <v>45394</v>
      </c>
      <c r="F22" s="812" t="s">
        <v>789</v>
      </c>
      <c r="G22" s="758" t="s">
        <v>2903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1801</v>
      </c>
      <c r="C23" s="979" t="s">
        <v>1825</v>
      </c>
      <c r="D23" s="979">
        <v>45393</v>
      </c>
      <c r="E23" s="758">
        <f t="shared" si="12"/>
        <v>45402</v>
      </c>
      <c r="F23" s="812" t="s">
        <v>778</v>
      </c>
      <c r="G23" s="758" t="s">
        <v>2904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2905</v>
      </c>
      <c r="B24" s="936" t="s">
        <v>399</v>
      </c>
      <c r="C24" s="974" t="s">
        <v>1827</v>
      </c>
      <c r="D24" s="910">
        <v>45399</v>
      </c>
      <c r="E24" s="853">
        <f t="shared" si="12"/>
        <v>45408</v>
      </c>
      <c r="F24" s="999" t="s">
        <v>778</v>
      </c>
      <c r="G24" s="853" t="s">
        <v>2906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1810</v>
      </c>
      <c r="C25" s="974" t="s">
        <v>1829</v>
      </c>
      <c r="D25" s="974">
        <v>45415</v>
      </c>
      <c r="E25" s="758">
        <f t="shared" si="12"/>
        <v>45424</v>
      </c>
      <c r="F25" s="812" t="s">
        <v>778</v>
      </c>
      <c r="G25" s="758" t="s">
        <v>2907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1790</v>
      </c>
      <c r="C26" s="974" t="s">
        <v>2908</v>
      </c>
      <c r="D26" s="974">
        <v>45419</v>
      </c>
      <c r="E26" s="758">
        <f t="shared" si="12"/>
        <v>45428</v>
      </c>
      <c r="F26" s="812" t="s">
        <v>778</v>
      </c>
      <c r="G26" s="758" t="s">
        <v>2909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1782</v>
      </c>
      <c r="B27" s="975" t="s">
        <v>423</v>
      </c>
      <c r="C27" s="979" t="s">
        <v>2910</v>
      </c>
      <c r="D27" s="910">
        <v>45424</v>
      </c>
      <c r="E27" s="800">
        <f t="shared" si="12"/>
        <v>45433</v>
      </c>
      <c r="F27" s="1051" t="s">
        <v>789</v>
      </c>
      <c r="G27" s="800" t="s">
        <v>2911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1797</v>
      </c>
      <c r="C28" s="974" t="s">
        <v>2912</v>
      </c>
      <c r="D28" s="974">
        <v>45429</v>
      </c>
      <c r="E28" s="758">
        <f t="shared" ref="E28:E31" si="15">D28+9</f>
        <v>45438</v>
      </c>
      <c r="F28" s="812" t="s">
        <v>789</v>
      </c>
      <c r="G28" s="758" t="s">
        <v>2909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1801</v>
      </c>
      <c r="C29" s="979" t="s">
        <v>2913</v>
      </c>
      <c r="D29" s="974">
        <v>45440</v>
      </c>
      <c r="E29" s="758">
        <f t="shared" si="15"/>
        <v>45449</v>
      </c>
      <c r="F29" s="812" t="s">
        <v>789</v>
      </c>
      <c r="G29" s="758" t="s">
        <v>2914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2659</v>
      </c>
      <c r="C30" s="979" t="s">
        <v>2915</v>
      </c>
      <c r="D30" s="974">
        <v>45451</v>
      </c>
      <c r="E30" s="758">
        <f t="shared" si="15"/>
        <v>45460</v>
      </c>
      <c r="F30" s="812" t="s">
        <v>789</v>
      </c>
      <c r="G30" s="758" t="s">
        <v>2914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1778</v>
      </c>
      <c r="C31" s="979" t="s">
        <v>2916</v>
      </c>
      <c r="D31" s="974">
        <v>45454</v>
      </c>
      <c r="E31" s="758">
        <f t="shared" si="15"/>
        <v>45463</v>
      </c>
      <c r="F31" s="812" t="s">
        <v>778</v>
      </c>
      <c r="G31" s="758" t="s">
        <v>2917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1810</v>
      </c>
      <c r="C32" s="974" t="s">
        <v>2657</v>
      </c>
      <c r="D32" s="974">
        <v>45454</v>
      </c>
      <c r="E32" s="758">
        <f t="shared" ref="E32:E35" si="18">D32+9</f>
        <v>45463</v>
      </c>
      <c r="F32" s="812" t="s">
        <v>789</v>
      </c>
      <c r="G32" s="758" t="s">
        <v>2918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1810</v>
      </c>
      <c r="C33" s="974" t="s">
        <v>2919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1790</v>
      </c>
      <c r="C34" s="979" t="s">
        <v>2920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423</v>
      </c>
      <c r="C35" s="974" t="s">
        <v>2921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1782</v>
      </c>
      <c r="C36" s="979" t="s">
        <v>2784</v>
      </c>
      <c r="D36" s="974">
        <v>45481</v>
      </c>
      <c r="E36" s="758">
        <f t="shared" ref="E36:E37" si="20">D36+9</f>
        <v>45490</v>
      </c>
      <c r="F36" s="812" t="s">
        <v>789</v>
      </c>
      <c r="G36" s="758" t="s">
        <v>2922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2667</v>
      </c>
      <c r="C37" s="979" t="s">
        <v>2785</v>
      </c>
      <c r="D37" s="972" t="s">
        <v>399</v>
      </c>
      <c r="E37" s="800" t="e">
        <f t="shared" si="20"/>
        <v>#VALUE!</v>
      </c>
      <c r="F37" s="1051" t="s">
        <v>789</v>
      </c>
      <c r="G37" s="800" t="s">
        <v>2923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2659</v>
      </c>
      <c r="C38" s="979" t="s">
        <v>2786</v>
      </c>
      <c r="D38" s="974">
        <v>45505</v>
      </c>
      <c r="E38" s="758">
        <f t="shared" ref="E38:E39" si="22">D38+9</f>
        <v>45514</v>
      </c>
      <c r="F38" s="812" t="s">
        <v>789</v>
      </c>
      <c r="G38" s="758" t="s">
        <v>2924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423</v>
      </c>
      <c r="C39" s="979" t="s">
        <v>2788</v>
      </c>
      <c r="D39" s="910">
        <v>45507</v>
      </c>
      <c r="E39" s="800">
        <f t="shared" si="22"/>
        <v>45516</v>
      </c>
      <c r="F39" s="1051" t="s">
        <v>789</v>
      </c>
      <c r="G39" s="800" t="s">
        <v>2923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1810</v>
      </c>
      <c r="C40" s="974" t="s">
        <v>2789</v>
      </c>
      <c r="D40" s="974">
        <v>45507</v>
      </c>
      <c r="E40" s="758">
        <f t="shared" ref="E40:E43" si="23">D40+9</f>
        <v>45516</v>
      </c>
      <c r="F40" s="812" t="s">
        <v>789</v>
      </c>
      <c r="G40" s="758" t="s">
        <v>2924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1790</v>
      </c>
      <c r="C41" s="979" t="s">
        <v>2790</v>
      </c>
      <c r="D41" s="974">
        <v>45512</v>
      </c>
      <c r="E41" s="758">
        <f t="shared" si="23"/>
        <v>45521</v>
      </c>
      <c r="F41" s="812" t="s">
        <v>789</v>
      </c>
      <c r="G41" s="758" t="s">
        <v>2923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1778</v>
      </c>
      <c r="C42" s="979" t="s">
        <v>2791</v>
      </c>
      <c r="D42" s="974">
        <v>45518</v>
      </c>
      <c r="E42" s="758">
        <f t="shared" si="23"/>
        <v>45527</v>
      </c>
      <c r="F42" s="812" t="s">
        <v>373</v>
      </c>
      <c r="G42" s="758" t="s">
        <v>2925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1797</v>
      </c>
      <c r="C43" s="979" t="s">
        <v>2792</v>
      </c>
      <c r="D43" s="974">
        <v>45533</v>
      </c>
      <c r="E43" s="758">
        <f t="shared" si="23"/>
        <v>45542</v>
      </c>
      <c r="F43" s="812" t="s">
        <v>871</v>
      </c>
      <c r="G43" s="758" t="s">
        <v>2926</v>
      </c>
      <c r="H43" s="758">
        <v>45545</v>
      </c>
      <c r="I43" s="758">
        <f t="shared" ref="I43" si="26">H43+7</f>
        <v>45552</v>
      </c>
      <c r="J43" s="764"/>
      <c r="K43" s="878" t="e">
        <f>PERTIWI!L167</f>
        <v>#REF!</v>
      </c>
    </row>
    <row r="44" spans="1:11" s="14" customFormat="1" ht="18.75" hidden="1" customHeight="1">
      <c r="A44" s="805"/>
      <c r="B44" s="979" t="s">
        <v>2667</v>
      </c>
      <c r="C44" s="979" t="s">
        <v>2793</v>
      </c>
      <c r="D44" s="974">
        <v>45540</v>
      </c>
      <c r="E44" s="758">
        <f t="shared" ref="E44:E48" si="27">D44+9</f>
        <v>45549</v>
      </c>
      <c r="F44" s="812" t="s">
        <v>373</v>
      </c>
      <c r="G44" s="758" t="s">
        <v>2927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2669</v>
      </c>
      <c r="C45" s="979" t="s">
        <v>2794</v>
      </c>
      <c r="D45" s="974">
        <v>45545</v>
      </c>
      <c r="E45" s="758">
        <f t="shared" si="27"/>
        <v>45554</v>
      </c>
      <c r="F45" s="812" t="s">
        <v>373</v>
      </c>
      <c r="G45" s="758" t="s">
        <v>2927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1810</v>
      </c>
      <c r="C46" s="974" t="s">
        <v>2795</v>
      </c>
      <c r="D46" s="974">
        <v>45549</v>
      </c>
      <c r="E46" s="758">
        <f t="shared" si="27"/>
        <v>45558</v>
      </c>
      <c r="F46" s="1005" t="s">
        <v>789</v>
      </c>
      <c r="G46" s="758" t="s">
        <v>2928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1801</v>
      </c>
      <c r="C47" s="979" t="s">
        <v>2796</v>
      </c>
      <c r="D47" s="974">
        <v>45557</v>
      </c>
      <c r="E47" s="758">
        <f t="shared" si="27"/>
        <v>45566</v>
      </c>
      <c r="F47" s="1005" t="s">
        <v>373</v>
      </c>
      <c r="G47" s="758" t="s">
        <v>2929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1778</v>
      </c>
      <c r="C48" s="979" t="s">
        <v>2930</v>
      </c>
      <c r="D48" s="974">
        <v>45563</v>
      </c>
      <c r="E48" s="758">
        <f t="shared" si="27"/>
        <v>45572</v>
      </c>
      <c r="F48" s="812" t="s">
        <v>789</v>
      </c>
      <c r="G48" s="758" t="s">
        <v>2931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1937</v>
      </c>
      <c r="C49" s="979" t="s">
        <v>2798</v>
      </c>
      <c r="D49" s="974">
        <v>45571</v>
      </c>
      <c r="E49" s="758">
        <f t="shared" ref="E49:E53" si="31">D49+9</f>
        <v>45580</v>
      </c>
      <c r="F49" s="812" t="s">
        <v>373</v>
      </c>
      <c r="G49" s="758" t="s">
        <v>2932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1797</v>
      </c>
      <c r="C50" s="979" t="s">
        <v>2799</v>
      </c>
      <c r="D50" s="974">
        <v>45578</v>
      </c>
      <c r="E50" s="758">
        <f t="shared" si="31"/>
        <v>45587</v>
      </c>
      <c r="F50" s="812" t="s">
        <v>373</v>
      </c>
      <c r="G50" s="758" t="s">
        <v>2932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2667</v>
      </c>
      <c r="C51" s="979" t="s">
        <v>2800</v>
      </c>
      <c r="D51" s="974">
        <v>45580</v>
      </c>
      <c r="E51" s="758">
        <f t="shared" si="31"/>
        <v>45589</v>
      </c>
      <c r="F51" s="812" t="s">
        <v>373</v>
      </c>
      <c r="G51" s="758" t="s">
        <v>2932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1810</v>
      </c>
      <c r="C52" s="979" t="s">
        <v>2801</v>
      </c>
      <c r="D52" s="974">
        <v>45587</v>
      </c>
      <c r="E52" s="758">
        <f t="shared" si="31"/>
        <v>45596</v>
      </c>
      <c r="F52" s="812" t="s">
        <v>633</v>
      </c>
      <c r="G52" s="758" t="s">
        <v>2933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2523</v>
      </c>
      <c r="C53" s="979" t="s">
        <v>2802</v>
      </c>
      <c r="D53" s="974">
        <v>45595</v>
      </c>
      <c r="E53" s="758">
        <f t="shared" si="31"/>
        <v>45604</v>
      </c>
      <c r="F53" s="812" t="s">
        <v>633</v>
      </c>
      <c r="G53" s="758" t="s">
        <v>2933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1801</v>
      </c>
      <c r="C54" s="979" t="s">
        <v>2803</v>
      </c>
      <c r="D54" s="974">
        <v>45605</v>
      </c>
      <c r="E54" s="758">
        <f t="shared" ref="E54:E56" si="34">D54+9</f>
        <v>45614</v>
      </c>
      <c r="F54" s="812" t="s">
        <v>373</v>
      </c>
      <c r="G54" s="758" t="s">
        <v>2934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1778</v>
      </c>
      <c r="C55" s="979" t="s">
        <v>2804</v>
      </c>
      <c r="D55" s="974">
        <v>45609</v>
      </c>
      <c r="E55" s="758">
        <f t="shared" si="34"/>
        <v>45618</v>
      </c>
      <c r="F55" s="812" t="s">
        <v>373</v>
      </c>
      <c r="G55" s="758" t="s">
        <v>2934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1937</v>
      </c>
      <c r="C56" s="979" t="s">
        <v>2805</v>
      </c>
      <c r="D56" s="974">
        <v>45623</v>
      </c>
      <c r="E56" s="758">
        <f t="shared" si="34"/>
        <v>45632</v>
      </c>
      <c r="F56" s="812" t="s">
        <v>373</v>
      </c>
      <c r="G56" s="758" t="s">
        <v>2935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1797</v>
      </c>
      <c r="C57" s="979" t="s">
        <v>2806</v>
      </c>
      <c r="D57" s="974">
        <v>45625</v>
      </c>
      <c r="E57" s="758">
        <f t="shared" ref="E57:E60" si="37">D57+9</f>
        <v>45634</v>
      </c>
      <c r="F57" s="812" t="s">
        <v>373</v>
      </c>
      <c r="G57" s="758" t="s">
        <v>2935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2684</v>
      </c>
      <c r="C58" s="979" t="s">
        <v>2807</v>
      </c>
      <c r="D58" s="974">
        <v>45633</v>
      </c>
      <c r="E58" s="758">
        <f t="shared" si="37"/>
        <v>45642</v>
      </c>
      <c r="F58" s="812" t="s">
        <v>633</v>
      </c>
      <c r="G58" s="758" t="s">
        <v>2936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2523</v>
      </c>
      <c r="C59" s="979" t="s">
        <v>2808</v>
      </c>
      <c r="D59" s="974">
        <v>45637</v>
      </c>
      <c r="E59" s="758">
        <f t="shared" si="37"/>
        <v>45646</v>
      </c>
      <c r="F59" s="812" t="s">
        <v>778</v>
      </c>
      <c r="G59" s="758" t="s">
        <v>2937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1801</v>
      </c>
      <c r="C60" s="979" t="s">
        <v>2809</v>
      </c>
      <c r="D60" s="974">
        <v>45644</v>
      </c>
      <c r="E60" s="758">
        <f t="shared" si="37"/>
        <v>45653</v>
      </c>
      <c r="F60" s="812" t="s">
        <v>373</v>
      </c>
      <c r="G60" s="758" t="s">
        <v>2938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1778</v>
      </c>
      <c r="C61" s="979" t="s">
        <v>2810</v>
      </c>
      <c r="D61" s="974">
        <v>45651</v>
      </c>
      <c r="E61" s="758">
        <f t="shared" ref="E61:E66" si="39">D61+9</f>
        <v>45660</v>
      </c>
      <c r="F61" s="812" t="s">
        <v>633</v>
      </c>
      <c r="G61" s="758" t="s">
        <v>2939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1937</v>
      </c>
      <c r="C62" s="979" t="s">
        <v>2811</v>
      </c>
      <c r="D62" s="974">
        <v>45668</v>
      </c>
      <c r="E62" s="758">
        <f t="shared" si="39"/>
        <v>45677</v>
      </c>
      <c r="F62" s="812" t="s">
        <v>373</v>
      </c>
      <c r="G62" s="758" t="s">
        <v>2940</v>
      </c>
      <c r="H62" s="758">
        <v>45684</v>
      </c>
      <c r="I62" s="758">
        <f t="shared" si="38"/>
        <v>45694</v>
      </c>
      <c r="J62" s="764"/>
      <c r="K62" s="758">
        <f>PERTIWI!L186</f>
        <v>45669</v>
      </c>
    </row>
    <row r="63" spans="1:11" s="14" customFormat="1" ht="18.75" hidden="1" customHeight="1">
      <c r="A63" s="805"/>
      <c r="B63" s="979" t="s">
        <v>1797</v>
      </c>
      <c r="C63" s="979" t="s">
        <v>2812</v>
      </c>
      <c r="D63" s="974">
        <v>45670</v>
      </c>
      <c r="E63" s="758">
        <f t="shared" si="39"/>
        <v>45679</v>
      </c>
      <c r="F63" s="812" t="s">
        <v>373</v>
      </c>
      <c r="G63" s="758" t="s">
        <v>2940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2684</v>
      </c>
      <c r="C64" s="979" t="s">
        <v>2813</v>
      </c>
      <c r="D64" s="974">
        <v>45678</v>
      </c>
      <c r="E64" s="758">
        <f t="shared" si="39"/>
        <v>45687</v>
      </c>
      <c r="F64" s="812" t="s">
        <v>633</v>
      </c>
      <c r="G64" s="758" t="s">
        <v>2941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2523</v>
      </c>
      <c r="C65" s="979" t="s">
        <v>2814</v>
      </c>
      <c r="D65" s="974">
        <v>45679</v>
      </c>
      <c r="E65" s="758">
        <f t="shared" si="39"/>
        <v>45688</v>
      </c>
      <c r="F65" s="812" t="s">
        <v>633</v>
      </c>
      <c r="G65" s="758" t="s">
        <v>2941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1937</v>
      </c>
      <c r="C66" s="979" t="s">
        <v>2815</v>
      </c>
      <c r="D66" s="974">
        <v>45690</v>
      </c>
      <c r="E66" s="758">
        <f t="shared" si="39"/>
        <v>45699</v>
      </c>
      <c r="F66" s="812" t="s">
        <v>2942</v>
      </c>
      <c r="G66" s="758" t="s">
        <v>2943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1801</v>
      </c>
      <c r="C67" s="979" t="s">
        <v>2816</v>
      </c>
      <c r="D67" s="974">
        <v>45327</v>
      </c>
      <c r="E67" s="758">
        <f t="shared" ref="E67:E68" si="43">D67+9</f>
        <v>45336</v>
      </c>
      <c r="F67" s="812" t="s">
        <v>2942</v>
      </c>
      <c r="G67" s="758" t="s">
        <v>2944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1778</v>
      </c>
      <c r="C68" s="979" t="s">
        <v>2817</v>
      </c>
      <c r="D68" s="974">
        <v>45701</v>
      </c>
      <c r="E68" s="758">
        <f t="shared" si="43"/>
        <v>45710</v>
      </c>
      <c r="F68" s="812" t="s">
        <v>2942</v>
      </c>
      <c r="G68" s="758" t="s">
        <v>2944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2684</v>
      </c>
      <c r="C69" s="979" t="s">
        <v>2818</v>
      </c>
      <c r="D69" s="974">
        <v>45715</v>
      </c>
      <c r="E69" s="809">
        <f>D69+6</f>
        <v>45721</v>
      </c>
      <c r="F69" s="812" t="s">
        <v>633</v>
      </c>
      <c r="G69" s="758" t="s">
        <v>2944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1797</v>
      </c>
      <c r="C70" s="979" t="s">
        <v>2819</v>
      </c>
      <c r="D70" s="974">
        <v>45722</v>
      </c>
      <c r="E70" s="809">
        <f>D70+6</f>
        <v>45728</v>
      </c>
      <c r="F70" s="812" t="s">
        <v>926</v>
      </c>
      <c r="G70" s="758" t="s">
        <v>2945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2523</v>
      </c>
      <c r="C71" s="979" t="s">
        <v>2820</v>
      </c>
      <c r="D71" s="974">
        <v>45728</v>
      </c>
      <c r="E71" s="809">
        <f>D71+6</f>
        <v>45734</v>
      </c>
      <c r="F71" s="812" t="s">
        <v>926</v>
      </c>
      <c r="G71" s="758" t="s">
        <v>2945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2399</v>
      </c>
      <c r="C72" s="979" t="s">
        <v>2821</v>
      </c>
      <c r="D72" s="979">
        <v>45733</v>
      </c>
      <c r="E72" s="758">
        <f t="shared" ref="E72:E77" si="46">D72+14</f>
        <v>45747</v>
      </c>
      <c r="F72" s="812" t="s">
        <v>2942</v>
      </c>
      <c r="G72" s="758" t="s">
        <v>2946</v>
      </c>
      <c r="H72" s="758">
        <v>45751</v>
      </c>
      <c r="I72" s="758">
        <f>H72+10</f>
        <v>45761</v>
      </c>
      <c r="J72" s="764"/>
      <c r="K72" s="758">
        <f>PERTIWI!N203</f>
        <v>45729</v>
      </c>
    </row>
    <row r="73" spans="1:11" s="14" customFormat="1" ht="18" hidden="1" customHeight="1">
      <c r="A73" s="805"/>
      <c r="B73" s="979" t="s">
        <v>1801</v>
      </c>
      <c r="C73" s="979" t="s">
        <v>2822</v>
      </c>
      <c r="D73" s="974">
        <v>45736</v>
      </c>
      <c r="E73" s="758">
        <f t="shared" si="46"/>
        <v>45750</v>
      </c>
      <c r="F73" s="812" t="s">
        <v>373</v>
      </c>
      <c r="G73" s="758" t="s">
        <v>2947</v>
      </c>
      <c r="H73" s="758">
        <v>45758</v>
      </c>
      <c r="I73" s="758">
        <f t="shared" si="45"/>
        <v>45768</v>
      </c>
      <c r="J73" s="764"/>
      <c r="K73" s="758">
        <f>PERTIWI!N204</f>
        <v>45736</v>
      </c>
    </row>
    <row r="74" spans="1:11" s="14" customFormat="1" ht="18" hidden="1" customHeight="1">
      <c r="A74" s="805"/>
      <c r="B74" s="979" t="s">
        <v>1778</v>
      </c>
      <c r="C74" s="979" t="s">
        <v>2823</v>
      </c>
      <c r="D74" s="974">
        <v>45749</v>
      </c>
      <c r="E74" s="758">
        <f t="shared" si="46"/>
        <v>45763</v>
      </c>
      <c r="F74" s="812" t="s">
        <v>633</v>
      </c>
      <c r="G74" s="758" t="s">
        <v>2948</v>
      </c>
      <c r="H74" s="758">
        <v>45765</v>
      </c>
      <c r="I74" s="758">
        <f t="shared" si="45"/>
        <v>45775</v>
      </c>
      <c r="J74" s="764"/>
      <c r="K74" s="758">
        <f>PERTIWI!N205</f>
        <v>45743</v>
      </c>
    </row>
    <row r="75" spans="1:11" s="14" customFormat="1" ht="18" hidden="1" customHeight="1">
      <c r="A75" s="805"/>
      <c r="B75" s="979" t="s">
        <v>2667</v>
      </c>
      <c r="C75" s="979" t="s">
        <v>2824</v>
      </c>
      <c r="D75" s="974">
        <v>45752</v>
      </c>
      <c r="E75" s="758">
        <f t="shared" si="46"/>
        <v>45766</v>
      </c>
      <c r="F75" s="812" t="s">
        <v>2942</v>
      </c>
      <c r="G75" s="758" t="s">
        <v>2949</v>
      </c>
      <c r="H75" s="758">
        <v>45772</v>
      </c>
      <c r="I75" s="758">
        <f t="shared" ref="I75:I76" si="47">H75+10</f>
        <v>45782</v>
      </c>
      <c r="J75" s="764"/>
      <c r="K75" s="758">
        <f>PERTIWI!N206</f>
        <v>45750</v>
      </c>
    </row>
    <row r="76" spans="1:11" s="14" customFormat="1" ht="18" hidden="1" customHeight="1">
      <c r="A76" s="805"/>
      <c r="B76" s="979" t="s">
        <v>1937</v>
      </c>
      <c r="C76" s="979" t="s">
        <v>2825</v>
      </c>
      <c r="D76" s="974">
        <v>45764</v>
      </c>
      <c r="E76" s="758">
        <f t="shared" si="46"/>
        <v>45778</v>
      </c>
      <c r="F76" s="812" t="s">
        <v>633</v>
      </c>
      <c r="G76" s="758" t="s">
        <v>2950</v>
      </c>
      <c r="H76" s="758">
        <v>45786</v>
      </c>
      <c r="I76" s="758">
        <f t="shared" si="47"/>
        <v>45796</v>
      </c>
      <c r="J76" s="764"/>
      <c r="K76" s="758">
        <f>PERTIWI!N207</f>
        <v>45756</v>
      </c>
    </row>
    <row r="77" spans="1:11" s="14" customFormat="1" ht="18" hidden="1" customHeight="1">
      <c r="A77" s="805"/>
      <c r="B77" s="979" t="s">
        <v>1797</v>
      </c>
      <c r="C77" s="979" t="s">
        <v>2826</v>
      </c>
      <c r="D77" s="974">
        <v>45774</v>
      </c>
      <c r="E77" s="758">
        <f t="shared" si="46"/>
        <v>45788</v>
      </c>
      <c r="F77" s="812" t="s">
        <v>868</v>
      </c>
      <c r="G77" s="758" t="s">
        <v>2951</v>
      </c>
      <c r="H77" s="758">
        <v>45799</v>
      </c>
      <c r="I77" s="758">
        <f t="shared" ref="I77:I83" si="48">H77+4</f>
        <v>45803</v>
      </c>
      <c r="J77" s="764"/>
      <c r="K77" s="758">
        <f>PERTIWI!N208</f>
        <v>45763</v>
      </c>
    </row>
    <row r="78" spans="1:11" s="14" customFormat="1" ht="18" hidden="1" customHeight="1">
      <c r="A78" s="805"/>
      <c r="B78" s="979" t="s">
        <v>2188</v>
      </c>
      <c r="C78" s="1111" t="s">
        <v>2828</v>
      </c>
      <c r="D78" s="974">
        <v>45783</v>
      </c>
      <c r="E78" s="758">
        <f>D78+14</f>
        <v>45797</v>
      </c>
      <c r="F78" s="812" t="s">
        <v>868</v>
      </c>
      <c r="G78" s="758" t="s">
        <v>2951</v>
      </c>
      <c r="H78" s="758">
        <v>45799</v>
      </c>
      <c r="I78" s="758">
        <f t="shared" si="48"/>
        <v>45803</v>
      </c>
      <c r="J78" s="764"/>
      <c r="K78" s="758">
        <f>PERTIWI!N209</f>
        <v>45770</v>
      </c>
    </row>
    <row r="79" spans="1:11" s="14" customFormat="1" ht="18" hidden="1" customHeight="1">
      <c r="A79" s="805"/>
      <c r="B79" s="979" t="s">
        <v>2399</v>
      </c>
      <c r="C79" s="1111" t="s">
        <v>2829</v>
      </c>
      <c r="D79" s="974">
        <v>45789</v>
      </c>
      <c r="E79" s="758">
        <f t="shared" ref="E79:E84" si="49">D79+14</f>
        <v>45803</v>
      </c>
      <c r="F79" s="812" t="s">
        <v>868</v>
      </c>
      <c r="G79" s="758" t="s">
        <v>2952</v>
      </c>
      <c r="H79" s="758">
        <v>45813</v>
      </c>
      <c r="I79" s="758">
        <f t="shared" si="48"/>
        <v>45817</v>
      </c>
      <c r="J79" s="764"/>
      <c r="K79" s="758">
        <f>PERTIWI!N210</f>
        <v>45777</v>
      </c>
    </row>
    <row r="80" spans="1:11" s="14" customFormat="1" ht="18" hidden="1" customHeight="1">
      <c r="A80" s="805"/>
      <c r="B80" s="979" t="s">
        <v>2708</v>
      </c>
      <c r="C80" s="1111" t="s">
        <v>2830</v>
      </c>
      <c r="D80" s="974">
        <v>45796</v>
      </c>
      <c r="E80" s="758">
        <f t="shared" si="49"/>
        <v>45810</v>
      </c>
      <c r="F80" s="812" t="s">
        <v>868</v>
      </c>
      <c r="G80" s="758" t="s">
        <v>2952</v>
      </c>
      <c r="H80" s="758">
        <v>45813</v>
      </c>
      <c r="I80" s="758">
        <f t="shared" si="48"/>
        <v>45817</v>
      </c>
      <c r="J80" s="764"/>
      <c r="K80" s="758">
        <f>PERTIWI!N211</f>
        <v>45784</v>
      </c>
    </row>
    <row r="81" spans="1:11" s="14" customFormat="1" ht="18" hidden="1" customHeight="1">
      <c r="A81" s="805"/>
      <c r="B81" s="979" t="s">
        <v>1778</v>
      </c>
      <c r="C81" s="979" t="s">
        <v>2831</v>
      </c>
      <c r="D81" s="974">
        <v>45797</v>
      </c>
      <c r="E81" s="758">
        <f t="shared" si="49"/>
        <v>45811</v>
      </c>
      <c r="F81" s="812" t="s">
        <v>868</v>
      </c>
      <c r="G81" s="758" t="s">
        <v>2952</v>
      </c>
      <c r="H81" s="758">
        <v>45813</v>
      </c>
      <c r="I81" s="758">
        <f t="shared" si="48"/>
        <v>45817</v>
      </c>
      <c r="J81" s="764"/>
      <c r="K81" s="758">
        <f>PERTIWI!N212</f>
        <v>45791</v>
      </c>
    </row>
    <row r="82" spans="1:11" s="14" customFormat="1" ht="18" hidden="1" customHeight="1">
      <c r="A82" s="805"/>
      <c r="B82" s="979" t="s">
        <v>2667</v>
      </c>
      <c r="C82" s="979" t="s">
        <v>2832</v>
      </c>
      <c r="D82" s="974">
        <v>45803</v>
      </c>
      <c r="E82" s="758">
        <f t="shared" si="49"/>
        <v>45817</v>
      </c>
      <c r="F82" s="812" t="s">
        <v>868</v>
      </c>
      <c r="G82" s="758" t="s">
        <v>2953</v>
      </c>
      <c r="H82" s="758">
        <v>45827</v>
      </c>
      <c r="I82" s="758">
        <f t="shared" si="48"/>
        <v>45831</v>
      </c>
      <c r="J82" s="764"/>
      <c r="K82" s="758">
        <f>PERTIWI!N213</f>
        <v>45798</v>
      </c>
    </row>
    <row r="83" spans="1:11" s="14" customFormat="1" ht="18" hidden="1" customHeight="1">
      <c r="A83" s="805"/>
      <c r="B83" s="979" t="s">
        <v>1937</v>
      </c>
      <c r="C83" s="979" t="s">
        <v>2833</v>
      </c>
      <c r="D83" s="974">
        <v>45813</v>
      </c>
      <c r="E83" s="758">
        <f t="shared" si="49"/>
        <v>45827</v>
      </c>
      <c r="F83" s="812" t="s">
        <v>868</v>
      </c>
      <c r="G83" s="758" t="s">
        <v>2954</v>
      </c>
      <c r="H83" s="758">
        <v>45841</v>
      </c>
      <c r="I83" s="758">
        <f t="shared" si="48"/>
        <v>45845</v>
      </c>
      <c r="J83" s="764"/>
      <c r="K83" s="758">
        <f>PERTIWI!N214</f>
        <v>45805</v>
      </c>
    </row>
    <row r="84" spans="1:11" s="14" customFormat="1" ht="18" hidden="1" customHeight="1">
      <c r="A84" s="805"/>
      <c r="B84" s="979" t="s">
        <v>2153</v>
      </c>
      <c r="C84" s="979" t="s">
        <v>2834</v>
      </c>
      <c r="D84" s="974">
        <v>45818</v>
      </c>
      <c r="E84" s="758">
        <f t="shared" si="49"/>
        <v>45832</v>
      </c>
      <c r="F84" s="812" t="s">
        <v>868</v>
      </c>
      <c r="G84" s="758" t="s">
        <v>2954</v>
      </c>
      <c r="H84" s="758">
        <v>45841</v>
      </c>
      <c r="I84" s="758">
        <f t="shared" ref="I84:I85" si="50">H84+4</f>
        <v>45845</v>
      </c>
      <c r="J84" s="764"/>
      <c r="K84" s="758">
        <f>PERTIWI!N215</f>
        <v>45812</v>
      </c>
    </row>
    <row r="85" spans="1:11" s="14" customFormat="1" ht="18" hidden="1" customHeight="1">
      <c r="A85" s="805"/>
      <c r="B85" s="979" t="s">
        <v>1797</v>
      </c>
      <c r="C85" s="979" t="s">
        <v>2835</v>
      </c>
      <c r="D85" s="974">
        <v>45827</v>
      </c>
      <c r="E85" s="758">
        <f t="shared" ref="E85" si="51">D85+14</f>
        <v>45841</v>
      </c>
      <c r="F85" s="812" t="s">
        <v>868</v>
      </c>
      <c r="G85" s="758" t="s">
        <v>2955</v>
      </c>
      <c r="H85" s="758">
        <v>45855</v>
      </c>
      <c r="I85" s="758">
        <f t="shared" si="50"/>
        <v>45859</v>
      </c>
      <c r="J85" s="764"/>
      <c r="K85" s="758">
        <f>PERTIWI!N216</f>
        <v>45819</v>
      </c>
    </row>
    <row r="86" spans="1:11" s="14" customFormat="1" ht="18" hidden="1" customHeight="1">
      <c r="A86" s="805"/>
      <c r="B86" s="979" t="s">
        <v>2188</v>
      </c>
      <c r="C86" s="979" t="s">
        <v>2836</v>
      </c>
      <c r="D86" s="972" t="s">
        <v>399</v>
      </c>
      <c r="E86" s="800"/>
      <c r="F86" s="1120"/>
      <c r="G86" s="800"/>
      <c r="H86" s="800"/>
      <c r="I86" s="800"/>
      <c r="J86" s="764"/>
      <c r="K86" s="758">
        <f>PERTIWI!N217</f>
        <v>45826</v>
      </c>
    </row>
    <row r="87" spans="1:11" s="14" customFormat="1" ht="18" hidden="1" customHeight="1">
      <c r="A87" s="805"/>
      <c r="B87" s="979" t="s">
        <v>2399</v>
      </c>
      <c r="C87" s="979" t="s">
        <v>2837</v>
      </c>
      <c r="D87" s="974">
        <v>45835</v>
      </c>
      <c r="E87" s="758">
        <f t="shared" ref="E87:E90" si="52">D87+14</f>
        <v>45849</v>
      </c>
      <c r="F87" s="812" t="s">
        <v>868</v>
      </c>
      <c r="G87" s="758" t="s">
        <v>2955</v>
      </c>
      <c r="H87" s="758">
        <v>45855</v>
      </c>
      <c r="I87" s="758">
        <f t="shared" ref="I87" si="53">H87+4</f>
        <v>45859</v>
      </c>
      <c r="J87" s="764"/>
      <c r="K87" s="758">
        <f>PERTIWI!N218</f>
        <v>45833</v>
      </c>
    </row>
    <row r="88" spans="1:11" s="14" customFormat="1" ht="18" hidden="1" customHeight="1">
      <c r="A88" s="805"/>
      <c r="B88" s="979" t="s">
        <v>1778</v>
      </c>
      <c r="C88" s="979" t="s">
        <v>2838</v>
      </c>
      <c r="D88" s="974">
        <v>45840</v>
      </c>
      <c r="E88" s="758">
        <f t="shared" si="52"/>
        <v>45854</v>
      </c>
      <c r="F88" s="812" t="s">
        <v>868</v>
      </c>
      <c r="G88" s="758" t="s">
        <v>2956</v>
      </c>
      <c r="H88" s="758">
        <v>45869</v>
      </c>
      <c r="I88" s="758">
        <f t="shared" ref="I88" si="54">H88+4</f>
        <v>45873</v>
      </c>
      <c r="J88" s="764"/>
      <c r="K88" s="758">
        <f>PERTIWI!N219</f>
        <v>45840</v>
      </c>
    </row>
    <row r="89" spans="1:11" s="14" customFormat="1" ht="18" hidden="1" customHeight="1">
      <c r="A89" s="805"/>
      <c r="B89" s="979" t="s">
        <v>2708</v>
      </c>
      <c r="C89" s="979" t="s">
        <v>2839</v>
      </c>
      <c r="D89" s="974">
        <v>45847</v>
      </c>
      <c r="E89" s="758">
        <f t="shared" si="52"/>
        <v>45861</v>
      </c>
      <c r="F89" s="812" t="s">
        <v>868</v>
      </c>
      <c r="G89" s="758" t="s">
        <v>2956</v>
      </c>
      <c r="H89" s="758">
        <v>45869</v>
      </c>
      <c r="I89" s="758">
        <f t="shared" ref="I89:I90" si="55">H89+4</f>
        <v>45873</v>
      </c>
      <c r="J89" s="764"/>
      <c r="K89" s="758">
        <f>PERTIWI!N220</f>
        <v>45847</v>
      </c>
    </row>
    <row r="90" spans="1:11" s="14" customFormat="1" ht="18" hidden="1" customHeight="1">
      <c r="A90" s="805"/>
      <c r="B90" s="979" t="s">
        <v>2667</v>
      </c>
      <c r="C90" s="979" t="s">
        <v>2840</v>
      </c>
      <c r="D90" s="974">
        <v>45857</v>
      </c>
      <c r="E90" s="758">
        <f t="shared" si="52"/>
        <v>45871</v>
      </c>
      <c r="F90" s="812" t="s">
        <v>868</v>
      </c>
      <c r="G90" s="758" t="s">
        <v>2957</v>
      </c>
      <c r="H90" s="758">
        <v>45876</v>
      </c>
      <c r="I90" s="758">
        <f t="shared" si="55"/>
        <v>45880</v>
      </c>
      <c r="J90" s="764"/>
      <c r="K90" s="758">
        <f>PERTIWI!N221</f>
        <v>45854</v>
      </c>
    </row>
    <row r="91" spans="1:11" s="14" customFormat="1" ht="18" hidden="1" customHeight="1">
      <c r="A91" s="805"/>
      <c r="B91" s="979" t="s">
        <v>1937</v>
      </c>
      <c r="C91" s="979" t="s">
        <v>2841</v>
      </c>
      <c r="D91" s="972" t="s">
        <v>399</v>
      </c>
      <c r="E91" s="800"/>
      <c r="F91" s="1051"/>
      <c r="G91" s="800"/>
      <c r="H91" s="800"/>
      <c r="I91" s="800"/>
      <c r="J91" s="764"/>
      <c r="K91" s="758">
        <f>PERTIWI!N222</f>
        <v>45861</v>
      </c>
    </row>
    <row r="92" spans="1:11" s="14" customFormat="1" ht="18" hidden="1" customHeight="1">
      <c r="A92" s="805"/>
      <c r="B92" s="1060" t="s">
        <v>423</v>
      </c>
      <c r="C92" s="979" t="s">
        <v>2842</v>
      </c>
      <c r="D92" s="910"/>
      <c r="E92" s="800"/>
      <c r="F92" s="1051"/>
      <c r="G92" s="800"/>
      <c r="H92" s="800"/>
      <c r="I92" s="800"/>
      <c r="J92" s="764"/>
      <c r="K92" s="758">
        <f>PERTIWI!N223</f>
        <v>45868</v>
      </c>
    </row>
    <row r="93" spans="1:11" s="14" customFormat="1" ht="18" hidden="1" customHeight="1">
      <c r="A93" s="805"/>
      <c r="B93" s="979" t="s">
        <v>1797</v>
      </c>
      <c r="C93" s="979" t="s">
        <v>2843</v>
      </c>
      <c r="D93" s="974">
        <v>45875</v>
      </c>
      <c r="E93" s="758">
        <f t="shared" ref="E93:E97" si="56">D93+14</f>
        <v>45889</v>
      </c>
      <c r="F93" s="812" t="s">
        <v>868</v>
      </c>
      <c r="G93" s="758" t="s">
        <v>2958</v>
      </c>
      <c r="H93" s="758">
        <v>45897</v>
      </c>
      <c r="I93" s="758">
        <f t="shared" ref="I93" si="57">H93+4</f>
        <v>45901</v>
      </c>
      <c r="J93" s="764"/>
      <c r="K93" s="758">
        <f>PERTIWI!N224</f>
        <v>45875</v>
      </c>
    </row>
    <row r="94" spans="1:11" s="14" customFormat="1" ht="18" hidden="1" customHeight="1">
      <c r="A94" s="805"/>
      <c r="B94" s="979" t="s">
        <v>2399</v>
      </c>
      <c r="C94" s="979" t="s">
        <v>2844</v>
      </c>
      <c r="D94" s="974">
        <v>45888</v>
      </c>
      <c r="E94" s="758">
        <f t="shared" si="56"/>
        <v>45902</v>
      </c>
      <c r="F94" s="812" t="s">
        <v>868</v>
      </c>
      <c r="G94" s="758" t="s">
        <v>2959</v>
      </c>
      <c r="H94" s="758">
        <v>45911</v>
      </c>
      <c r="I94" s="758">
        <f t="shared" ref="I94" si="58">H94+4</f>
        <v>45915</v>
      </c>
      <c r="J94" s="764"/>
      <c r="K94" s="758">
        <f>PERTIWI!N225</f>
        <v>45882</v>
      </c>
    </row>
    <row r="95" spans="1:11" s="14" customFormat="1" ht="18" hidden="1" customHeight="1">
      <c r="A95" s="805"/>
      <c r="B95" s="979" t="s">
        <v>2708</v>
      </c>
      <c r="C95" s="979" t="s">
        <v>2846</v>
      </c>
      <c r="D95" s="974">
        <v>45892</v>
      </c>
      <c r="E95" s="758">
        <f t="shared" si="56"/>
        <v>45906</v>
      </c>
      <c r="F95" s="812" t="s">
        <v>868</v>
      </c>
      <c r="G95" s="758" t="s">
        <v>2959</v>
      </c>
      <c r="H95" s="758">
        <v>45911</v>
      </c>
      <c r="I95" s="758">
        <f t="shared" ref="I95:I96" si="59">H95+4</f>
        <v>45915</v>
      </c>
      <c r="J95" s="764"/>
      <c r="K95" s="758">
        <f>PERTIWI!N226</f>
        <v>45889</v>
      </c>
    </row>
    <row r="96" spans="1:11" s="14" customFormat="1" ht="18" hidden="1" customHeight="1">
      <c r="A96" s="805"/>
      <c r="B96" s="979" t="s">
        <v>2726</v>
      </c>
      <c r="C96" s="979" t="s">
        <v>2847</v>
      </c>
      <c r="D96" s="974">
        <v>45896</v>
      </c>
      <c r="E96" s="758">
        <f t="shared" si="56"/>
        <v>45910</v>
      </c>
      <c r="F96" s="812" t="s">
        <v>868</v>
      </c>
      <c r="G96" s="758" t="s">
        <v>2960</v>
      </c>
      <c r="H96" s="758">
        <v>45925</v>
      </c>
      <c r="I96" s="758">
        <f t="shared" si="59"/>
        <v>45929</v>
      </c>
      <c r="J96" s="764"/>
      <c r="K96" s="758">
        <f>PERTIWI!N227</f>
        <v>45896</v>
      </c>
    </row>
    <row r="97" spans="1:11" s="14" customFormat="1" ht="18" hidden="1" customHeight="1">
      <c r="A97" s="805"/>
      <c r="B97" s="979" t="s">
        <v>2667</v>
      </c>
      <c r="C97" s="979" t="s">
        <v>2848</v>
      </c>
      <c r="D97" s="974">
        <v>45903</v>
      </c>
      <c r="E97" s="758">
        <f t="shared" si="56"/>
        <v>45917</v>
      </c>
      <c r="F97" s="812" t="s">
        <v>868</v>
      </c>
      <c r="G97" s="758" t="s">
        <v>2960</v>
      </c>
      <c r="H97" s="758">
        <v>45925</v>
      </c>
      <c r="I97" s="758">
        <f t="shared" ref="I97" si="60">H97+4</f>
        <v>45929</v>
      </c>
      <c r="J97" s="764"/>
      <c r="K97" s="758">
        <f>PERTIWI!N228</f>
        <v>45903</v>
      </c>
    </row>
    <row r="98" spans="1:11" s="14" customFormat="1" ht="18" hidden="1" customHeight="1">
      <c r="A98" s="805"/>
      <c r="B98" s="979" t="s">
        <v>2385</v>
      </c>
      <c r="C98" s="979" t="s">
        <v>2849</v>
      </c>
      <c r="D98" s="974">
        <v>45910</v>
      </c>
      <c r="E98" s="758">
        <f t="shared" ref="E98:E99" si="61">D98+14</f>
        <v>45924</v>
      </c>
      <c r="F98" s="812" t="s">
        <v>868</v>
      </c>
      <c r="G98" s="758" t="s">
        <v>2961</v>
      </c>
      <c r="H98" s="758">
        <v>45939</v>
      </c>
      <c r="I98" s="758">
        <f t="shared" ref="I98:I99" si="62">H98+4</f>
        <v>45943</v>
      </c>
      <c r="J98" s="764"/>
      <c r="K98" s="758">
        <f>PERTIWI!N229</f>
        <v>45910</v>
      </c>
    </row>
    <row r="99" spans="1:11" s="14" customFormat="1" ht="18" hidden="1" customHeight="1">
      <c r="A99" s="805"/>
      <c r="B99" s="979" t="s">
        <v>1797</v>
      </c>
      <c r="C99" s="979" t="s">
        <v>2850</v>
      </c>
      <c r="D99" s="974">
        <v>45923</v>
      </c>
      <c r="E99" s="758">
        <f t="shared" si="61"/>
        <v>45937</v>
      </c>
      <c r="F99" s="812" t="s">
        <v>868</v>
      </c>
      <c r="G99" s="758" t="s">
        <v>2962</v>
      </c>
      <c r="H99" s="758">
        <v>45946</v>
      </c>
      <c r="I99" s="758">
        <f t="shared" si="62"/>
        <v>45950</v>
      </c>
      <c r="J99" s="764"/>
      <c r="K99" s="758">
        <f>PERTIWI!N230</f>
        <v>45917</v>
      </c>
    </row>
    <row r="100" spans="1:11" s="14" customFormat="1" ht="18" hidden="1" customHeight="1">
      <c r="A100" s="805"/>
      <c r="B100" s="979" t="s">
        <v>2589</v>
      </c>
      <c r="C100" s="979" t="s">
        <v>2851</v>
      </c>
      <c r="D100" s="974">
        <v>45934</v>
      </c>
      <c r="E100" s="972" t="s">
        <v>399</v>
      </c>
      <c r="F100" s="1129"/>
      <c r="G100" s="886"/>
      <c r="H100" s="886"/>
      <c r="I100" s="886"/>
      <c r="J100" s="764"/>
      <c r="K100" s="758">
        <f>PERTIWI!N231</f>
        <v>45924</v>
      </c>
    </row>
    <row r="101" spans="1:11" s="14" customFormat="1" ht="18" hidden="1" customHeight="1">
      <c r="A101" s="805"/>
      <c r="B101" s="1127" t="s">
        <v>2399</v>
      </c>
      <c r="C101" s="979" t="s">
        <v>2852</v>
      </c>
      <c r="D101" s="974">
        <v>45935</v>
      </c>
      <c r="E101" s="972" t="s">
        <v>399</v>
      </c>
      <c r="F101" s="1129"/>
      <c r="G101" s="886"/>
      <c r="H101" s="886"/>
      <c r="I101" s="886"/>
      <c r="J101" s="764"/>
      <c r="K101" s="758">
        <f>PERTIWI!N232</f>
        <v>45931</v>
      </c>
    </row>
    <row r="102" spans="1:11" s="14" customFormat="1" ht="18" hidden="1" customHeight="1">
      <c r="A102" s="805"/>
      <c r="B102" s="1134" t="s">
        <v>2708</v>
      </c>
      <c r="C102" s="979" t="s">
        <v>2853</v>
      </c>
      <c r="D102" s="1141">
        <v>45942</v>
      </c>
      <c r="E102" s="758">
        <f t="shared" ref="E102:E103" si="63">D102+14</f>
        <v>45956</v>
      </c>
      <c r="F102" s="812" t="s">
        <v>868</v>
      </c>
      <c r="G102" s="758" t="s">
        <v>2963</v>
      </c>
      <c r="H102" s="758">
        <v>45967</v>
      </c>
      <c r="I102" s="758">
        <f>H102+4</f>
        <v>45971</v>
      </c>
      <c r="J102" s="764"/>
      <c r="K102" s="758">
        <f>PERTIWI!M237</f>
        <v>45938</v>
      </c>
    </row>
    <row r="103" spans="1:11" s="14" customFormat="1" ht="18" hidden="1" customHeight="1">
      <c r="A103" s="805"/>
      <c r="B103" s="1132" t="s">
        <v>2726</v>
      </c>
      <c r="C103" s="1133" t="s">
        <v>2854</v>
      </c>
      <c r="D103" s="974">
        <v>45953</v>
      </c>
      <c r="E103" s="758">
        <f t="shared" si="63"/>
        <v>45967</v>
      </c>
      <c r="F103" s="812" t="s">
        <v>2964</v>
      </c>
      <c r="G103" s="758" t="s">
        <v>2965</v>
      </c>
      <c r="H103" s="758">
        <v>45981</v>
      </c>
      <c r="I103" s="758">
        <f>H103+4</f>
        <v>45985</v>
      </c>
      <c r="J103" s="764"/>
      <c r="K103" s="758">
        <f>PERTIWI!M238</f>
        <v>45945</v>
      </c>
    </row>
    <row r="104" spans="1:11" s="14" customFormat="1" ht="18" hidden="1" customHeight="1">
      <c r="A104" s="805"/>
      <c r="B104" s="1172" t="s">
        <v>2385</v>
      </c>
      <c r="C104" s="979" t="s">
        <v>2855</v>
      </c>
      <c r="D104" s="974">
        <v>45956</v>
      </c>
      <c r="E104" s="758">
        <f>D104+14</f>
        <v>45970</v>
      </c>
      <c r="F104" s="812" t="s">
        <v>2964</v>
      </c>
      <c r="G104" s="758" t="s">
        <v>2965</v>
      </c>
      <c r="H104" s="758">
        <v>45978</v>
      </c>
      <c r="I104" s="758">
        <f>H104+4</f>
        <v>45982</v>
      </c>
      <c r="J104" s="764"/>
      <c r="K104" s="758">
        <f>PERTIWI!M239</f>
        <v>45952</v>
      </c>
    </row>
    <row r="105" spans="1:11" s="14" customFormat="1" ht="18" hidden="1" customHeight="1">
      <c r="A105" s="805"/>
      <c r="B105" s="979" t="s">
        <v>2667</v>
      </c>
      <c r="C105" s="979" t="s">
        <v>2856</v>
      </c>
      <c r="D105" s="974">
        <v>45966</v>
      </c>
      <c r="E105" s="758">
        <f t="shared" ref="E105:E110" si="64">D105+14</f>
        <v>45980</v>
      </c>
      <c r="F105" s="812" t="s">
        <v>2964</v>
      </c>
      <c r="G105" s="1114" t="s">
        <v>2966</v>
      </c>
      <c r="H105" s="1114">
        <v>45994</v>
      </c>
      <c r="I105" s="758">
        <f>H105+4</f>
        <v>45998</v>
      </c>
      <c r="J105" s="764"/>
      <c r="K105" s="758">
        <f>PERTIWI!M240</f>
        <v>45959</v>
      </c>
    </row>
    <row r="106" spans="1:11" s="14" customFormat="1" ht="18" hidden="1" customHeight="1">
      <c r="A106" s="805"/>
      <c r="B106" s="1128" t="s">
        <v>2738</v>
      </c>
      <c r="C106" s="979" t="s">
        <v>2857</v>
      </c>
      <c r="D106" s="910">
        <v>45966</v>
      </c>
      <c r="E106" s="800">
        <f t="shared" si="64"/>
        <v>45980</v>
      </c>
      <c r="F106" s="1051" t="s">
        <v>868</v>
      </c>
      <c r="G106" s="800" t="s">
        <v>2966</v>
      </c>
      <c r="H106" s="800">
        <v>45988</v>
      </c>
      <c r="I106" s="800">
        <f>H106+4</f>
        <v>45992</v>
      </c>
      <c r="J106" s="764"/>
      <c r="K106" s="758">
        <f>PERTIWI!M241</f>
        <v>45966</v>
      </c>
    </row>
    <row r="107" spans="1:11" s="14" customFormat="1" ht="18" hidden="1" customHeight="1">
      <c r="A107" s="805"/>
      <c r="B107" s="979" t="s">
        <v>2589</v>
      </c>
      <c r="C107" s="979" t="s">
        <v>2858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PERTIWI!M242</f>
        <v>45973</v>
      </c>
    </row>
    <row r="108" spans="1:11" s="14" customFormat="1" ht="18" hidden="1" customHeight="1">
      <c r="A108" s="805"/>
      <c r="B108" s="979" t="s">
        <v>720</v>
      </c>
      <c r="C108" s="979" t="s">
        <v>2859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PERTIWI!M243</f>
        <v>45980</v>
      </c>
    </row>
    <row r="109" spans="1:11" s="14" customFormat="1" ht="18" hidden="1" customHeight="1">
      <c r="A109" s="805"/>
      <c r="B109" s="1188" t="s">
        <v>755</v>
      </c>
      <c r="C109" s="1134" t="s">
        <v>2860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hidden="1" customHeight="1">
      <c r="A110" s="805"/>
      <c r="B110" s="1185" t="s">
        <v>2589</v>
      </c>
      <c r="C110" s="1149" t="s">
        <v>2858</v>
      </c>
      <c r="D110" s="1186">
        <v>45984</v>
      </c>
      <c r="E110" s="1179">
        <f t="shared" si="64"/>
        <v>45998</v>
      </c>
      <c r="F110" s="1187" t="s">
        <v>2964</v>
      </c>
      <c r="G110" s="1179" t="s">
        <v>2967</v>
      </c>
      <c r="H110" s="1179">
        <v>46010</v>
      </c>
      <c r="I110" s="1178">
        <f>H110+4</f>
        <v>46014</v>
      </c>
      <c r="J110" s="764"/>
      <c r="K110" s="758">
        <f>PERTIWI!M242</f>
        <v>45973</v>
      </c>
    </row>
    <row r="111" spans="1:11" s="14" customFormat="1" ht="18" hidden="1" customHeight="1">
      <c r="A111" s="805"/>
      <c r="B111" s="1128" t="s">
        <v>755</v>
      </c>
      <c r="C111" s="1190" t="s">
        <v>2859</v>
      </c>
      <c r="D111" s="1141">
        <v>45984</v>
      </c>
      <c r="E111" s="1191" t="s">
        <v>399</v>
      </c>
      <c r="F111" s="1192"/>
      <c r="G111" s="1193"/>
      <c r="H111" s="1194"/>
      <c r="I111" s="1195"/>
      <c r="J111" s="764"/>
      <c r="K111" s="758">
        <f>PERTIWI!M243</f>
        <v>45980</v>
      </c>
    </row>
    <row r="112" spans="1:11" s="14" customFormat="1" ht="18" hidden="1" customHeight="1">
      <c r="A112" s="805" t="s">
        <v>2968</v>
      </c>
      <c r="B112" s="1128" t="s">
        <v>755</v>
      </c>
      <c r="C112" s="979" t="s">
        <v>2860</v>
      </c>
      <c r="D112" s="974">
        <v>45987</v>
      </c>
      <c r="E112" s="1179">
        <f>D112+14</f>
        <v>46001</v>
      </c>
      <c r="F112" s="1174" t="s">
        <v>2964</v>
      </c>
      <c r="G112" s="1114" t="s">
        <v>2967</v>
      </c>
      <c r="H112" s="1179">
        <v>46010</v>
      </c>
      <c r="I112" s="1178">
        <f t="shared" ref="I112:I122" si="66">H112+4</f>
        <v>46014</v>
      </c>
      <c r="J112" s="764"/>
      <c r="K112" s="878">
        <f>K111+7</f>
        <v>45987</v>
      </c>
    </row>
    <row r="113" spans="1:11" s="14" customFormat="1" ht="18" hidden="1" customHeight="1">
      <c r="A113" s="805" t="s">
        <v>2180</v>
      </c>
      <c r="B113" s="1170" t="s">
        <v>2748</v>
      </c>
      <c r="C113" s="979" t="s">
        <v>2862</v>
      </c>
      <c r="D113" s="974">
        <v>46009</v>
      </c>
      <c r="E113" s="1179">
        <f>D113+13</f>
        <v>46022</v>
      </c>
      <c r="F113" s="1174" t="s">
        <v>2964</v>
      </c>
      <c r="G113" s="1177" t="s">
        <v>2969</v>
      </c>
      <c r="H113" s="1179">
        <v>46023</v>
      </c>
      <c r="I113" s="1178">
        <f t="shared" si="66"/>
        <v>46027</v>
      </c>
      <c r="J113" s="764"/>
      <c r="K113" s="878">
        <v>45997</v>
      </c>
    </row>
    <row r="114" spans="1:11" s="14" customFormat="1" ht="18" hidden="1" customHeight="1">
      <c r="A114" s="805"/>
      <c r="B114" s="1128" t="s">
        <v>755</v>
      </c>
      <c r="C114" s="979" t="s">
        <v>2864</v>
      </c>
      <c r="D114" s="974">
        <v>46003</v>
      </c>
      <c r="E114" s="1179">
        <f t="shared" ref="E114" si="67">D114+13</f>
        <v>46016</v>
      </c>
      <c r="F114" s="1174" t="s">
        <v>2964</v>
      </c>
      <c r="G114" s="1177" t="s">
        <v>2969</v>
      </c>
      <c r="H114" s="1179">
        <v>46023</v>
      </c>
      <c r="I114" s="1178">
        <f t="shared" si="66"/>
        <v>46027</v>
      </c>
      <c r="J114" s="764"/>
      <c r="K114" s="878">
        <f>K113+7</f>
        <v>46004</v>
      </c>
    </row>
    <row r="115" spans="1:11" s="14" customFormat="1" ht="18" customHeight="1">
      <c r="A115" s="805"/>
      <c r="B115" s="1170" t="s">
        <v>2752</v>
      </c>
      <c r="C115" s="979" t="s">
        <v>2865</v>
      </c>
      <c r="D115" s="974">
        <v>46015</v>
      </c>
      <c r="E115" s="1179">
        <f>D115+13</f>
        <v>46028</v>
      </c>
      <c r="F115" s="1174" t="s">
        <v>868</v>
      </c>
      <c r="G115" s="1177" t="s">
        <v>2970</v>
      </c>
      <c r="H115" s="1179">
        <v>46040</v>
      </c>
      <c r="I115" s="1178">
        <f>H115+4</f>
        <v>46044</v>
      </c>
      <c r="J115" s="764"/>
      <c r="K115" s="878">
        <f>K114+7</f>
        <v>46011</v>
      </c>
    </row>
    <row r="116" spans="1:11" s="14" customFormat="1" ht="18" customHeight="1">
      <c r="A116" s="805"/>
      <c r="B116" s="1128" t="s">
        <v>755</v>
      </c>
      <c r="C116" s="979" t="s">
        <v>2867</v>
      </c>
      <c r="D116" s="974">
        <v>46019</v>
      </c>
      <c r="E116" s="1179">
        <f t="shared" ref="E116" si="68">D116+13</f>
        <v>46032</v>
      </c>
      <c r="F116" s="1174" t="s">
        <v>868</v>
      </c>
      <c r="G116" s="1177" t="s">
        <v>2970</v>
      </c>
      <c r="H116" s="1179">
        <v>46040</v>
      </c>
      <c r="I116" s="1178">
        <f t="shared" si="66"/>
        <v>46044</v>
      </c>
      <c r="J116" s="764"/>
      <c r="K116" s="878">
        <f t="shared" ref="K116:K124" si="69">K115+7</f>
        <v>46018</v>
      </c>
    </row>
    <row r="117" spans="1:11" s="14" customFormat="1" ht="18" customHeight="1">
      <c r="A117" s="805"/>
      <c r="B117" s="1128" t="s">
        <v>423</v>
      </c>
      <c r="C117" s="979" t="s">
        <v>2869</v>
      </c>
      <c r="D117" s="911">
        <v>46027</v>
      </c>
      <c r="E117" s="914" t="s">
        <v>399</v>
      </c>
      <c r="F117" s="1217" t="s">
        <v>2964</v>
      </c>
      <c r="G117" s="1218" t="s">
        <v>2970</v>
      </c>
      <c r="H117" s="1219">
        <v>46044</v>
      </c>
      <c r="I117" s="1220">
        <f t="shared" si="66"/>
        <v>46048</v>
      </c>
      <c r="J117" s="764"/>
      <c r="K117" s="878">
        <f t="shared" si="69"/>
        <v>46025</v>
      </c>
    </row>
    <row r="118" spans="1:11" s="14" customFormat="1" ht="18" customHeight="1">
      <c r="A118" s="805"/>
      <c r="B118" s="1170" t="s">
        <v>2773</v>
      </c>
      <c r="C118" s="979" t="s">
        <v>2870</v>
      </c>
      <c r="D118" s="974">
        <v>46036</v>
      </c>
      <c r="E118" s="1179">
        <f t="shared" ref="E118" si="70">D118+13</f>
        <v>46049</v>
      </c>
      <c r="F118" s="1174" t="s">
        <v>868</v>
      </c>
      <c r="G118" s="1177" t="s">
        <v>2971</v>
      </c>
      <c r="H118" s="1179">
        <v>46058</v>
      </c>
      <c r="I118" s="1178">
        <f t="shared" si="66"/>
        <v>46062</v>
      </c>
      <c r="J118" s="764"/>
      <c r="K118" s="878">
        <f t="shared" si="69"/>
        <v>46032</v>
      </c>
    </row>
    <row r="119" spans="1:11" s="14" customFormat="1" ht="18" customHeight="1">
      <c r="A119" s="805"/>
      <c r="B119" s="1128" t="s">
        <v>423</v>
      </c>
      <c r="C119" s="979" t="s">
        <v>2871</v>
      </c>
      <c r="D119" s="911">
        <v>46037</v>
      </c>
      <c r="E119" s="1207">
        <f t="shared" ref="E119:E122" si="71">D119+13</f>
        <v>46050</v>
      </c>
      <c r="F119" s="1205" t="s">
        <v>2964</v>
      </c>
      <c r="G119" s="1206" t="s">
        <v>2972</v>
      </c>
      <c r="H119" s="1207">
        <v>46051</v>
      </c>
      <c r="I119" s="1208">
        <f t="shared" si="66"/>
        <v>46055</v>
      </c>
      <c r="J119" s="764"/>
      <c r="K119" s="878">
        <f t="shared" si="69"/>
        <v>46039</v>
      </c>
    </row>
    <row r="120" spans="1:11" s="14" customFormat="1" ht="18" customHeight="1">
      <c r="A120" s="805"/>
      <c r="B120" s="1170" t="s">
        <v>2762</v>
      </c>
      <c r="C120" s="979" t="s">
        <v>2873</v>
      </c>
      <c r="D120" s="974">
        <v>46044</v>
      </c>
      <c r="E120" s="1179">
        <f t="shared" si="71"/>
        <v>46057</v>
      </c>
      <c r="F120" s="1174" t="s">
        <v>868</v>
      </c>
      <c r="G120" s="1177" t="s">
        <v>2973</v>
      </c>
      <c r="H120" s="1179">
        <v>46072</v>
      </c>
      <c r="I120" s="1178">
        <f t="shared" si="66"/>
        <v>46076</v>
      </c>
      <c r="J120" s="764"/>
      <c r="K120" s="878">
        <f t="shared" si="69"/>
        <v>46046</v>
      </c>
    </row>
    <row r="121" spans="1:11" s="14" customFormat="1" ht="18" customHeight="1">
      <c r="A121" s="805"/>
      <c r="B121" s="1170" t="s">
        <v>2385</v>
      </c>
      <c r="C121" s="979" t="s">
        <v>2874</v>
      </c>
      <c r="D121" s="974">
        <v>46051</v>
      </c>
      <c r="E121" s="1179">
        <f t="shared" si="71"/>
        <v>46064</v>
      </c>
      <c r="F121" s="1174" t="s">
        <v>868</v>
      </c>
      <c r="G121" s="1177" t="s">
        <v>2973</v>
      </c>
      <c r="H121" s="1179">
        <v>46072</v>
      </c>
      <c r="I121" s="1178">
        <f t="shared" si="66"/>
        <v>46076</v>
      </c>
      <c r="J121" s="764"/>
      <c r="K121" s="878">
        <f t="shared" si="69"/>
        <v>46053</v>
      </c>
    </row>
    <row r="122" spans="1:11" s="14" customFormat="1" ht="18" customHeight="1">
      <c r="A122" s="805"/>
      <c r="B122" s="1170" t="s">
        <v>2752</v>
      </c>
      <c r="C122" s="979" t="s">
        <v>2875</v>
      </c>
      <c r="D122" s="974">
        <v>46058</v>
      </c>
      <c r="E122" s="1179">
        <f t="shared" si="71"/>
        <v>46071</v>
      </c>
      <c r="F122" s="1174" t="s">
        <v>868</v>
      </c>
      <c r="G122" s="1177" t="s">
        <v>2974</v>
      </c>
      <c r="H122" s="1179">
        <v>46086</v>
      </c>
      <c r="I122" s="1178">
        <f t="shared" si="66"/>
        <v>46090</v>
      </c>
      <c r="J122" s="764"/>
      <c r="K122" s="878">
        <f t="shared" si="69"/>
        <v>46060</v>
      </c>
    </row>
    <row r="123" spans="1:11" s="14" customFormat="1" ht="18" customHeight="1">
      <c r="A123" s="805"/>
      <c r="B123" s="1170" t="s">
        <v>2768</v>
      </c>
      <c r="C123" s="979" t="s">
        <v>2876</v>
      </c>
      <c r="D123" s="974">
        <v>46065</v>
      </c>
      <c r="E123" s="1179">
        <f t="shared" ref="E123:E124" si="72">D123+13</f>
        <v>46078</v>
      </c>
      <c r="F123" s="1174" t="s">
        <v>868</v>
      </c>
      <c r="G123" s="1177" t="s">
        <v>2974</v>
      </c>
      <c r="H123" s="1179">
        <v>46086</v>
      </c>
      <c r="I123" s="1178">
        <f t="shared" ref="I123:I124" si="73">H123+4</f>
        <v>46090</v>
      </c>
      <c r="J123" s="764"/>
      <c r="K123" s="878">
        <f t="shared" si="69"/>
        <v>46067</v>
      </c>
    </row>
    <row r="124" spans="1:11" s="14" customFormat="1" ht="18" customHeight="1">
      <c r="A124" s="805"/>
      <c r="B124" s="1170" t="s">
        <v>2771</v>
      </c>
      <c r="C124" s="979" t="s">
        <v>2877</v>
      </c>
      <c r="D124" s="974">
        <v>46072</v>
      </c>
      <c r="E124" s="1179">
        <f t="shared" si="72"/>
        <v>46085</v>
      </c>
      <c r="F124" s="1174" t="s">
        <v>868</v>
      </c>
      <c r="G124" s="1177" t="s">
        <v>2974</v>
      </c>
      <c r="H124" s="1179">
        <v>46086</v>
      </c>
      <c r="I124" s="1178">
        <f t="shared" ref="I124" si="74">H124+4</f>
        <v>46090</v>
      </c>
      <c r="J124" s="764"/>
      <c r="K124" s="878">
        <f t="shared" si="69"/>
        <v>46074</v>
      </c>
    </row>
    <row r="125" spans="1:11" s="14" customFormat="1" ht="18" customHeight="1">
      <c r="A125" s="870"/>
      <c r="B125" s="1106" t="s">
        <v>577</v>
      </c>
      <c r="C125" s="678"/>
      <c r="D125" s="678"/>
      <c r="E125" s="678"/>
      <c r="F125" s="678"/>
      <c r="G125" s="678"/>
      <c r="H125" s="407"/>
      <c r="I125" s="407"/>
      <c r="J125" s="155"/>
    </row>
    <row r="127" spans="1:11" ht="18.75" customHeight="1" thickBot="1"/>
    <row r="128" spans="1:11" s="147" customFormat="1" ht="18.75" customHeight="1">
      <c r="B128" s="896"/>
      <c r="C128" s="897"/>
      <c r="D128" s="898"/>
      <c r="E128" s="899"/>
      <c r="F128" s="900"/>
      <c r="G128" s="901"/>
      <c r="H128" s="902"/>
    </row>
    <row r="129" spans="1:15" s="147" customFormat="1" ht="18" customHeight="1">
      <c r="B129" s="778" t="s">
        <v>578</v>
      </c>
      <c r="C129" s="145"/>
      <c r="D129" s="147" t="s">
        <v>579</v>
      </c>
      <c r="G129" s="147" t="s">
        <v>580</v>
      </c>
      <c r="H129" s="779"/>
    </row>
    <row r="130" spans="1:15" s="147" customFormat="1" ht="18" customHeight="1">
      <c r="B130" s="780" t="s">
        <v>581</v>
      </c>
      <c r="C130" s="1098" t="s">
        <v>582</v>
      </c>
      <c r="D130" s="133" t="s">
        <v>583</v>
      </c>
      <c r="F130" s="1098" t="s">
        <v>584</v>
      </c>
      <c r="G130" s="145" t="s">
        <v>585</v>
      </c>
      <c r="H130" s="1099" t="s">
        <v>586</v>
      </c>
    </row>
    <row r="131" spans="1:15" s="147" customFormat="1" ht="18" customHeight="1">
      <c r="B131" s="780" t="s">
        <v>587</v>
      </c>
      <c r="C131" s="1098" t="s">
        <v>588</v>
      </c>
      <c r="D131" s="133" t="s">
        <v>589</v>
      </c>
      <c r="E131" s="148" t="s">
        <v>590</v>
      </c>
      <c r="F131" s="1100" t="s">
        <v>591</v>
      </c>
      <c r="G131" s="145" t="s">
        <v>592</v>
      </c>
      <c r="H131" s="1099" t="s">
        <v>593</v>
      </c>
    </row>
    <row r="132" spans="1:15" s="147" customFormat="1" ht="18" customHeight="1">
      <c r="B132" s="783" t="s">
        <v>594</v>
      </c>
      <c r="C132" s="1101" t="s">
        <v>595</v>
      </c>
      <c r="D132" s="133" t="s">
        <v>596</v>
      </c>
      <c r="E132" s="148" t="s">
        <v>597</v>
      </c>
      <c r="F132" s="1100" t="s">
        <v>598</v>
      </c>
      <c r="G132" s="588" t="s">
        <v>599</v>
      </c>
      <c r="H132" s="1102" t="s">
        <v>600</v>
      </c>
    </row>
    <row r="133" spans="1:15" s="147" customFormat="1" ht="18.75" customHeight="1">
      <c r="B133" s="783" t="s">
        <v>601</v>
      </c>
      <c r="C133" s="1101" t="s">
        <v>602</v>
      </c>
      <c r="D133" s="133" t="s">
        <v>603</v>
      </c>
      <c r="E133" s="148" t="s">
        <v>604</v>
      </c>
      <c r="F133" s="1100" t="s">
        <v>605</v>
      </c>
      <c r="G133" s="588" t="s">
        <v>606</v>
      </c>
      <c r="H133" s="1102" t="s">
        <v>607</v>
      </c>
      <c r="N133" s="149"/>
      <c r="O133" s="149"/>
    </row>
    <row r="134" spans="1:15" s="147" customFormat="1" ht="18.75" customHeight="1">
      <c r="B134" s="783" t="s">
        <v>862</v>
      </c>
      <c r="C134" s="1101" t="s">
        <v>609</v>
      </c>
      <c r="D134" s="133" t="s">
        <v>610</v>
      </c>
      <c r="E134" s="148" t="s">
        <v>611</v>
      </c>
      <c r="F134" s="1100" t="s">
        <v>612</v>
      </c>
      <c r="G134" s="588" t="s">
        <v>613</v>
      </c>
      <c r="H134" s="1102" t="s">
        <v>614</v>
      </c>
      <c r="N134" s="149"/>
      <c r="O134" s="149"/>
    </row>
    <row r="135" spans="1:15" s="147" customFormat="1" ht="18.75" customHeight="1">
      <c r="B135" s="783" t="s">
        <v>615</v>
      </c>
      <c r="C135" s="1101" t="s">
        <v>616</v>
      </c>
      <c r="D135" s="133" t="s">
        <v>617</v>
      </c>
      <c r="E135" s="148" t="s">
        <v>618</v>
      </c>
      <c r="F135" s="1100" t="s">
        <v>619</v>
      </c>
      <c r="G135" s="588" t="s">
        <v>620</v>
      </c>
      <c r="H135" s="1102" t="s">
        <v>621</v>
      </c>
      <c r="N135" s="149"/>
      <c r="O135" s="149"/>
    </row>
    <row r="136" spans="1:15" s="147" customFormat="1" ht="18.75" customHeight="1">
      <c r="B136" s="783" t="s">
        <v>622</v>
      </c>
      <c r="C136" s="1101" t="s">
        <v>623</v>
      </c>
      <c r="D136" s="133" t="s">
        <v>624</v>
      </c>
      <c r="E136" s="148" t="s">
        <v>625</v>
      </c>
      <c r="F136" s="1098" t="s">
        <v>626</v>
      </c>
      <c r="G136" s="588" t="s">
        <v>627</v>
      </c>
      <c r="H136" s="787" t="s">
        <v>628</v>
      </c>
      <c r="N136" s="149"/>
      <c r="O136" s="149"/>
    </row>
    <row r="137" spans="1:15" s="149" customFormat="1" ht="18.75" customHeight="1">
      <c r="A137" s="1033"/>
      <c r="B137" s="783" t="s">
        <v>629</v>
      </c>
      <c r="C137" s="1101" t="s">
        <v>630</v>
      </c>
      <c r="D137" s="133"/>
      <c r="E137" s="145"/>
      <c r="F137" s="588"/>
      <c r="G137" s="147"/>
      <c r="H137" s="788"/>
      <c r="I137" s="145"/>
      <c r="J137" s="145"/>
      <c r="K137" s="145"/>
    </row>
    <row r="138" spans="1:15" s="149" customFormat="1" ht="18.75" customHeight="1" thickBot="1">
      <c r="A138" s="1033"/>
      <c r="B138" s="1103"/>
      <c r="C138" s="791"/>
      <c r="D138" s="791"/>
      <c r="E138" s="791"/>
      <c r="F138" s="791"/>
      <c r="G138" s="791"/>
      <c r="H138" s="1104"/>
      <c r="I138" s="145"/>
      <c r="J138" s="145"/>
      <c r="K138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0" r:id="rId1" xr:uid="{240452DD-8613-4C12-AF94-293CEB08B1C6}"/>
    <hyperlink ref="C130" r:id="rId2" xr:uid="{2AEB3D88-011D-452D-A65E-DCCED32A6BAB}"/>
    <hyperlink ref="H135" r:id="rId3" xr:uid="{6B3349ED-BDBF-4CF7-8E98-DEED6ACE8529}"/>
    <hyperlink ref="H134" r:id="rId4" xr:uid="{02B167F6-CB7D-4A7A-B0EB-9591947C5FA4}"/>
    <hyperlink ref="C133" r:id="rId5" xr:uid="{0DB9FBF3-E40E-43F1-9EB3-390207349AFC}"/>
    <hyperlink ref="C131" r:id="rId6" xr:uid="{4C90F8D3-D1D5-4136-861D-266B7985A7FD}"/>
    <hyperlink ref="C137" r:id="rId7" xr:uid="{D6FE1873-E927-42AF-9780-C54153D54540}"/>
    <hyperlink ref="H133" r:id="rId8" xr:uid="{8ADDD718-0F77-4E47-8E89-FD24A342D30B}"/>
    <hyperlink ref="H136" r:id="rId9" xr:uid="{6E55A3FF-CB86-47A1-B5AF-B7E12871E4C2}"/>
    <hyperlink ref="F130" r:id="rId10" xr:uid="{7F992109-27A2-4D6C-849E-C9BC55CC8400}"/>
    <hyperlink ref="F135" r:id="rId11" xr:uid="{0F6F1162-5012-4380-92EA-2737615477C6}"/>
    <hyperlink ref="F131" r:id="rId12" xr:uid="{8E8D8E33-275A-4D98-B8CB-6B889F11BBA5}"/>
    <hyperlink ref="F132" r:id="rId13" xr:uid="{E4117C21-9530-4303-B173-E590437DB152}"/>
    <hyperlink ref="F133" r:id="rId14" xr:uid="{14451DC8-B38E-43DA-9C0E-7F3706928D1A}"/>
    <hyperlink ref="F134" r:id="rId15" xr:uid="{B68137CC-AF10-4991-B3FD-5B65E7FB39FD}"/>
    <hyperlink ref="H131" r:id="rId16" xr:uid="{3061FAF6-554D-4D43-BA8F-A96E3C9B2EBB}"/>
    <hyperlink ref="H132" r:id="rId17" xr:uid="{FB566BB6-2010-4CEA-A90C-8923089164CB}"/>
    <hyperlink ref="F136" r:id="rId18" xr:uid="{84E46D8A-B3A1-4E88-BF2E-FFDDF3BE2D75}"/>
    <hyperlink ref="C132" r:id="rId19" xr:uid="{596819ED-DD39-47DE-9A5D-35A958E538AC}"/>
    <hyperlink ref="C134" r:id="rId20" xr:uid="{5AD6479A-F879-4DC5-8363-501ED48481A8}"/>
    <hyperlink ref="C135" r:id="rId21" xr:uid="{36ECE32A-4F03-4977-B0CC-0856588ABABC}"/>
    <hyperlink ref="C136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413"/>
  <sheetViews>
    <sheetView showGridLines="0" topLeftCell="A4" zoomScaleNormal="100" zoomScaleSheetLayoutView="75" workbookViewId="0">
      <selection activeCell="B106" sqref="B106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4.45" thickBot="1"/>
    <row r="2" spans="1:13" ht="20.100000000000001" customHeight="1" thickBot="1">
      <c r="B2" s="1238" t="s">
        <v>116</v>
      </c>
      <c r="C2" s="1238"/>
      <c r="D2" s="1238"/>
      <c r="E2" s="1238"/>
      <c r="F2" s="1238"/>
      <c r="G2" s="723"/>
      <c r="H2" s="956" t="s">
        <v>360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39" t="s">
        <v>126</v>
      </c>
      <c r="C4" s="1240"/>
      <c r="D4" s="1240"/>
      <c r="E4" s="1240"/>
      <c r="F4" s="1241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31" t="s">
        <v>361</v>
      </c>
      <c r="C7" s="1231"/>
      <c r="D7" s="1231"/>
      <c r="E7" s="1231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33" t="s">
        <v>2975</v>
      </c>
      <c r="C9" s="1234"/>
      <c r="D9" s="1235" t="s">
        <v>363</v>
      </c>
      <c r="E9" s="941" t="s">
        <v>2976</v>
      </c>
      <c r="I9" s="881"/>
    </row>
    <row r="10" spans="1:13" s="14" customFormat="1" ht="22.5" customHeight="1">
      <c r="A10" s="806"/>
      <c r="B10" s="944" t="s">
        <v>365</v>
      </c>
      <c r="C10" s="944" t="s">
        <v>366</v>
      </c>
      <c r="D10" s="1236"/>
      <c r="E10" s="949" t="s">
        <v>282</v>
      </c>
      <c r="G10" s="1050" t="s">
        <v>502</v>
      </c>
      <c r="H10" s="1050" t="s">
        <v>367</v>
      </c>
      <c r="I10" s="985" t="s">
        <v>368</v>
      </c>
    </row>
    <row r="11" spans="1:13" s="14" customFormat="1" ht="27" hidden="1" customHeight="1">
      <c r="A11" s="806"/>
      <c r="B11" s="962" t="s">
        <v>1892</v>
      </c>
      <c r="C11" s="955" t="s">
        <v>2977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1869</v>
      </c>
      <c r="B12" s="880" t="s">
        <v>423</v>
      </c>
      <c r="C12" s="939" t="s">
        <v>2978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2131</v>
      </c>
      <c r="B13" s="962" t="s">
        <v>1869</v>
      </c>
      <c r="C13" s="955" t="s">
        <v>2979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2196</v>
      </c>
      <c r="B14" s="962" t="s">
        <v>2131</v>
      </c>
      <c r="C14" s="955" t="s">
        <v>2980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2981</v>
      </c>
      <c r="B15" s="962" t="s">
        <v>2196</v>
      </c>
      <c r="C15" s="955" t="s">
        <v>2982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1892</v>
      </c>
      <c r="B16" s="962" t="s">
        <v>2981</v>
      </c>
      <c r="C16" s="955" t="s">
        <v>2983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2984</v>
      </c>
      <c r="B17" s="955" t="s">
        <v>1892</v>
      </c>
      <c r="C17" s="955" t="s">
        <v>2985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2986</v>
      </c>
      <c r="B18" s="955" t="s">
        <v>2987</v>
      </c>
      <c r="C18" s="955" t="s">
        <v>2988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2989</v>
      </c>
      <c r="B19" s="955" t="s">
        <v>2131</v>
      </c>
      <c r="C19" s="955" t="s">
        <v>2990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2196</v>
      </c>
      <c r="B20" s="880" t="s">
        <v>423</v>
      </c>
      <c r="C20" s="955" t="s">
        <v>2991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2992</v>
      </c>
      <c r="B21" s="955" t="s">
        <v>2196</v>
      </c>
      <c r="C21" s="955" t="s">
        <v>2993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2994</v>
      </c>
      <c r="B22" s="955" t="s">
        <v>2708</v>
      </c>
      <c r="C22" s="955" t="s">
        <v>2995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2984</v>
      </c>
      <c r="B23" s="955" t="s">
        <v>1892</v>
      </c>
      <c r="C23" s="955" t="s">
        <v>2996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2997</v>
      </c>
      <c r="B24" s="955" t="s">
        <v>2987</v>
      </c>
      <c r="C24" s="955" t="s">
        <v>2998</v>
      </c>
      <c r="D24" s="880" t="s">
        <v>399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2999</v>
      </c>
      <c r="B25" s="955" t="s">
        <v>2131</v>
      </c>
      <c r="C25" s="955" t="s">
        <v>3000</v>
      </c>
      <c r="D25" s="880" t="s">
        <v>399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3001</v>
      </c>
      <c r="B26" s="955" t="s">
        <v>2196</v>
      </c>
      <c r="C26" s="955" t="s">
        <v>3002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3001</v>
      </c>
      <c r="B27" s="955" t="s">
        <v>2708</v>
      </c>
      <c r="C27" s="955" t="s">
        <v>3003</v>
      </c>
      <c r="D27" s="880" t="s">
        <v>399</v>
      </c>
      <c r="E27" s="799" t="s">
        <v>399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3001</v>
      </c>
      <c r="B28" s="955" t="s">
        <v>1892</v>
      </c>
      <c r="C28" s="955" t="s">
        <v>3004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3001</v>
      </c>
      <c r="B29" s="955" t="s">
        <v>2987</v>
      </c>
      <c r="C29" s="955" t="s">
        <v>3005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3001</v>
      </c>
      <c r="B30" s="955" t="s">
        <v>2131</v>
      </c>
      <c r="C30" s="955" t="s">
        <v>3006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2196</v>
      </c>
      <c r="B31" s="955" t="s">
        <v>2188</v>
      </c>
      <c r="C31" s="955" t="s">
        <v>3007</v>
      </c>
      <c r="D31" s="880" t="s">
        <v>399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3001</v>
      </c>
      <c r="B32" s="955" t="s">
        <v>2708</v>
      </c>
      <c r="C32" s="955" t="s">
        <v>3008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1892</v>
      </c>
      <c r="C33" s="955" t="s">
        <v>3009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3001</v>
      </c>
      <c r="B34" s="955" t="s">
        <v>2987</v>
      </c>
      <c r="C34" s="955" t="s">
        <v>3010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2131</v>
      </c>
      <c r="B35" s="1026" t="s">
        <v>423</v>
      </c>
      <c r="C35" s="955" t="s">
        <v>3011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3012</v>
      </c>
      <c r="B36" s="955" t="s">
        <v>2708</v>
      </c>
      <c r="C36" s="955" t="s">
        <v>3013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2131</v>
      </c>
      <c r="C37" s="955" t="s">
        <v>3014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1892</v>
      </c>
      <c r="B38" s="955" t="s">
        <v>3015</v>
      </c>
      <c r="C38" s="955" t="s">
        <v>3016</v>
      </c>
      <c r="D38" s="880" t="s">
        <v>399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3017</v>
      </c>
      <c r="B39" s="955" t="s">
        <v>718</v>
      </c>
      <c r="C39" s="955" t="s">
        <v>3018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3019</v>
      </c>
      <c r="B40" s="955" t="s">
        <v>720</v>
      </c>
      <c r="C40" s="955" t="s">
        <v>3020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2987</v>
      </c>
      <c r="B41" s="955" t="s">
        <v>3021</v>
      </c>
      <c r="C41" s="955" t="s">
        <v>3022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2708</v>
      </c>
      <c r="C42" s="955" t="s">
        <v>3023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3021</v>
      </c>
      <c r="B43" s="1026" t="s">
        <v>423</v>
      </c>
      <c r="C43" s="955" t="s">
        <v>3024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3001</v>
      </c>
      <c r="B44" s="955" t="s">
        <v>3015</v>
      </c>
      <c r="C44" s="955" t="s">
        <v>3025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3026</v>
      </c>
      <c r="B45" s="955" t="s">
        <v>718</v>
      </c>
      <c r="C45" s="955" t="s">
        <v>3027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720</v>
      </c>
      <c r="C46" s="955" t="s">
        <v>3028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3029</v>
      </c>
      <c r="C47" s="955" t="s">
        <v>3030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2708</v>
      </c>
      <c r="C48" s="955" t="s">
        <v>3031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3032</v>
      </c>
      <c r="B49" s="955" t="s">
        <v>3015</v>
      </c>
      <c r="C49" s="955" t="s">
        <v>3033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3015</v>
      </c>
      <c r="B50" s="955" t="s">
        <v>2131</v>
      </c>
      <c r="C50" s="955" t="s">
        <v>3034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718</v>
      </c>
      <c r="B51" s="955" t="s">
        <v>720</v>
      </c>
      <c r="C51" s="955" t="s">
        <v>3035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720</v>
      </c>
      <c r="B52" s="955" t="s">
        <v>718</v>
      </c>
      <c r="C52" s="955" t="s">
        <v>3036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I52:I58" si="5">WEEKNUM(H52)</f>
        <v>3</v>
      </c>
      <c r="K52" s="155"/>
    </row>
    <row r="53" spans="1:11" s="14" customFormat="1" ht="20.100000000000001" hidden="1" customHeight="1">
      <c r="A53" s="874"/>
      <c r="B53" s="955" t="s">
        <v>3029</v>
      </c>
      <c r="C53" s="955" t="s">
        <v>3037</v>
      </c>
      <c r="D53" s="880" t="s">
        <v>399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2708</v>
      </c>
      <c r="C54" s="955" t="s">
        <v>3038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3039</v>
      </c>
      <c r="B55" s="955" t="s">
        <v>3040</v>
      </c>
      <c r="C55" s="955" t="s">
        <v>3041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720</v>
      </c>
      <c r="B56" s="955" t="s">
        <v>2131</v>
      </c>
      <c r="C56" s="955" t="s">
        <v>3042</v>
      </c>
      <c r="D56" s="880" t="s">
        <v>399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718</v>
      </c>
      <c r="C57" s="955" t="s">
        <v>3043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3029</v>
      </c>
      <c r="C58" s="955" t="s">
        <v>3044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2708</v>
      </c>
      <c r="C59" s="955" t="s">
        <v>3045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I59:I63" si="7">WEEKNUM(H59)</f>
        <v>10</v>
      </c>
      <c r="K59" s="155"/>
    </row>
    <row r="60" spans="1:11" s="14" customFormat="1" ht="20.100000000000001" hidden="1" customHeight="1">
      <c r="A60" s="874" t="s">
        <v>3039</v>
      </c>
      <c r="B60" s="955" t="s">
        <v>720</v>
      </c>
      <c r="C60" s="955" t="s">
        <v>3046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720</v>
      </c>
      <c r="B61" s="955" t="s">
        <v>2131</v>
      </c>
      <c r="C61" s="955" t="s">
        <v>3047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718</v>
      </c>
      <c r="B62" s="955" t="s">
        <v>1790</v>
      </c>
      <c r="C62" s="955" t="s">
        <v>3048</v>
      </c>
      <c r="D62" s="953">
        <v>45736</v>
      </c>
      <c r="E62" s="972" t="s">
        <v>399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3029</v>
      </c>
      <c r="C63" s="955" t="s">
        <v>3049</v>
      </c>
      <c r="D63" s="955">
        <v>45750</v>
      </c>
      <c r="E63" s="972" t="s">
        <v>399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2455</v>
      </c>
      <c r="C64" s="955" t="s">
        <v>3050</v>
      </c>
      <c r="D64" s="955">
        <v>45781</v>
      </c>
      <c r="E64" s="972" t="s">
        <v>399</v>
      </c>
      <c r="G64" s="758">
        <f t="shared" si="1"/>
        <v>45758</v>
      </c>
      <c r="H64" s="758">
        <f t="shared" si="1"/>
        <v>45758</v>
      </c>
      <c r="I64" s="332">
        <f t="shared" ref="I64:I69" si="8">WEEKNUM(H64)</f>
        <v>15</v>
      </c>
      <c r="K64" s="155"/>
    </row>
    <row r="65" spans="1:11" s="14" customFormat="1" ht="20.100000000000001" hidden="1" customHeight="1">
      <c r="A65" s="874" t="s">
        <v>2708</v>
      </c>
      <c r="B65" s="955" t="s">
        <v>2508</v>
      </c>
      <c r="C65" s="955" t="s">
        <v>3051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720</v>
      </c>
      <c r="C66" s="955" t="s">
        <v>3052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2131</v>
      </c>
      <c r="C67" s="955" t="s">
        <v>3053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1790</v>
      </c>
      <c r="C68" s="955" t="s">
        <v>3054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3029</v>
      </c>
      <c r="C69" s="955" t="s">
        <v>3055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2508</v>
      </c>
      <c r="C70" s="955" t="s">
        <v>3056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I70:I75" si="11">WEEKNUM(H70)</f>
        <v>21</v>
      </c>
      <c r="K70" s="155"/>
    </row>
    <row r="71" spans="1:11" s="14" customFormat="1" ht="20.100000000000001" hidden="1" customHeight="1">
      <c r="A71" s="874"/>
      <c r="B71" s="1026" t="s">
        <v>423</v>
      </c>
      <c r="C71" s="955" t="s">
        <v>3057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2455</v>
      </c>
      <c r="C72" s="955" t="s">
        <v>3058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720</v>
      </c>
      <c r="B73" s="955" t="s">
        <v>3059</v>
      </c>
      <c r="C73" s="955" t="s">
        <v>3060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2131</v>
      </c>
      <c r="B74" s="955" t="s">
        <v>1790</v>
      </c>
      <c r="C74" s="955" t="s">
        <v>3061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423</v>
      </c>
      <c r="C75" s="955" t="s">
        <v>3062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3029</v>
      </c>
      <c r="C76" s="955" t="s">
        <v>3063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I76" si="13">WEEKNUM(H76)</f>
        <v>27</v>
      </c>
      <c r="K76" s="155"/>
    </row>
    <row r="77" spans="1:11" s="14" customFormat="1" ht="20.100000000000001" hidden="1" customHeight="1">
      <c r="A77" s="874" t="s">
        <v>524</v>
      </c>
      <c r="B77" s="955" t="s">
        <v>2508</v>
      </c>
      <c r="C77" s="955" t="s">
        <v>3064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I77" si="15">WEEKNUM(H77)</f>
        <v>28</v>
      </c>
      <c r="K77" s="155"/>
    </row>
    <row r="78" spans="1:11" s="14" customFormat="1" ht="20.100000000000001" hidden="1" customHeight="1">
      <c r="A78" s="1091"/>
      <c r="B78" s="955" t="s">
        <v>2455</v>
      </c>
      <c r="C78" s="955" t="s">
        <v>3065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I78:I80" si="17">WEEKNUM(H78)</f>
        <v>29</v>
      </c>
      <c r="K78" s="155"/>
    </row>
    <row r="79" spans="1:11" s="14" customFormat="1" ht="20.100000000000001" hidden="1" customHeight="1">
      <c r="A79" s="874" t="s">
        <v>3066</v>
      </c>
      <c r="B79" s="955" t="s">
        <v>3059</v>
      </c>
      <c r="C79" s="955" t="s">
        <v>3067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427</v>
      </c>
      <c r="B80" s="955" t="s">
        <v>427</v>
      </c>
      <c r="C80" s="955" t="s">
        <v>1172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3068</v>
      </c>
      <c r="B81" s="955" t="s">
        <v>1801</v>
      </c>
      <c r="C81" s="955" t="s">
        <v>3069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I81:I86" si="19">WEEKNUM(H81)</f>
        <v>32</v>
      </c>
      <c r="K81" s="155"/>
    </row>
    <row r="82" spans="1:11" s="14" customFormat="1" ht="20.100000000000001" hidden="1" customHeight="1">
      <c r="A82" s="874" t="s">
        <v>3029</v>
      </c>
      <c r="B82" s="955" t="s">
        <v>3029</v>
      </c>
      <c r="C82" s="955" t="s">
        <v>3070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2508</v>
      </c>
      <c r="C83" s="955" t="s">
        <v>3071</v>
      </c>
      <c r="D83" s="972" t="s">
        <v>399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2455</v>
      </c>
      <c r="C84" s="955" t="s">
        <v>3072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3059</v>
      </c>
      <c r="C85" s="955" t="s">
        <v>3073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1801</v>
      </c>
      <c r="B86" s="955" t="s">
        <v>427</v>
      </c>
      <c r="C86" s="955" t="s">
        <v>3074</v>
      </c>
      <c r="D86" s="972" t="s">
        <v>399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3075</v>
      </c>
      <c r="B87" s="955" t="s">
        <v>3076</v>
      </c>
      <c r="C87" s="955" t="s">
        <v>3077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I87:I92" si="23">WEEKNUM(H87)</f>
        <v>38</v>
      </c>
      <c r="K87" s="155"/>
    </row>
    <row r="88" spans="1:11" s="14" customFormat="1" ht="20.100000000000001" hidden="1" customHeight="1">
      <c r="A88" s="874" t="s">
        <v>3029</v>
      </c>
      <c r="B88" s="955" t="s">
        <v>1801</v>
      </c>
      <c r="C88" s="955" t="s">
        <v>3078</v>
      </c>
      <c r="D88" s="955">
        <v>45927</v>
      </c>
      <c r="E88" s="972" t="s">
        <v>399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2508</v>
      </c>
      <c r="C89" s="955" t="s">
        <v>3079</v>
      </c>
      <c r="D89" s="955">
        <v>45938</v>
      </c>
      <c r="E89" s="972" t="s">
        <v>399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2455</v>
      </c>
      <c r="C90" s="955" t="s">
        <v>3080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3081</v>
      </c>
      <c r="B91" s="1126" t="s">
        <v>423</v>
      </c>
      <c r="C91" s="1061" t="s">
        <v>3082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427</v>
      </c>
      <c r="B92" s="955" t="s">
        <v>3059</v>
      </c>
      <c r="C92" s="955" t="s">
        <v>3083</v>
      </c>
      <c r="D92" s="972" t="s">
        <v>399</v>
      </c>
      <c r="E92" s="972" t="s">
        <v>399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3084</v>
      </c>
      <c r="B93" s="955" t="s">
        <v>427</v>
      </c>
      <c r="C93" s="955" t="s">
        <v>3085</v>
      </c>
      <c r="D93" s="953">
        <v>45964</v>
      </c>
      <c r="E93" s="972" t="s">
        <v>399</v>
      </c>
      <c r="G93" s="758">
        <f t="shared" si="21"/>
        <v>45960</v>
      </c>
      <c r="H93" s="758">
        <f t="shared" si="21"/>
        <v>45961</v>
      </c>
      <c r="I93" s="332">
        <f t="shared" ref="I93:I97" si="25">WEEKNUM(H93)</f>
        <v>44</v>
      </c>
      <c r="K93" s="155"/>
    </row>
    <row r="94" spans="1:11" s="14" customFormat="1" ht="20.100000000000001" hidden="1" customHeight="1">
      <c r="A94" s="874" t="s">
        <v>3084</v>
      </c>
      <c r="B94" s="1061" t="s">
        <v>3086</v>
      </c>
      <c r="C94" s="955" t="s">
        <v>3087</v>
      </c>
      <c r="D94" s="955">
        <v>45967</v>
      </c>
      <c r="E94" s="972" t="s">
        <v>399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hidden="1" customHeight="1">
      <c r="A95" s="874" t="s">
        <v>3088</v>
      </c>
      <c r="B95" s="1061" t="s">
        <v>713</v>
      </c>
      <c r="C95" s="955" t="s">
        <v>3089</v>
      </c>
      <c r="D95" s="955">
        <v>45974</v>
      </c>
      <c r="E95" s="972" t="s">
        <v>399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hidden="1" customHeight="1">
      <c r="A96" s="874" t="s">
        <v>3090</v>
      </c>
      <c r="B96" s="1126" t="s">
        <v>755</v>
      </c>
      <c r="C96" s="955" t="s">
        <v>3091</v>
      </c>
      <c r="D96" s="955">
        <v>45981</v>
      </c>
      <c r="E96" s="972" t="s">
        <v>399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1" s="14" customFormat="1" ht="20.100000000000001" hidden="1" customHeight="1">
      <c r="A97" s="874" t="s">
        <v>3092</v>
      </c>
      <c r="B97" s="955" t="s">
        <v>2399</v>
      </c>
      <c r="C97" s="955" t="s">
        <v>3093</v>
      </c>
      <c r="D97" s="953">
        <v>45988</v>
      </c>
      <c r="E97" s="972" t="s">
        <v>399</v>
      </c>
      <c r="G97" s="758">
        <f t="shared" ref="G97:H103" si="26">G96+7</f>
        <v>45988</v>
      </c>
      <c r="H97" s="758">
        <f t="shared" si="26"/>
        <v>45989</v>
      </c>
      <c r="I97" s="332">
        <f t="shared" si="25"/>
        <v>48</v>
      </c>
      <c r="K97" s="155"/>
    </row>
    <row r="98" spans="1:11" s="14" customFormat="1" ht="20.100000000000001" hidden="1" customHeight="1">
      <c r="A98" s="874" t="s">
        <v>3094</v>
      </c>
      <c r="B98" s="1126" t="s">
        <v>423</v>
      </c>
      <c r="C98" s="955" t="s">
        <v>3095</v>
      </c>
      <c r="D98" s="803">
        <v>45995</v>
      </c>
      <c r="E98" s="803">
        <f>D98+1</f>
        <v>45996</v>
      </c>
      <c r="G98" s="758">
        <f t="shared" si="26"/>
        <v>45995</v>
      </c>
      <c r="H98" s="758">
        <f t="shared" si="26"/>
        <v>45996</v>
      </c>
      <c r="I98" s="332">
        <f t="shared" ref="I98:I99" si="27">WEEKNUM(H98)</f>
        <v>49</v>
      </c>
      <c r="K98" s="155"/>
    </row>
    <row r="99" spans="1:11" s="14" customFormat="1" ht="20.100000000000001" hidden="1" customHeight="1">
      <c r="A99" s="874"/>
      <c r="B99" s="955" t="s">
        <v>3096</v>
      </c>
      <c r="C99" s="955" t="s">
        <v>3097</v>
      </c>
      <c r="D99" s="953">
        <v>46002</v>
      </c>
      <c r="E99" s="972" t="s">
        <v>399</v>
      </c>
      <c r="G99" s="758">
        <f t="shared" si="26"/>
        <v>46002</v>
      </c>
      <c r="H99" s="758">
        <f t="shared" si="26"/>
        <v>46003</v>
      </c>
      <c r="I99" s="332">
        <f t="shared" si="27"/>
        <v>50</v>
      </c>
      <c r="K99" s="155"/>
    </row>
    <row r="100" spans="1:11" s="14" customFormat="1" ht="20.100000000000001" hidden="1" customHeight="1">
      <c r="A100" s="874" t="s">
        <v>3098</v>
      </c>
      <c r="B100" s="1061" t="s">
        <v>3099</v>
      </c>
      <c r="C100" s="955" t="s">
        <v>3100</v>
      </c>
      <c r="D100" s="953">
        <v>46015</v>
      </c>
      <c r="E100" s="1170">
        <f>D100+5</f>
        <v>46020</v>
      </c>
      <c r="G100" s="758">
        <f t="shared" si="26"/>
        <v>46009</v>
      </c>
      <c r="H100" s="758">
        <f t="shared" si="26"/>
        <v>46010</v>
      </c>
      <c r="I100" s="332">
        <f t="shared" ref="I100:I101" si="28">WEEKNUM(H100)</f>
        <v>51</v>
      </c>
      <c r="K100" s="155"/>
    </row>
    <row r="101" spans="1:11" s="14" customFormat="1" ht="20.100000000000001" hidden="1" customHeight="1">
      <c r="A101" s="874" t="s">
        <v>3101</v>
      </c>
      <c r="B101" s="1061" t="s">
        <v>2968</v>
      </c>
      <c r="C101" s="955" t="s">
        <v>3102</v>
      </c>
      <c r="D101" s="953">
        <v>46027</v>
      </c>
      <c r="E101" s="1170">
        <f>D101+1</f>
        <v>46028</v>
      </c>
      <c r="G101" s="758">
        <f t="shared" si="26"/>
        <v>46016</v>
      </c>
      <c r="H101" s="758">
        <f t="shared" si="26"/>
        <v>46017</v>
      </c>
      <c r="I101" s="332">
        <f t="shared" si="28"/>
        <v>52</v>
      </c>
      <c r="K101" s="155"/>
    </row>
    <row r="102" spans="1:11" s="14" customFormat="1" ht="20.100000000000001" hidden="1" customHeight="1">
      <c r="A102" s="874" t="s">
        <v>3103</v>
      </c>
      <c r="B102" s="1126" t="s">
        <v>423</v>
      </c>
      <c r="C102" s="955" t="s">
        <v>3104</v>
      </c>
      <c r="D102" s="803">
        <v>46023</v>
      </c>
      <c r="E102" s="1215">
        <f>D102+1</f>
        <v>46024</v>
      </c>
      <c r="G102" s="758">
        <v>46023</v>
      </c>
      <c r="H102" s="758">
        <v>46024</v>
      </c>
      <c r="I102" s="332">
        <f t="shared" ref="I102:I103" si="29">WEEKNUM(H102)</f>
        <v>1</v>
      </c>
      <c r="K102" s="155"/>
    </row>
    <row r="103" spans="1:11" s="14" customFormat="1" ht="20.100000000000001" customHeight="1">
      <c r="A103" s="874" t="s">
        <v>2428</v>
      </c>
      <c r="B103" s="1061" t="s">
        <v>3105</v>
      </c>
      <c r="C103" s="955" t="s">
        <v>3106</v>
      </c>
      <c r="D103" s="953">
        <v>46035</v>
      </c>
      <c r="E103" s="972" t="s">
        <v>399</v>
      </c>
      <c r="G103" s="758">
        <f t="shared" si="26"/>
        <v>46030</v>
      </c>
      <c r="H103" s="758">
        <f t="shared" si="26"/>
        <v>46031</v>
      </c>
      <c r="I103" s="332">
        <f t="shared" si="29"/>
        <v>2</v>
      </c>
      <c r="K103" s="155"/>
    </row>
    <row r="104" spans="1:11" s="14" customFormat="1" ht="20.100000000000001" customHeight="1">
      <c r="A104" s="874" t="s">
        <v>3107</v>
      </c>
      <c r="B104" s="1061" t="s">
        <v>3059</v>
      </c>
      <c r="C104" s="955" t="s">
        <v>3108</v>
      </c>
      <c r="D104" s="953">
        <v>46040</v>
      </c>
      <c r="E104" s="1170">
        <f t="shared" ref="E104:E105" si="30">D104+1</f>
        <v>46041</v>
      </c>
      <c r="G104" s="758">
        <f t="shared" ref="G104:G114" si="31">G103+7</f>
        <v>46037</v>
      </c>
      <c r="H104" s="758">
        <f t="shared" ref="H104:H114" si="32">H103+7</f>
        <v>46038</v>
      </c>
      <c r="I104" s="332">
        <f t="shared" ref="I104:I105" si="33">WEEKNUM(H104)</f>
        <v>3</v>
      </c>
      <c r="K104" s="155"/>
    </row>
    <row r="105" spans="1:11" s="14" customFormat="1" ht="20.100000000000001" customHeight="1">
      <c r="A105" s="874" t="s">
        <v>3109</v>
      </c>
      <c r="B105" s="1061" t="s">
        <v>3110</v>
      </c>
      <c r="C105" s="955" t="s">
        <v>3111</v>
      </c>
      <c r="D105" s="953">
        <v>46048</v>
      </c>
      <c r="E105" s="972" t="s">
        <v>399</v>
      </c>
      <c r="G105" s="758">
        <f t="shared" si="31"/>
        <v>46044</v>
      </c>
      <c r="H105" s="758">
        <f t="shared" si="32"/>
        <v>46045</v>
      </c>
      <c r="I105" s="332">
        <f t="shared" si="33"/>
        <v>4</v>
      </c>
      <c r="K105" s="155"/>
    </row>
    <row r="106" spans="1:11" s="14" customFormat="1" ht="20.100000000000001" customHeight="1">
      <c r="A106" s="874" t="s">
        <v>3099</v>
      </c>
      <c r="B106" s="1061" t="s">
        <v>1947</v>
      </c>
      <c r="C106" s="955" t="s">
        <v>3112</v>
      </c>
      <c r="D106" s="953">
        <v>46054</v>
      </c>
      <c r="E106" s="1170">
        <f t="shared" ref="E106" si="34">D106+1</f>
        <v>46055</v>
      </c>
      <c r="G106" s="758">
        <f t="shared" si="31"/>
        <v>46051</v>
      </c>
      <c r="H106" s="758">
        <f t="shared" si="32"/>
        <v>46052</v>
      </c>
      <c r="I106" s="332">
        <f t="shared" ref="I106" si="35">WEEKNUM(H106)</f>
        <v>5</v>
      </c>
      <c r="K106" s="155"/>
    </row>
    <row r="107" spans="1:11" s="14" customFormat="1" ht="20.100000000000001" customHeight="1">
      <c r="A107" s="874" t="s">
        <v>3113</v>
      </c>
      <c r="B107" s="1061" t="s">
        <v>3114</v>
      </c>
      <c r="C107" s="955" t="s">
        <v>3115</v>
      </c>
      <c r="D107" s="953">
        <v>46058</v>
      </c>
      <c r="E107" s="1170">
        <f t="shared" ref="E107:E108" si="36">D107+1</f>
        <v>46059</v>
      </c>
      <c r="G107" s="758">
        <f t="shared" si="31"/>
        <v>46058</v>
      </c>
      <c r="H107" s="758">
        <f t="shared" si="32"/>
        <v>46059</v>
      </c>
      <c r="I107" s="332">
        <f t="shared" ref="I107:I108" si="37">WEEKNUM(H107)</f>
        <v>6</v>
      </c>
      <c r="K107" s="155"/>
    </row>
    <row r="108" spans="1:11" s="14" customFormat="1" ht="20.100000000000001" customHeight="1">
      <c r="A108" s="874" t="s">
        <v>3116</v>
      </c>
      <c r="B108" s="1061" t="s">
        <v>3105</v>
      </c>
      <c r="C108" s="955" t="s">
        <v>3117</v>
      </c>
      <c r="D108" s="953">
        <v>46065</v>
      </c>
      <c r="E108" s="1170">
        <f t="shared" si="36"/>
        <v>46066</v>
      </c>
      <c r="G108" s="758">
        <f t="shared" si="31"/>
        <v>46065</v>
      </c>
      <c r="H108" s="758">
        <f t="shared" si="32"/>
        <v>46066</v>
      </c>
      <c r="I108" s="332">
        <f t="shared" si="37"/>
        <v>7</v>
      </c>
      <c r="K108" s="155"/>
    </row>
    <row r="109" spans="1:11" s="14" customFormat="1" ht="20.100000000000001" customHeight="1">
      <c r="A109" s="874" t="s">
        <v>3105</v>
      </c>
      <c r="B109" s="1061" t="s">
        <v>720</v>
      </c>
      <c r="C109" s="955" t="s">
        <v>3118</v>
      </c>
      <c r="D109" s="953">
        <v>46072</v>
      </c>
      <c r="E109" s="1170">
        <f t="shared" ref="E109" si="38">D109+1</f>
        <v>46073</v>
      </c>
      <c r="G109" s="758">
        <f t="shared" si="31"/>
        <v>46072</v>
      </c>
      <c r="H109" s="758">
        <f t="shared" si="32"/>
        <v>46073</v>
      </c>
      <c r="I109" s="332">
        <f t="shared" ref="I109" si="39">WEEKNUM(H109)</f>
        <v>8</v>
      </c>
      <c r="K109" s="155"/>
    </row>
    <row r="110" spans="1:11" s="14" customFormat="1" ht="20.100000000000001" customHeight="1">
      <c r="A110" s="874"/>
      <c r="B110" s="1061" t="s">
        <v>3081</v>
      </c>
      <c r="C110" s="955" t="s">
        <v>3119</v>
      </c>
      <c r="D110" s="953">
        <v>46079</v>
      </c>
      <c r="E110" s="1170">
        <f t="shared" ref="E110" si="40">D110+1</f>
        <v>46080</v>
      </c>
      <c r="G110" s="758">
        <f t="shared" si="31"/>
        <v>46079</v>
      </c>
      <c r="H110" s="758">
        <f t="shared" si="32"/>
        <v>46080</v>
      </c>
      <c r="I110" s="332">
        <f t="shared" ref="I110" si="41">WEEKNUM(H110)</f>
        <v>9</v>
      </c>
      <c r="K110" s="155"/>
    </row>
    <row r="111" spans="1:11" s="14" customFormat="1" ht="20.100000000000001" customHeight="1">
      <c r="A111" s="874"/>
      <c r="B111" s="1061" t="s">
        <v>3120</v>
      </c>
      <c r="C111" s="955" t="s">
        <v>3121</v>
      </c>
      <c r="D111" s="953">
        <v>46086</v>
      </c>
      <c r="E111" s="1170">
        <f t="shared" ref="E111" si="42">D111+1</f>
        <v>46087</v>
      </c>
      <c r="G111" s="758">
        <f t="shared" si="31"/>
        <v>46086</v>
      </c>
      <c r="H111" s="758">
        <f t="shared" si="32"/>
        <v>46087</v>
      </c>
      <c r="I111" s="332">
        <f t="shared" ref="I111" si="43">WEEKNUM(H111)</f>
        <v>10</v>
      </c>
      <c r="K111" s="155"/>
    </row>
    <row r="112" spans="1:11" s="14" customFormat="1" ht="20.100000000000001" customHeight="1">
      <c r="A112" s="874"/>
      <c r="B112" s="1061" t="s">
        <v>1956</v>
      </c>
      <c r="C112" s="955" t="s">
        <v>3122</v>
      </c>
      <c r="D112" s="953">
        <v>46093</v>
      </c>
      <c r="E112" s="1170">
        <f t="shared" ref="E112" si="44">D112+1</f>
        <v>46094</v>
      </c>
      <c r="G112" s="758">
        <f t="shared" si="31"/>
        <v>46093</v>
      </c>
      <c r="H112" s="758">
        <f t="shared" si="32"/>
        <v>46094</v>
      </c>
      <c r="I112" s="332">
        <f t="shared" ref="I112" si="45">WEEKNUM(H112)</f>
        <v>11</v>
      </c>
      <c r="K112" s="155"/>
    </row>
    <row r="113" spans="1:18" s="14" customFormat="1" ht="20.100000000000001" customHeight="1">
      <c r="A113" s="874" t="s">
        <v>3099</v>
      </c>
      <c r="B113" s="1061" t="s">
        <v>3114</v>
      </c>
      <c r="C113" s="955" t="s">
        <v>3123</v>
      </c>
      <c r="D113" s="953">
        <v>46100</v>
      </c>
      <c r="E113" s="1170">
        <f t="shared" ref="E113" si="46">D113+1</f>
        <v>46101</v>
      </c>
      <c r="G113" s="758">
        <f t="shared" si="31"/>
        <v>46100</v>
      </c>
      <c r="H113" s="758">
        <f t="shared" si="32"/>
        <v>46101</v>
      </c>
      <c r="I113" s="332">
        <f t="shared" ref="I113" si="47">WEEKNUM(H113)</f>
        <v>12</v>
      </c>
      <c r="K113" s="155"/>
    </row>
    <row r="114" spans="1:18" s="14" customFormat="1" ht="20.100000000000001" customHeight="1">
      <c r="A114" s="874"/>
      <c r="B114" s="1061" t="s">
        <v>3105</v>
      </c>
      <c r="C114" s="955" t="s">
        <v>3124</v>
      </c>
      <c r="D114" s="953">
        <v>46107</v>
      </c>
      <c r="E114" s="1170">
        <f t="shared" ref="E114" si="48">D114+1</f>
        <v>46108</v>
      </c>
      <c r="G114" s="758">
        <f t="shared" si="31"/>
        <v>46107</v>
      </c>
      <c r="H114" s="758">
        <f t="shared" si="32"/>
        <v>46108</v>
      </c>
      <c r="I114" s="332">
        <f t="shared" ref="I114" si="49">WEEKNUM(H114)</f>
        <v>13</v>
      </c>
      <c r="K114" s="155"/>
    </row>
    <row r="115" spans="1:18" s="149" customFormat="1" ht="20.100000000000001" customHeight="1">
      <c r="A115" s="1035"/>
      <c r="B115" s="147" t="s">
        <v>577</v>
      </c>
      <c r="C115" s="75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600"/>
      <c r="Q115" s="146"/>
      <c r="R115" s="146"/>
    </row>
    <row r="116" spans="1:18" s="14" customFormat="1" ht="20.100000000000001" hidden="1" customHeight="1">
      <c r="A116" s="874"/>
      <c r="B116" s="764"/>
      <c r="C116" s="764"/>
      <c r="D116" s="764"/>
      <c r="E116" s="801"/>
      <c r="G116" s="764"/>
      <c r="H116" s="764"/>
      <c r="I116" s="407"/>
      <c r="J116" s="407"/>
      <c r="K116" s="155"/>
    </row>
    <row r="117" spans="1:18" s="14" customFormat="1" ht="20.25" hidden="1" customHeight="1">
      <c r="A117" s="870"/>
      <c r="B117" s="425"/>
      <c r="C117" s="487"/>
      <c r="D117" s="9"/>
      <c r="E117" s="9"/>
      <c r="F117" s="9"/>
      <c r="G117" s="723"/>
      <c r="H117" s="723"/>
      <c r="I117" s="407"/>
      <c r="J117" s="407"/>
      <c r="K117" s="155"/>
    </row>
    <row r="118" spans="1:18" s="14" customFormat="1" ht="15.6" hidden="1">
      <c r="A118" s="806"/>
      <c r="B118" s="1233" t="s">
        <v>3125</v>
      </c>
      <c r="C118" s="1234"/>
      <c r="D118" s="1235" t="s">
        <v>363</v>
      </c>
      <c r="E118" s="941" t="s">
        <v>3126</v>
      </c>
      <c r="F118" s="941" t="s">
        <v>145</v>
      </c>
      <c r="I118" s="881"/>
    </row>
    <row r="119" spans="1:18" s="14" customFormat="1" ht="27" hidden="1" customHeight="1">
      <c r="A119" s="806"/>
      <c r="B119" s="944" t="s">
        <v>365</v>
      </c>
      <c r="C119" s="944" t="s">
        <v>366</v>
      </c>
      <c r="D119" s="1236"/>
      <c r="E119" s="951" t="s">
        <v>167</v>
      </c>
      <c r="F119" s="951" t="s">
        <v>221</v>
      </c>
      <c r="I119" s="1050" t="s">
        <v>367</v>
      </c>
    </row>
    <row r="120" spans="1:18" s="14" customFormat="1" ht="27" hidden="1" customHeight="1">
      <c r="A120" s="806" t="s">
        <v>3127</v>
      </c>
      <c r="B120" s="962" t="s">
        <v>1869</v>
      </c>
      <c r="C120" s="955" t="s">
        <v>3128</v>
      </c>
      <c r="D120" s="955">
        <v>45372</v>
      </c>
      <c r="E120" s="880" t="s">
        <v>399</v>
      </c>
      <c r="F120" s="802">
        <v>45375</v>
      </c>
      <c r="G120" s="758">
        <v>45361</v>
      </c>
      <c r="H120" s="758">
        <v>45361</v>
      </c>
      <c r="I120" s="193"/>
    </row>
    <row r="121" spans="1:18" s="14" customFormat="1" ht="27" hidden="1" customHeight="1">
      <c r="A121" s="806" t="s">
        <v>3129</v>
      </c>
      <c r="B121" s="962" t="s">
        <v>3130</v>
      </c>
      <c r="C121" s="955" t="s">
        <v>3131</v>
      </c>
      <c r="D121" s="955">
        <v>45373</v>
      </c>
      <c r="E121" s="880" t="s">
        <v>399</v>
      </c>
      <c r="F121" s="802">
        <f t="shared" ref="F121:F122" si="50">D121+6</f>
        <v>45379</v>
      </c>
      <c r="G121" s="758">
        <v>45368</v>
      </c>
      <c r="H121" s="758">
        <v>45368</v>
      </c>
      <c r="I121" s="193"/>
    </row>
    <row r="122" spans="1:18" s="14" customFormat="1" ht="27" hidden="1" customHeight="1">
      <c r="A122" s="806"/>
      <c r="B122" s="962" t="s">
        <v>2196</v>
      </c>
      <c r="C122" s="955" t="s">
        <v>3132</v>
      </c>
      <c r="D122" s="955">
        <v>45382</v>
      </c>
      <c r="E122" s="802">
        <f t="shared" ref="E122" si="51">D122+1</f>
        <v>45383</v>
      </c>
      <c r="F122" s="802">
        <f t="shared" si="50"/>
        <v>45388</v>
      </c>
      <c r="G122" s="758">
        <v>45375</v>
      </c>
      <c r="H122" s="758">
        <v>45375</v>
      </c>
      <c r="I122" s="193"/>
    </row>
    <row r="123" spans="1:18" s="14" customFormat="1" ht="27" hidden="1" customHeight="1">
      <c r="A123" s="806"/>
      <c r="B123" s="962" t="s">
        <v>2981</v>
      </c>
      <c r="C123" s="955" t="s">
        <v>3133</v>
      </c>
      <c r="D123" s="955">
        <v>45386</v>
      </c>
      <c r="E123" s="802">
        <f t="shared" ref="E123:E125" si="52">D123+1</f>
        <v>45387</v>
      </c>
      <c r="F123" s="802">
        <f t="shared" ref="F123:F127" si="53">D123+6</f>
        <v>45392</v>
      </c>
      <c r="G123" s="758">
        <v>45382</v>
      </c>
      <c r="H123" s="758">
        <v>45382</v>
      </c>
      <c r="I123" s="193"/>
    </row>
    <row r="124" spans="1:18" s="14" customFormat="1" ht="27" hidden="1" customHeight="1">
      <c r="A124" s="806"/>
      <c r="B124" s="962" t="s">
        <v>1892</v>
      </c>
      <c r="C124" s="955" t="s">
        <v>3134</v>
      </c>
      <c r="D124" s="955">
        <v>45389</v>
      </c>
      <c r="E124" s="802">
        <f t="shared" si="52"/>
        <v>45390</v>
      </c>
      <c r="F124" s="802">
        <f t="shared" si="53"/>
        <v>45395</v>
      </c>
      <c r="G124" s="758">
        <v>45389</v>
      </c>
      <c r="H124" s="758">
        <v>45389</v>
      </c>
      <c r="I124" s="193"/>
    </row>
    <row r="125" spans="1:18" s="14" customFormat="1" ht="27" hidden="1" customHeight="1">
      <c r="A125" s="806" t="s">
        <v>1869</v>
      </c>
      <c r="B125" s="918" t="s">
        <v>423</v>
      </c>
      <c r="C125" s="955" t="s">
        <v>3135</v>
      </c>
      <c r="D125" s="955">
        <v>45396</v>
      </c>
      <c r="E125" s="853">
        <f t="shared" si="52"/>
        <v>45397</v>
      </c>
      <c r="F125" s="853">
        <f t="shared" si="53"/>
        <v>45402</v>
      </c>
      <c r="G125" s="758">
        <v>45396</v>
      </c>
      <c r="H125" s="758">
        <v>45396</v>
      </c>
      <c r="I125" s="193"/>
    </row>
    <row r="126" spans="1:18" s="14" customFormat="1" ht="27" hidden="1" customHeight="1">
      <c r="A126" s="806"/>
      <c r="B126" s="962" t="s">
        <v>1869</v>
      </c>
      <c r="C126" s="955" t="s">
        <v>3136</v>
      </c>
      <c r="D126" s="955">
        <v>45412</v>
      </c>
      <c r="E126" s="1229" t="s">
        <v>399</v>
      </c>
      <c r="F126" s="1230"/>
      <c r="G126" s="758">
        <f t="shared" ref="G126:H144" si="54">G125+7</f>
        <v>45403</v>
      </c>
      <c r="H126" s="758">
        <f t="shared" si="54"/>
        <v>45403</v>
      </c>
      <c r="I126" s="193"/>
    </row>
    <row r="127" spans="1:18" s="14" customFormat="1" ht="20.100000000000001" hidden="1" customHeight="1">
      <c r="A127" s="806" t="s">
        <v>3137</v>
      </c>
      <c r="B127" s="962" t="s">
        <v>3130</v>
      </c>
      <c r="C127" s="955" t="s">
        <v>3138</v>
      </c>
      <c r="D127" s="955">
        <v>45421</v>
      </c>
      <c r="E127" s="802">
        <v>45419</v>
      </c>
      <c r="F127" s="802">
        <f t="shared" si="53"/>
        <v>45427</v>
      </c>
      <c r="G127" s="758">
        <f t="shared" si="54"/>
        <v>45410</v>
      </c>
      <c r="H127" s="758">
        <f t="shared" si="54"/>
        <v>45410</v>
      </c>
      <c r="I127" s="193"/>
    </row>
    <row r="128" spans="1:18" s="14" customFormat="1" ht="20.100000000000001" hidden="1" customHeight="1">
      <c r="A128" s="806"/>
      <c r="B128" s="962" t="s">
        <v>2196</v>
      </c>
      <c r="C128" s="955" t="s">
        <v>3139</v>
      </c>
      <c r="D128" s="955">
        <v>45426</v>
      </c>
      <c r="E128" s="802">
        <f t="shared" ref="E128:E132" si="55">D128+1</f>
        <v>45427</v>
      </c>
      <c r="F128" s="802">
        <f t="shared" ref="F128:F131" si="56">D128+6</f>
        <v>45432</v>
      </c>
      <c r="G128" s="758">
        <f t="shared" si="54"/>
        <v>45417</v>
      </c>
      <c r="H128" s="758">
        <f t="shared" si="54"/>
        <v>45417</v>
      </c>
      <c r="I128" s="193"/>
    </row>
    <row r="129" spans="1:9" s="14" customFormat="1" ht="20.100000000000001" hidden="1" customHeight="1">
      <c r="A129" s="806" t="s">
        <v>2981</v>
      </c>
      <c r="B129" s="880" t="s">
        <v>399</v>
      </c>
      <c r="C129" s="955" t="s">
        <v>3140</v>
      </c>
      <c r="D129" s="800">
        <v>45435</v>
      </c>
      <c r="E129" s="799" t="s">
        <v>399</v>
      </c>
      <c r="F129" s="853">
        <f t="shared" si="56"/>
        <v>45441</v>
      </c>
      <c r="G129" s="758">
        <f t="shared" si="54"/>
        <v>45424</v>
      </c>
      <c r="H129" s="758">
        <f t="shared" si="54"/>
        <v>45424</v>
      </c>
      <c r="I129" s="193"/>
    </row>
    <row r="130" spans="1:9" s="14" customFormat="1" ht="20.100000000000001" hidden="1" customHeight="1">
      <c r="A130" s="806"/>
      <c r="B130" s="955" t="s">
        <v>1892</v>
      </c>
      <c r="C130" s="955" t="s">
        <v>3141</v>
      </c>
      <c r="D130" s="955">
        <v>45443</v>
      </c>
      <c r="E130" s="802">
        <f t="shared" si="55"/>
        <v>45444</v>
      </c>
      <c r="F130" s="802">
        <f t="shared" si="56"/>
        <v>45449</v>
      </c>
      <c r="G130" s="758">
        <f t="shared" si="54"/>
        <v>45431</v>
      </c>
      <c r="H130" s="758">
        <f t="shared" si="54"/>
        <v>45431</v>
      </c>
      <c r="I130" s="193"/>
    </row>
    <row r="131" spans="1:9" s="14" customFormat="1" ht="20.100000000000001" hidden="1" customHeight="1">
      <c r="A131" s="806" t="s">
        <v>1869</v>
      </c>
      <c r="B131" s="1026" t="s">
        <v>3142</v>
      </c>
      <c r="C131" s="955" t="s">
        <v>3143</v>
      </c>
      <c r="D131" s="955">
        <v>45445</v>
      </c>
      <c r="E131" s="802">
        <f t="shared" si="55"/>
        <v>45446</v>
      </c>
      <c r="F131" s="802">
        <f t="shared" si="56"/>
        <v>45451</v>
      </c>
      <c r="G131" s="758">
        <f t="shared" si="54"/>
        <v>45438</v>
      </c>
      <c r="H131" s="758">
        <f t="shared" si="54"/>
        <v>45438</v>
      </c>
      <c r="I131" s="193"/>
    </row>
    <row r="132" spans="1:9" s="14" customFormat="1" ht="20.100000000000001" hidden="1" customHeight="1">
      <c r="A132" s="806"/>
      <c r="B132" s="955" t="s">
        <v>3130</v>
      </c>
      <c r="C132" s="955" t="s">
        <v>3144</v>
      </c>
      <c r="D132" s="955">
        <v>45464</v>
      </c>
      <c r="E132" s="802">
        <f t="shared" si="55"/>
        <v>45465</v>
      </c>
      <c r="F132" s="880" t="s">
        <v>399</v>
      </c>
      <c r="G132" s="758">
        <f t="shared" si="54"/>
        <v>45445</v>
      </c>
      <c r="H132" s="758">
        <f t="shared" si="54"/>
        <v>45445</v>
      </c>
      <c r="I132" s="193"/>
    </row>
    <row r="133" spans="1:9" s="14" customFormat="1" ht="20.100000000000001" hidden="1" customHeight="1">
      <c r="A133" s="806" t="s">
        <v>2196</v>
      </c>
      <c r="B133" s="880" t="s">
        <v>423</v>
      </c>
      <c r="C133" s="955" t="s">
        <v>3145</v>
      </c>
      <c r="D133" s="800">
        <v>45452</v>
      </c>
      <c r="E133" s="853">
        <f t="shared" ref="E133:E138" si="57">D133+1</f>
        <v>45453</v>
      </c>
      <c r="F133" s="853">
        <f t="shared" ref="F133:F138" si="58">D133+6</f>
        <v>45458</v>
      </c>
      <c r="G133" s="758">
        <f t="shared" si="54"/>
        <v>45452</v>
      </c>
      <c r="H133" s="758">
        <f t="shared" si="54"/>
        <v>45452</v>
      </c>
      <c r="I133" s="193"/>
    </row>
    <row r="134" spans="1:9" s="14" customFormat="1" ht="20.100000000000001" hidden="1" customHeight="1">
      <c r="A134" s="874" t="s">
        <v>2981</v>
      </c>
      <c r="B134" s="955" t="s">
        <v>2196</v>
      </c>
      <c r="C134" s="955" t="s">
        <v>3146</v>
      </c>
      <c r="D134" s="955">
        <v>45469</v>
      </c>
      <c r="E134" s="802">
        <f t="shared" si="57"/>
        <v>45470</v>
      </c>
      <c r="F134" s="880" t="s">
        <v>399</v>
      </c>
      <c r="G134" s="758">
        <f t="shared" si="54"/>
        <v>45459</v>
      </c>
      <c r="H134" s="758">
        <f t="shared" si="54"/>
        <v>45459</v>
      </c>
      <c r="I134" s="193"/>
    </row>
    <row r="135" spans="1:9" s="14" customFormat="1" ht="20.100000000000001" hidden="1" customHeight="1">
      <c r="A135" s="874" t="s">
        <v>3147</v>
      </c>
      <c r="B135" s="955" t="s">
        <v>2708</v>
      </c>
      <c r="C135" s="955" t="s">
        <v>3148</v>
      </c>
      <c r="D135" s="955">
        <v>45478</v>
      </c>
      <c r="E135" s="802">
        <f t="shared" si="57"/>
        <v>45479</v>
      </c>
      <c r="F135" s="880" t="s">
        <v>399</v>
      </c>
      <c r="G135" s="758">
        <f t="shared" si="54"/>
        <v>45466</v>
      </c>
      <c r="H135" s="758">
        <f t="shared" si="54"/>
        <v>45466</v>
      </c>
      <c r="I135" s="193"/>
    </row>
    <row r="136" spans="1:9" s="14" customFormat="1" ht="20.100000000000001" hidden="1" customHeight="1">
      <c r="A136" s="842" t="s">
        <v>1869</v>
      </c>
      <c r="B136" s="955" t="s">
        <v>1892</v>
      </c>
      <c r="C136" s="955" t="s">
        <v>3149</v>
      </c>
      <c r="D136" s="955">
        <v>45485</v>
      </c>
      <c r="E136" s="802">
        <f t="shared" si="57"/>
        <v>45486</v>
      </c>
      <c r="F136" s="880" t="s">
        <v>399</v>
      </c>
      <c r="G136" s="758">
        <f t="shared" si="54"/>
        <v>45473</v>
      </c>
      <c r="H136" s="758">
        <f t="shared" si="54"/>
        <v>45473</v>
      </c>
      <c r="I136" s="193"/>
    </row>
    <row r="137" spans="1:9" s="14" customFormat="1" ht="20.100000000000001" hidden="1" customHeight="1">
      <c r="A137" s="874" t="s">
        <v>2131</v>
      </c>
      <c r="B137" s="955" t="s">
        <v>3142</v>
      </c>
      <c r="C137" s="955" t="s">
        <v>3150</v>
      </c>
      <c r="D137" s="955">
        <v>45483</v>
      </c>
      <c r="E137" s="802">
        <f t="shared" si="57"/>
        <v>45484</v>
      </c>
      <c r="F137" s="802">
        <f t="shared" si="58"/>
        <v>45489</v>
      </c>
      <c r="G137" s="758">
        <f t="shared" si="54"/>
        <v>45480</v>
      </c>
      <c r="H137" s="758">
        <f t="shared" si="54"/>
        <v>45480</v>
      </c>
      <c r="I137" s="193"/>
    </row>
    <row r="138" spans="1:9" s="14" customFormat="1" ht="20.100000000000001" hidden="1" customHeight="1">
      <c r="A138" s="806"/>
      <c r="B138" s="955" t="s">
        <v>3130</v>
      </c>
      <c r="C138" s="955" t="s">
        <v>3151</v>
      </c>
      <c r="D138" s="955">
        <v>45491</v>
      </c>
      <c r="E138" s="802">
        <f t="shared" si="57"/>
        <v>45492</v>
      </c>
      <c r="F138" s="802">
        <f t="shared" si="58"/>
        <v>45497</v>
      </c>
      <c r="G138" s="758">
        <f t="shared" si="54"/>
        <v>45487</v>
      </c>
      <c r="H138" s="758">
        <f t="shared" si="54"/>
        <v>45487</v>
      </c>
      <c r="I138" s="193"/>
    </row>
    <row r="139" spans="1:9" s="14" customFormat="1" ht="20.100000000000001" hidden="1" customHeight="1">
      <c r="A139" s="874"/>
      <c r="B139" s="955" t="s">
        <v>2196</v>
      </c>
      <c r="C139" s="955" t="s">
        <v>3152</v>
      </c>
      <c r="D139" s="880" t="s">
        <v>399</v>
      </c>
      <c r="E139" s="853" t="e">
        <f t="shared" ref="E139:E147" si="59">D139+1</f>
        <v>#VALUE!</v>
      </c>
      <c r="F139" s="853" t="e">
        <f t="shared" ref="F139" si="60">D139+6</f>
        <v>#VALUE!</v>
      </c>
      <c r="G139" s="758">
        <f t="shared" si="54"/>
        <v>45494</v>
      </c>
      <c r="H139" s="758">
        <f t="shared" si="54"/>
        <v>45494</v>
      </c>
      <c r="I139" s="193"/>
    </row>
    <row r="140" spans="1:9" s="14" customFormat="1" ht="20.100000000000001" hidden="1" customHeight="1">
      <c r="A140" s="874"/>
      <c r="B140" s="955" t="s">
        <v>2708</v>
      </c>
      <c r="C140" s="955" t="s">
        <v>3153</v>
      </c>
      <c r="D140" s="880" t="s">
        <v>399</v>
      </c>
      <c r="E140" s="853" t="e">
        <f t="shared" si="59"/>
        <v>#VALUE!</v>
      </c>
      <c r="F140" s="799" t="s">
        <v>399</v>
      </c>
      <c r="G140" s="758">
        <f t="shared" si="54"/>
        <v>45501</v>
      </c>
      <c r="H140" s="758">
        <f t="shared" si="54"/>
        <v>45501</v>
      </c>
      <c r="I140" s="193"/>
    </row>
    <row r="141" spans="1:9" s="14" customFormat="1" ht="20.100000000000001" hidden="1" customHeight="1">
      <c r="A141" s="842" t="s">
        <v>1869</v>
      </c>
      <c r="B141" s="955" t="s">
        <v>1892</v>
      </c>
      <c r="C141" s="955" t="s">
        <v>3154</v>
      </c>
      <c r="D141" s="955">
        <v>45519</v>
      </c>
      <c r="E141" s="880" t="s">
        <v>399</v>
      </c>
      <c r="F141" s="880" t="s">
        <v>399</v>
      </c>
      <c r="G141" s="758">
        <f t="shared" si="54"/>
        <v>45508</v>
      </c>
      <c r="H141" s="758">
        <f t="shared" si="54"/>
        <v>45508</v>
      </c>
      <c r="I141" s="193"/>
    </row>
    <row r="142" spans="1:9" s="14" customFormat="1" ht="20.100000000000001" hidden="1" customHeight="1">
      <c r="A142" s="874" t="s">
        <v>2131</v>
      </c>
      <c r="B142" s="955" t="s">
        <v>3142</v>
      </c>
      <c r="C142" s="955" t="s">
        <v>3155</v>
      </c>
      <c r="D142" s="955">
        <v>45531</v>
      </c>
      <c r="E142" s="880" t="s">
        <v>399</v>
      </c>
      <c r="F142" s="880" t="s">
        <v>399</v>
      </c>
      <c r="G142" s="758">
        <f t="shared" si="54"/>
        <v>45515</v>
      </c>
      <c r="H142" s="758">
        <f t="shared" si="54"/>
        <v>45515</v>
      </c>
      <c r="I142" s="193"/>
    </row>
    <row r="143" spans="1:9" s="14" customFormat="1" ht="20.100000000000001" hidden="1" customHeight="1">
      <c r="A143" s="806"/>
      <c r="B143" s="955" t="s">
        <v>3130</v>
      </c>
      <c r="C143" s="955" t="s">
        <v>3156</v>
      </c>
      <c r="D143" s="955">
        <v>45532</v>
      </c>
      <c r="E143" s="802">
        <f t="shared" si="59"/>
        <v>45533</v>
      </c>
      <c r="F143" s="802">
        <v>45543</v>
      </c>
      <c r="G143" s="758">
        <f t="shared" si="54"/>
        <v>45522</v>
      </c>
      <c r="H143" s="758">
        <f t="shared" si="54"/>
        <v>45522</v>
      </c>
      <c r="I143" s="193"/>
    </row>
    <row r="144" spans="1:9" s="14" customFormat="1" ht="20.100000000000001" hidden="1" customHeight="1">
      <c r="A144" s="806" t="s">
        <v>3157</v>
      </c>
      <c r="B144" s="955" t="s">
        <v>2188</v>
      </c>
      <c r="C144" s="955" t="s">
        <v>3158</v>
      </c>
      <c r="D144" s="955">
        <v>45536</v>
      </c>
      <c r="E144" s="880" t="s">
        <v>399</v>
      </c>
      <c r="F144" s="880" t="s">
        <v>399</v>
      </c>
      <c r="G144" s="758">
        <f t="shared" si="54"/>
        <v>45529</v>
      </c>
      <c r="H144" s="758">
        <f t="shared" si="54"/>
        <v>45529</v>
      </c>
      <c r="I144" s="193"/>
    </row>
    <row r="145" spans="1:9" s="14" customFormat="1" ht="20.100000000000001" hidden="1" customHeight="1">
      <c r="A145" s="806" t="s">
        <v>3159</v>
      </c>
      <c r="B145" s="955" t="s">
        <v>2708</v>
      </c>
      <c r="C145" s="955" t="s">
        <v>3160</v>
      </c>
      <c r="D145" s="955">
        <v>45538</v>
      </c>
      <c r="E145" s="802">
        <f t="shared" si="59"/>
        <v>45539</v>
      </c>
      <c r="F145" s="802">
        <v>45545</v>
      </c>
      <c r="I145" s="758">
        <f>G144+7</f>
        <v>45536</v>
      </c>
    </row>
    <row r="146" spans="1:9" s="14" customFormat="1" ht="20.100000000000001" hidden="1" customHeight="1">
      <c r="A146" s="806"/>
      <c r="B146" s="955" t="s">
        <v>1892</v>
      </c>
      <c r="C146" s="955" t="s">
        <v>3161</v>
      </c>
      <c r="D146" s="955">
        <v>45546</v>
      </c>
      <c r="E146" s="802">
        <f t="shared" si="59"/>
        <v>45547</v>
      </c>
      <c r="F146" s="802">
        <v>45553</v>
      </c>
      <c r="I146" s="758">
        <f>I145+7</f>
        <v>45543</v>
      </c>
    </row>
    <row r="147" spans="1:9" s="14" customFormat="1" ht="20.100000000000001" hidden="1" customHeight="1">
      <c r="A147" s="806"/>
      <c r="B147" s="955" t="s">
        <v>2987</v>
      </c>
      <c r="C147" s="955" t="s">
        <v>3162</v>
      </c>
      <c r="D147" s="955">
        <v>45564</v>
      </c>
      <c r="E147" s="802">
        <f t="shared" si="59"/>
        <v>45565</v>
      </c>
      <c r="F147" s="880" t="s">
        <v>399</v>
      </c>
      <c r="I147" s="758">
        <f>I146+7</f>
        <v>45550</v>
      </c>
    </row>
    <row r="148" spans="1:9" s="14" customFormat="1" ht="20.100000000000001" hidden="1" customHeight="1">
      <c r="A148" s="806"/>
      <c r="B148" s="955" t="s">
        <v>3163</v>
      </c>
      <c r="C148" s="955" t="s">
        <v>3164</v>
      </c>
      <c r="D148" s="955">
        <v>45558</v>
      </c>
      <c r="E148" s="880" t="s">
        <v>399</v>
      </c>
      <c r="F148" s="802">
        <f>D148+6</f>
        <v>45564</v>
      </c>
      <c r="I148" s="758">
        <f>I147+7</f>
        <v>45557</v>
      </c>
    </row>
    <row r="149" spans="1:9" s="14" customFormat="1" ht="20.100000000000001" hidden="1" customHeight="1">
      <c r="A149" s="806" t="s">
        <v>2196</v>
      </c>
      <c r="B149" s="955" t="s">
        <v>2987</v>
      </c>
      <c r="C149" s="955" t="s">
        <v>3165</v>
      </c>
      <c r="D149" s="955">
        <v>45572</v>
      </c>
      <c r="E149" s="880" t="s">
        <v>399</v>
      </c>
      <c r="F149" s="880" t="s">
        <v>399</v>
      </c>
      <c r="I149" s="758">
        <f>I148+7</f>
        <v>45564</v>
      </c>
    </row>
    <row r="150" spans="1:9" s="14" customFormat="1" ht="20.100000000000001" hidden="1" customHeight="1">
      <c r="A150" s="806" t="s">
        <v>2708</v>
      </c>
      <c r="B150" s="955" t="s">
        <v>2708</v>
      </c>
      <c r="C150" s="955" t="s">
        <v>3166</v>
      </c>
      <c r="D150" s="955">
        <v>45568</v>
      </c>
      <c r="E150" s="802">
        <f t="shared" ref="E150:E153" si="61">D150+1</f>
        <v>45569</v>
      </c>
      <c r="F150" s="802">
        <f t="shared" ref="F150:F153" si="62">D150+6</f>
        <v>45574</v>
      </c>
      <c r="I150" s="758">
        <f>I149+7</f>
        <v>45571</v>
      </c>
    </row>
    <row r="151" spans="1:9" s="14" customFormat="1" ht="20.100000000000001" hidden="1" customHeight="1">
      <c r="A151" s="806" t="s">
        <v>3130</v>
      </c>
      <c r="B151" s="955" t="s">
        <v>3167</v>
      </c>
      <c r="C151" s="955" t="s">
        <v>3168</v>
      </c>
      <c r="D151" s="955">
        <v>45583</v>
      </c>
      <c r="E151" s="880" t="s">
        <v>399</v>
      </c>
      <c r="F151" s="802">
        <f t="shared" si="62"/>
        <v>45589</v>
      </c>
      <c r="I151" s="758">
        <v>45576</v>
      </c>
    </row>
    <row r="152" spans="1:9" s="14" customFormat="1" ht="20.100000000000001" hidden="1" customHeight="1">
      <c r="A152" s="806" t="s">
        <v>1892</v>
      </c>
      <c r="B152" s="955" t="s">
        <v>2669</v>
      </c>
      <c r="C152" s="955" t="s">
        <v>3169</v>
      </c>
      <c r="D152" s="955">
        <v>45585</v>
      </c>
      <c r="E152" s="880" t="s">
        <v>399</v>
      </c>
      <c r="F152" s="802">
        <f t="shared" si="62"/>
        <v>45591</v>
      </c>
      <c r="I152" s="758">
        <f>I151+7</f>
        <v>45583</v>
      </c>
    </row>
    <row r="153" spans="1:9" s="14" customFormat="1" ht="20.100000000000001" hidden="1" customHeight="1">
      <c r="A153" s="806" t="s">
        <v>3170</v>
      </c>
      <c r="B153" s="955" t="s">
        <v>3029</v>
      </c>
      <c r="C153" s="955" t="s">
        <v>3171</v>
      </c>
      <c r="D153" s="955">
        <v>45590</v>
      </c>
      <c r="E153" s="802">
        <f t="shared" si="61"/>
        <v>45591</v>
      </c>
      <c r="F153" s="802">
        <f t="shared" si="62"/>
        <v>45596</v>
      </c>
      <c r="I153" s="758">
        <f>I152+7</f>
        <v>45590</v>
      </c>
    </row>
    <row r="154" spans="1:9" s="14" customFormat="1" ht="20.100000000000001" hidden="1" customHeight="1">
      <c r="A154" s="806" t="s">
        <v>1892</v>
      </c>
      <c r="B154" s="955" t="s">
        <v>720</v>
      </c>
      <c r="C154" s="955" t="s">
        <v>3172</v>
      </c>
      <c r="D154" s="955">
        <v>45595</v>
      </c>
      <c r="E154" s="802">
        <f t="shared" ref="E154:E157" si="63">D154+1</f>
        <v>45596</v>
      </c>
      <c r="F154" s="758">
        <f>D154+6</f>
        <v>45601</v>
      </c>
      <c r="I154" s="758">
        <f>I153+7</f>
        <v>45597</v>
      </c>
    </row>
    <row r="155" spans="1:9" s="14" customFormat="1" ht="20.100000000000001" hidden="1" customHeight="1">
      <c r="A155" s="806" t="s">
        <v>3173</v>
      </c>
      <c r="B155" s="955" t="s">
        <v>2558</v>
      </c>
      <c r="C155" s="1026" t="s">
        <v>3174</v>
      </c>
      <c r="D155" s="955">
        <v>45604</v>
      </c>
      <c r="E155" s="802">
        <f t="shared" si="63"/>
        <v>45605</v>
      </c>
      <c r="F155" s="758">
        <f>D155+6</f>
        <v>45610</v>
      </c>
      <c r="I155" s="758">
        <f t="shared" ref="I155" si="64">I154+7</f>
        <v>45604</v>
      </c>
    </row>
    <row r="156" spans="1:9" s="14" customFormat="1" ht="20.100000000000001" hidden="1" customHeight="1">
      <c r="A156" s="806"/>
      <c r="B156" s="955" t="s">
        <v>2708</v>
      </c>
      <c r="C156" s="955" t="s">
        <v>3175</v>
      </c>
      <c r="D156" s="955">
        <v>45612</v>
      </c>
      <c r="E156" s="802">
        <f>D156+2</f>
        <v>45614</v>
      </c>
      <c r="F156" s="802">
        <f t="shared" ref="F156:F157" si="65">D156+6</f>
        <v>45618</v>
      </c>
      <c r="I156" s="758">
        <f t="shared" ref="I156" si="66">I155+7</f>
        <v>45611</v>
      </c>
    </row>
    <row r="157" spans="1:9" s="14" customFormat="1" ht="20.100000000000001" hidden="1" customHeight="1">
      <c r="A157" s="806" t="s">
        <v>3167</v>
      </c>
      <c r="B157" s="1026" t="s">
        <v>423</v>
      </c>
      <c r="C157" s="955" t="s">
        <v>3176</v>
      </c>
      <c r="D157" s="800">
        <v>45617</v>
      </c>
      <c r="E157" s="853">
        <f t="shared" si="63"/>
        <v>45618</v>
      </c>
      <c r="F157" s="853">
        <f t="shared" si="65"/>
        <v>45623</v>
      </c>
      <c r="I157" s="758">
        <f t="shared" ref="I157" si="67">I156+7</f>
        <v>45618</v>
      </c>
    </row>
    <row r="158" spans="1:9" s="14" customFormat="1" ht="20.100000000000001" hidden="1" customHeight="1">
      <c r="A158" s="806"/>
      <c r="B158" s="955" t="s">
        <v>2669</v>
      </c>
      <c r="C158" s="955" t="s">
        <v>3177</v>
      </c>
      <c r="D158" s="955">
        <v>45625</v>
      </c>
      <c r="E158" s="802">
        <f>D158+2</f>
        <v>45627</v>
      </c>
      <c r="F158" s="880" t="s">
        <v>399</v>
      </c>
      <c r="I158" s="758">
        <f t="shared" ref="I158:I159" si="68">I157+7</f>
        <v>45625</v>
      </c>
    </row>
    <row r="159" spans="1:9" s="14" customFormat="1" ht="20.100000000000001" hidden="1" customHeight="1">
      <c r="A159" s="806"/>
      <c r="B159" s="955" t="s">
        <v>718</v>
      </c>
      <c r="C159" s="955" t="s">
        <v>3178</v>
      </c>
      <c r="D159" s="955">
        <v>45639</v>
      </c>
      <c r="E159" s="802">
        <f t="shared" ref="E159:E162" si="69">D159+2</f>
        <v>45641</v>
      </c>
      <c r="F159" s="802">
        <f t="shared" ref="F159" si="70">D159+6</f>
        <v>45645</v>
      </c>
      <c r="I159" s="758">
        <f t="shared" si="68"/>
        <v>45632</v>
      </c>
    </row>
    <row r="160" spans="1:9" s="14" customFormat="1" ht="20.100000000000001" hidden="1" customHeight="1">
      <c r="A160" s="806"/>
      <c r="B160" s="955" t="s">
        <v>720</v>
      </c>
      <c r="C160" s="955" t="s">
        <v>3179</v>
      </c>
      <c r="D160" s="955">
        <v>45648</v>
      </c>
      <c r="E160" s="802">
        <f t="shared" si="69"/>
        <v>45650</v>
      </c>
      <c r="F160" s="880" t="s">
        <v>399</v>
      </c>
      <c r="I160" s="758">
        <f>I159+7</f>
        <v>45639</v>
      </c>
    </row>
    <row r="161" spans="1:11" s="14" customFormat="1" ht="20.100000000000001" hidden="1" customHeight="1">
      <c r="A161" s="806"/>
      <c r="B161" s="955" t="s">
        <v>3029</v>
      </c>
      <c r="C161" s="955" t="s">
        <v>3180</v>
      </c>
      <c r="D161" s="955">
        <v>45649</v>
      </c>
      <c r="E161" s="802">
        <f t="shared" si="69"/>
        <v>45651</v>
      </c>
      <c r="F161" s="880" t="s">
        <v>399</v>
      </c>
      <c r="I161" s="758">
        <f t="shared" ref="I161:I163" si="71">I160+7</f>
        <v>45646</v>
      </c>
    </row>
    <row r="162" spans="1:11" s="14" customFormat="1" ht="20.100000000000001" hidden="1" customHeight="1">
      <c r="A162" s="806"/>
      <c r="B162" s="955" t="s">
        <v>2708</v>
      </c>
      <c r="C162" s="955" t="s">
        <v>3181</v>
      </c>
      <c r="D162" s="955">
        <v>45651</v>
      </c>
      <c r="E162" s="802">
        <f t="shared" si="69"/>
        <v>45653</v>
      </c>
      <c r="F162" s="880" t="s">
        <v>399</v>
      </c>
      <c r="I162" s="758">
        <f t="shared" si="71"/>
        <v>45653</v>
      </c>
    </row>
    <row r="163" spans="1:11" s="14" customFormat="1" ht="20.100000000000001" hidden="1" customHeight="1">
      <c r="A163" s="806" t="s">
        <v>2669</v>
      </c>
      <c r="B163" s="955" t="s">
        <v>2669</v>
      </c>
      <c r="C163" s="955" t="s">
        <v>3182</v>
      </c>
      <c r="D163" s="955">
        <v>45660</v>
      </c>
      <c r="E163" s="802">
        <f t="shared" ref="E163" si="72">D163+2</f>
        <v>45662</v>
      </c>
      <c r="F163" s="880" t="s">
        <v>399</v>
      </c>
      <c r="I163" s="758">
        <f t="shared" si="71"/>
        <v>45660</v>
      </c>
    </row>
    <row r="164" spans="1:11" s="14" customFormat="1" ht="20.100000000000001" hidden="1" customHeight="1">
      <c r="A164" s="806"/>
      <c r="B164" s="764"/>
      <c r="C164" s="764"/>
      <c r="D164" s="764"/>
      <c r="E164" s="764"/>
      <c r="F164" s="764"/>
      <c r="G164" s="764"/>
      <c r="H164" s="764"/>
      <c r="I164" s="764"/>
      <c r="J164" s="331"/>
      <c r="K164" s="764"/>
    </row>
    <row r="165" spans="1:11" s="14" customFormat="1" ht="27" hidden="1" customHeight="1">
      <c r="A165" s="806"/>
      <c r="B165" s="1233" t="s">
        <v>3125</v>
      </c>
      <c r="C165" s="1234"/>
      <c r="D165" s="1235" t="s">
        <v>363</v>
      </c>
      <c r="E165" s="941" t="s">
        <v>3183</v>
      </c>
      <c r="F165" s="941" t="s">
        <v>3184</v>
      </c>
      <c r="I165" s="881"/>
    </row>
    <row r="166" spans="1:11" s="14" customFormat="1" ht="16.5" hidden="1" customHeight="1">
      <c r="A166" s="806"/>
      <c r="B166" s="944" t="s">
        <v>365</v>
      </c>
      <c r="C166" s="944" t="s">
        <v>366</v>
      </c>
      <c r="D166" s="1236"/>
      <c r="E166" s="951" t="s">
        <v>146</v>
      </c>
      <c r="F166" s="951" t="s">
        <v>208</v>
      </c>
      <c r="I166" s="1050" t="s">
        <v>367</v>
      </c>
      <c r="J166" s="985" t="s">
        <v>368</v>
      </c>
    </row>
    <row r="167" spans="1:11" s="14" customFormat="1" ht="27" hidden="1" customHeight="1">
      <c r="A167" s="806"/>
      <c r="B167" s="821" t="s">
        <v>1640</v>
      </c>
      <c r="C167" s="618" t="s">
        <v>3185</v>
      </c>
      <c r="D167" s="802">
        <v>45306</v>
      </c>
      <c r="E167" s="803">
        <f t="shared" ref="E167:E175" si="73">D167+1</f>
        <v>45307</v>
      </c>
      <c r="F167" s="802">
        <f t="shared" ref="F167:F175" si="74">D167+6</f>
        <v>45312</v>
      </c>
      <c r="G167" s="862" t="e">
        <f>#REF!+7</f>
        <v>#REF!</v>
      </c>
      <c r="H167" s="862" t="e">
        <f>#REF!+7</f>
        <v>#REF!</v>
      </c>
      <c r="I167" s="193"/>
    </row>
    <row r="168" spans="1:11" s="14" customFormat="1" ht="27" hidden="1" customHeight="1">
      <c r="A168" s="806" t="s">
        <v>3186</v>
      </c>
      <c r="B168" s="821" t="s">
        <v>2196</v>
      </c>
      <c r="C168" s="618" t="s">
        <v>3187</v>
      </c>
      <c r="D168" s="802">
        <v>45310</v>
      </c>
      <c r="E168" s="803">
        <f t="shared" si="73"/>
        <v>45311</v>
      </c>
      <c r="F168" s="803">
        <f t="shared" si="74"/>
        <v>45316</v>
      </c>
      <c r="G168" s="862" t="e">
        <f t="shared" ref="G168:H170" si="75">G167+7</f>
        <v>#REF!</v>
      </c>
      <c r="H168" s="862" t="e">
        <f t="shared" si="75"/>
        <v>#REF!</v>
      </c>
      <c r="I168" s="193"/>
    </row>
    <row r="169" spans="1:11" s="14" customFormat="1" ht="27" hidden="1" customHeight="1">
      <c r="A169" s="806"/>
      <c r="B169" s="821" t="s">
        <v>2981</v>
      </c>
      <c r="C169" s="618" t="s">
        <v>3188</v>
      </c>
      <c r="D169" s="802">
        <v>45318</v>
      </c>
      <c r="E169" s="802">
        <f t="shared" si="73"/>
        <v>45319</v>
      </c>
      <c r="F169" s="802">
        <f t="shared" si="74"/>
        <v>45324</v>
      </c>
      <c r="G169" s="862" t="e">
        <f t="shared" si="75"/>
        <v>#REF!</v>
      </c>
      <c r="H169" s="862" t="e">
        <f t="shared" si="75"/>
        <v>#REF!</v>
      </c>
      <c r="I169" s="193"/>
    </row>
    <row r="170" spans="1:11" s="14" customFormat="1" ht="27" hidden="1" customHeight="1">
      <c r="A170" s="806"/>
      <c r="B170" s="821" t="s">
        <v>1892</v>
      </c>
      <c r="C170" s="618" t="s">
        <v>3189</v>
      </c>
      <c r="D170" s="802">
        <v>45322</v>
      </c>
      <c r="E170" s="802">
        <f t="shared" si="73"/>
        <v>45323</v>
      </c>
      <c r="F170" s="802">
        <f t="shared" si="74"/>
        <v>45328</v>
      </c>
      <c r="G170" s="862" t="e">
        <f t="shared" si="75"/>
        <v>#REF!</v>
      </c>
      <c r="H170" s="862" t="e">
        <f t="shared" si="75"/>
        <v>#REF!</v>
      </c>
      <c r="I170" s="193"/>
    </row>
    <row r="171" spans="1:11" s="14" customFormat="1" ht="27" hidden="1" customHeight="1">
      <c r="A171" s="806"/>
      <c r="B171" s="821" t="s">
        <v>1869</v>
      </c>
      <c r="C171" s="618" t="s">
        <v>3190</v>
      </c>
      <c r="D171" s="802">
        <v>45330</v>
      </c>
      <c r="E171" s="802">
        <f t="shared" si="73"/>
        <v>45331</v>
      </c>
      <c r="F171" s="802">
        <f t="shared" si="74"/>
        <v>45336</v>
      </c>
      <c r="G171" s="862">
        <v>45326</v>
      </c>
      <c r="H171" s="862">
        <v>45326</v>
      </c>
      <c r="I171" s="193"/>
    </row>
    <row r="172" spans="1:11" s="14" customFormat="1" ht="27" hidden="1" customHeight="1">
      <c r="A172" s="806" t="s">
        <v>3191</v>
      </c>
      <c r="B172" s="821" t="s">
        <v>1640</v>
      </c>
      <c r="C172" s="618" t="s">
        <v>3192</v>
      </c>
      <c r="D172" s="853">
        <v>45335</v>
      </c>
      <c r="E172" s="853">
        <f t="shared" si="73"/>
        <v>45336</v>
      </c>
      <c r="F172" s="853">
        <f t="shared" si="74"/>
        <v>45341</v>
      </c>
      <c r="G172" s="862">
        <v>45333</v>
      </c>
      <c r="H172" s="862">
        <v>45333</v>
      </c>
      <c r="I172" s="193"/>
    </row>
    <row r="173" spans="1:11" s="14" customFormat="1" ht="27" hidden="1" customHeight="1">
      <c r="A173" s="806"/>
      <c r="B173" s="821" t="s">
        <v>2196</v>
      </c>
      <c r="C173" s="618" t="s">
        <v>3193</v>
      </c>
      <c r="D173" s="802">
        <v>45345</v>
      </c>
      <c r="E173" s="802">
        <f t="shared" si="73"/>
        <v>45346</v>
      </c>
      <c r="F173" s="802">
        <f t="shared" si="74"/>
        <v>45351</v>
      </c>
      <c r="G173" s="862">
        <v>45340</v>
      </c>
      <c r="H173" s="862">
        <v>45340</v>
      </c>
      <c r="I173" s="193"/>
    </row>
    <row r="174" spans="1:11" s="14" customFormat="1" ht="27" hidden="1" customHeight="1">
      <c r="A174" s="806"/>
      <c r="B174" s="821" t="s">
        <v>2981</v>
      </c>
      <c r="C174" s="618" t="s">
        <v>3194</v>
      </c>
      <c r="D174" s="802">
        <v>45348</v>
      </c>
      <c r="E174" s="802">
        <f t="shared" si="73"/>
        <v>45349</v>
      </c>
      <c r="F174" s="802">
        <f t="shared" si="74"/>
        <v>45354</v>
      </c>
      <c r="G174" s="862">
        <v>45347</v>
      </c>
      <c r="H174" s="862">
        <v>45347</v>
      </c>
      <c r="I174" s="193"/>
    </row>
    <row r="175" spans="1:11" s="14" customFormat="1" ht="27" hidden="1" customHeight="1">
      <c r="A175" s="806"/>
      <c r="B175" s="821" t="s">
        <v>1892</v>
      </c>
      <c r="C175" s="618" t="s">
        <v>3195</v>
      </c>
      <c r="D175" s="802">
        <v>45359</v>
      </c>
      <c r="E175" s="802">
        <f t="shared" si="73"/>
        <v>45360</v>
      </c>
      <c r="F175" s="802">
        <f t="shared" si="74"/>
        <v>45365</v>
      </c>
      <c r="G175" s="862">
        <v>45354</v>
      </c>
      <c r="H175" s="862">
        <v>45354</v>
      </c>
      <c r="I175" s="193"/>
    </row>
    <row r="176" spans="1:11" s="14" customFormat="1" ht="27" hidden="1" customHeight="1">
      <c r="A176" s="806" t="s">
        <v>3127</v>
      </c>
      <c r="B176" s="962" t="s">
        <v>1869</v>
      </c>
      <c r="C176" s="955" t="s">
        <v>3128</v>
      </c>
      <c r="D176" s="955">
        <v>45372</v>
      </c>
      <c r="E176" s="880" t="s">
        <v>399</v>
      </c>
      <c r="F176" s="802">
        <v>45375</v>
      </c>
      <c r="G176" s="758">
        <v>45361</v>
      </c>
      <c r="H176" s="758">
        <v>45361</v>
      </c>
      <c r="I176" s="193"/>
    </row>
    <row r="177" spans="1:9" s="14" customFormat="1" ht="27" hidden="1" customHeight="1">
      <c r="A177" s="806" t="s">
        <v>3129</v>
      </c>
      <c r="B177" s="962" t="s">
        <v>3130</v>
      </c>
      <c r="C177" s="955" t="s">
        <v>3131</v>
      </c>
      <c r="D177" s="955">
        <v>45373</v>
      </c>
      <c r="E177" s="880" t="s">
        <v>399</v>
      </c>
      <c r="F177" s="802">
        <f t="shared" ref="F177:F181" si="76">D177+6</f>
        <v>45379</v>
      </c>
      <c r="G177" s="758">
        <v>45368</v>
      </c>
      <c r="H177" s="758">
        <v>45368</v>
      </c>
      <c r="I177" s="193"/>
    </row>
    <row r="178" spans="1:9" s="14" customFormat="1" ht="27" hidden="1" customHeight="1">
      <c r="A178" s="806"/>
      <c r="B178" s="962" t="s">
        <v>2196</v>
      </c>
      <c r="C178" s="955" t="s">
        <v>3132</v>
      </c>
      <c r="D178" s="955">
        <v>45382</v>
      </c>
      <c r="E178" s="802">
        <f t="shared" ref="E178:E181" si="77">D178+1</f>
        <v>45383</v>
      </c>
      <c r="F178" s="802">
        <f t="shared" si="76"/>
        <v>45388</v>
      </c>
      <c r="G178" s="758">
        <v>45375</v>
      </c>
      <c r="H178" s="758">
        <v>45375</v>
      </c>
      <c r="I178" s="193"/>
    </row>
    <row r="179" spans="1:9" s="14" customFormat="1" ht="27" hidden="1" customHeight="1">
      <c r="A179" s="806"/>
      <c r="B179" s="962" t="s">
        <v>2981</v>
      </c>
      <c r="C179" s="955" t="s">
        <v>3133</v>
      </c>
      <c r="D179" s="955">
        <v>45386</v>
      </c>
      <c r="E179" s="802">
        <f t="shared" si="77"/>
        <v>45387</v>
      </c>
      <c r="F179" s="802">
        <f t="shared" si="76"/>
        <v>45392</v>
      </c>
      <c r="G179" s="758">
        <v>45382</v>
      </c>
      <c r="H179" s="758">
        <v>45382</v>
      </c>
      <c r="I179" s="193"/>
    </row>
    <row r="180" spans="1:9" s="14" customFormat="1" ht="27" hidden="1" customHeight="1">
      <c r="A180" s="806"/>
      <c r="B180" s="962" t="s">
        <v>1892</v>
      </c>
      <c r="C180" s="955" t="s">
        <v>3134</v>
      </c>
      <c r="D180" s="955">
        <v>45389</v>
      </c>
      <c r="E180" s="802">
        <f t="shared" si="77"/>
        <v>45390</v>
      </c>
      <c r="F180" s="802">
        <f t="shared" si="76"/>
        <v>45395</v>
      </c>
      <c r="G180" s="758">
        <v>45389</v>
      </c>
      <c r="H180" s="758">
        <v>45389</v>
      </c>
      <c r="I180" s="193"/>
    </row>
    <row r="181" spans="1:9" s="14" customFormat="1" ht="27" hidden="1" customHeight="1">
      <c r="A181" s="806" t="s">
        <v>1869</v>
      </c>
      <c r="B181" s="918" t="s">
        <v>423</v>
      </c>
      <c r="C181" s="955" t="s">
        <v>3135</v>
      </c>
      <c r="D181" s="955">
        <v>45396</v>
      </c>
      <c r="E181" s="853">
        <f t="shared" si="77"/>
        <v>45397</v>
      </c>
      <c r="F181" s="853">
        <f t="shared" si="76"/>
        <v>45402</v>
      </c>
      <c r="G181" s="758">
        <v>45396</v>
      </c>
      <c r="H181" s="758">
        <v>45396</v>
      </c>
      <c r="I181" s="193"/>
    </row>
    <row r="182" spans="1:9" s="14" customFormat="1" ht="27" hidden="1" customHeight="1">
      <c r="A182" s="806"/>
      <c r="B182" s="962" t="s">
        <v>1869</v>
      </c>
      <c r="C182" s="955" t="s">
        <v>3136</v>
      </c>
      <c r="D182" s="955">
        <v>45412</v>
      </c>
      <c r="E182" s="1229" t="s">
        <v>399</v>
      </c>
      <c r="F182" s="1230"/>
      <c r="G182" s="758">
        <f t="shared" ref="G182:H200" si="78">G181+7</f>
        <v>45403</v>
      </c>
      <c r="H182" s="758">
        <f t="shared" si="78"/>
        <v>45403</v>
      </c>
      <c r="I182" s="193"/>
    </row>
    <row r="183" spans="1:9" s="14" customFormat="1" ht="20.100000000000001" hidden="1" customHeight="1">
      <c r="A183" s="806" t="s">
        <v>3137</v>
      </c>
      <c r="B183" s="962" t="s">
        <v>3130</v>
      </c>
      <c r="C183" s="955" t="s">
        <v>3138</v>
      </c>
      <c r="D183" s="955">
        <v>45421</v>
      </c>
      <c r="E183" s="802">
        <v>45419</v>
      </c>
      <c r="F183" s="802">
        <f t="shared" ref="F183:F187" si="79">D183+6</f>
        <v>45427</v>
      </c>
      <c r="G183" s="758">
        <f t="shared" si="78"/>
        <v>45410</v>
      </c>
      <c r="H183" s="758">
        <f t="shared" si="78"/>
        <v>45410</v>
      </c>
      <c r="I183" s="193"/>
    </row>
    <row r="184" spans="1:9" s="14" customFormat="1" ht="20.100000000000001" hidden="1" customHeight="1">
      <c r="A184" s="806"/>
      <c r="B184" s="962" t="s">
        <v>2196</v>
      </c>
      <c r="C184" s="955" t="s">
        <v>3139</v>
      </c>
      <c r="D184" s="955">
        <v>45426</v>
      </c>
      <c r="E184" s="802">
        <f t="shared" ref="E184" si="80">D184+1</f>
        <v>45427</v>
      </c>
      <c r="F184" s="802">
        <f t="shared" si="79"/>
        <v>45432</v>
      </c>
      <c r="G184" s="758">
        <f t="shared" si="78"/>
        <v>45417</v>
      </c>
      <c r="H184" s="758">
        <f t="shared" si="78"/>
        <v>45417</v>
      </c>
      <c r="I184" s="193"/>
    </row>
    <row r="185" spans="1:9" s="14" customFormat="1" ht="20.100000000000001" hidden="1" customHeight="1">
      <c r="A185" s="806" t="s">
        <v>2981</v>
      </c>
      <c r="B185" s="880" t="s">
        <v>399</v>
      </c>
      <c r="C185" s="955" t="s">
        <v>3140</v>
      </c>
      <c r="D185" s="800">
        <v>45435</v>
      </c>
      <c r="E185" s="799" t="s">
        <v>399</v>
      </c>
      <c r="F185" s="853">
        <f t="shared" si="79"/>
        <v>45441</v>
      </c>
      <c r="G185" s="758">
        <f t="shared" si="78"/>
        <v>45424</v>
      </c>
      <c r="H185" s="758">
        <f t="shared" si="78"/>
        <v>45424</v>
      </c>
      <c r="I185" s="193"/>
    </row>
    <row r="186" spans="1:9" s="14" customFormat="1" ht="20.100000000000001" hidden="1" customHeight="1">
      <c r="A186" s="806"/>
      <c r="B186" s="955" t="s">
        <v>1892</v>
      </c>
      <c r="C186" s="955" t="s">
        <v>3141</v>
      </c>
      <c r="D186" s="955">
        <v>45443</v>
      </c>
      <c r="E186" s="802">
        <f t="shared" ref="E186:E196" si="81">D186+1</f>
        <v>45444</v>
      </c>
      <c r="F186" s="802">
        <f t="shared" si="79"/>
        <v>45449</v>
      </c>
      <c r="G186" s="758">
        <f t="shared" si="78"/>
        <v>45431</v>
      </c>
      <c r="H186" s="758">
        <f t="shared" si="78"/>
        <v>45431</v>
      </c>
      <c r="I186" s="193"/>
    </row>
    <row r="187" spans="1:9" s="14" customFormat="1" ht="20.100000000000001" hidden="1" customHeight="1">
      <c r="A187" s="806" t="s">
        <v>1869</v>
      </c>
      <c r="B187" s="1026" t="s">
        <v>3142</v>
      </c>
      <c r="C187" s="955" t="s">
        <v>3143</v>
      </c>
      <c r="D187" s="955">
        <v>45445</v>
      </c>
      <c r="E187" s="802">
        <f t="shared" si="81"/>
        <v>45446</v>
      </c>
      <c r="F187" s="802">
        <f t="shared" si="79"/>
        <v>45451</v>
      </c>
      <c r="G187" s="758">
        <f t="shared" si="78"/>
        <v>45438</v>
      </c>
      <c r="H187" s="758">
        <f t="shared" si="78"/>
        <v>45438</v>
      </c>
      <c r="I187" s="193"/>
    </row>
    <row r="188" spans="1:9" s="14" customFormat="1" ht="20.100000000000001" hidden="1" customHeight="1">
      <c r="A188" s="806"/>
      <c r="B188" s="955" t="s">
        <v>3130</v>
      </c>
      <c r="C188" s="955" t="s">
        <v>3144</v>
      </c>
      <c r="D188" s="955">
        <v>45464</v>
      </c>
      <c r="E188" s="802">
        <f t="shared" si="81"/>
        <v>45465</v>
      </c>
      <c r="F188" s="880" t="s">
        <v>399</v>
      </c>
      <c r="G188" s="758">
        <f t="shared" si="78"/>
        <v>45445</v>
      </c>
      <c r="H188" s="758">
        <f t="shared" si="78"/>
        <v>45445</v>
      </c>
      <c r="I188" s="193"/>
    </row>
    <row r="189" spans="1:9" s="14" customFormat="1" ht="20.100000000000001" hidden="1" customHeight="1">
      <c r="A189" s="806" t="s">
        <v>2196</v>
      </c>
      <c r="B189" s="880" t="s">
        <v>423</v>
      </c>
      <c r="C189" s="955" t="s">
        <v>3145</v>
      </c>
      <c r="D189" s="800">
        <v>45452</v>
      </c>
      <c r="E189" s="853">
        <f t="shared" si="81"/>
        <v>45453</v>
      </c>
      <c r="F189" s="853">
        <f t="shared" ref="F189" si="82">D189+6</f>
        <v>45458</v>
      </c>
      <c r="G189" s="758">
        <f t="shared" si="78"/>
        <v>45452</v>
      </c>
      <c r="H189" s="758">
        <f t="shared" si="78"/>
        <v>45452</v>
      </c>
      <c r="I189" s="193"/>
    </row>
    <row r="190" spans="1:9" s="14" customFormat="1" ht="20.100000000000001" hidden="1" customHeight="1">
      <c r="A190" s="874" t="s">
        <v>2981</v>
      </c>
      <c r="B190" s="955" t="s">
        <v>2196</v>
      </c>
      <c r="C190" s="955" t="s">
        <v>3146</v>
      </c>
      <c r="D190" s="955">
        <v>45469</v>
      </c>
      <c r="E190" s="802">
        <f t="shared" si="81"/>
        <v>45470</v>
      </c>
      <c r="F190" s="880" t="s">
        <v>399</v>
      </c>
      <c r="G190" s="758">
        <f t="shared" si="78"/>
        <v>45459</v>
      </c>
      <c r="H190" s="758">
        <f t="shared" si="78"/>
        <v>45459</v>
      </c>
      <c r="I190" s="193"/>
    </row>
    <row r="191" spans="1:9" s="14" customFormat="1" ht="20.100000000000001" hidden="1" customHeight="1">
      <c r="A191" s="874" t="s">
        <v>3147</v>
      </c>
      <c r="B191" s="955" t="s">
        <v>2708</v>
      </c>
      <c r="C191" s="955" t="s">
        <v>3148</v>
      </c>
      <c r="D191" s="955">
        <v>45478</v>
      </c>
      <c r="E191" s="802">
        <f t="shared" si="81"/>
        <v>45479</v>
      </c>
      <c r="F191" s="880" t="s">
        <v>399</v>
      </c>
      <c r="G191" s="758">
        <f t="shared" si="78"/>
        <v>45466</v>
      </c>
      <c r="H191" s="758">
        <f t="shared" si="78"/>
        <v>45466</v>
      </c>
      <c r="I191" s="193"/>
    </row>
    <row r="192" spans="1:9" s="14" customFormat="1" ht="20.100000000000001" hidden="1" customHeight="1">
      <c r="A192" s="842" t="s">
        <v>1869</v>
      </c>
      <c r="B192" s="955" t="s">
        <v>1892</v>
      </c>
      <c r="C192" s="955" t="s">
        <v>3149</v>
      </c>
      <c r="D192" s="955">
        <v>45485</v>
      </c>
      <c r="E192" s="802">
        <f t="shared" si="81"/>
        <v>45486</v>
      </c>
      <c r="F192" s="880" t="s">
        <v>399</v>
      </c>
      <c r="G192" s="758">
        <f t="shared" si="78"/>
        <v>45473</v>
      </c>
      <c r="H192" s="758">
        <f t="shared" si="78"/>
        <v>45473</v>
      </c>
      <c r="I192" s="193"/>
    </row>
    <row r="193" spans="1:9" s="14" customFormat="1" ht="20.100000000000001" hidden="1" customHeight="1">
      <c r="A193" s="874" t="s">
        <v>2131</v>
      </c>
      <c r="B193" s="955" t="s">
        <v>3142</v>
      </c>
      <c r="C193" s="955" t="s">
        <v>3150</v>
      </c>
      <c r="D193" s="955">
        <v>45483</v>
      </c>
      <c r="E193" s="802">
        <f t="shared" si="81"/>
        <v>45484</v>
      </c>
      <c r="F193" s="802">
        <f t="shared" ref="F193:F195" si="83">D193+6</f>
        <v>45489</v>
      </c>
      <c r="G193" s="758">
        <f t="shared" si="78"/>
        <v>45480</v>
      </c>
      <c r="H193" s="758">
        <f t="shared" si="78"/>
        <v>45480</v>
      </c>
      <c r="I193" s="193"/>
    </row>
    <row r="194" spans="1:9" s="14" customFormat="1" ht="20.100000000000001" hidden="1" customHeight="1">
      <c r="A194" s="806"/>
      <c r="B194" s="955" t="s">
        <v>3130</v>
      </c>
      <c r="C194" s="955" t="s">
        <v>3151</v>
      </c>
      <c r="D194" s="955">
        <v>45491</v>
      </c>
      <c r="E194" s="802">
        <f t="shared" si="81"/>
        <v>45492</v>
      </c>
      <c r="F194" s="802">
        <f t="shared" si="83"/>
        <v>45497</v>
      </c>
      <c r="G194" s="758">
        <f t="shared" si="78"/>
        <v>45487</v>
      </c>
      <c r="H194" s="758">
        <f t="shared" si="78"/>
        <v>45487</v>
      </c>
      <c r="I194" s="193"/>
    </row>
    <row r="195" spans="1:9" s="14" customFormat="1" ht="20.100000000000001" hidden="1" customHeight="1">
      <c r="A195" s="874"/>
      <c r="B195" s="955" t="s">
        <v>2196</v>
      </c>
      <c r="C195" s="955" t="s">
        <v>3152</v>
      </c>
      <c r="D195" s="880" t="s">
        <v>399</v>
      </c>
      <c r="E195" s="853" t="e">
        <f t="shared" si="81"/>
        <v>#VALUE!</v>
      </c>
      <c r="F195" s="853" t="e">
        <f t="shared" si="83"/>
        <v>#VALUE!</v>
      </c>
      <c r="G195" s="758">
        <f t="shared" si="78"/>
        <v>45494</v>
      </c>
      <c r="H195" s="758">
        <f t="shared" si="78"/>
        <v>45494</v>
      </c>
      <c r="I195" s="193"/>
    </row>
    <row r="196" spans="1:9" s="14" customFormat="1" ht="20.100000000000001" hidden="1" customHeight="1">
      <c r="A196" s="874"/>
      <c r="B196" s="955" t="s">
        <v>2708</v>
      </c>
      <c r="C196" s="955" t="s">
        <v>3153</v>
      </c>
      <c r="D196" s="880" t="s">
        <v>399</v>
      </c>
      <c r="E196" s="853" t="e">
        <f t="shared" si="81"/>
        <v>#VALUE!</v>
      </c>
      <c r="F196" s="799" t="s">
        <v>399</v>
      </c>
      <c r="G196" s="758">
        <f t="shared" si="78"/>
        <v>45501</v>
      </c>
      <c r="H196" s="758">
        <f t="shared" si="78"/>
        <v>45501</v>
      </c>
      <c r="I196" s="193"/>
    </row>
    <row r="197" spans="1:9" s="14" customFormat="1" ht="20.100000000000001" hidden="1" customHeight="1">
      <c r="A197" s="842" t="s">
        <v>1869</v>
      </c>
      <c r="B197" s="955" t="s">
        <v>1892</v>
      </c>
      <c r="C197" s="955" t="s">
        <v>3154</v>
      </c>
      <c r="D197" s="955">
        <v>45519</v>
      </c>
      <c r="E197" s="880" t="s">
        <v>399</v>
      </c>
      <c r="F197" s="880" t="s">
        <v>399</v>
      </c>
      <c r="G197" s="758">
        <f t="shared" si="78"/>
        <v>45508</v>
      </c>
      <c r="H197" s="758">
        <f t="shared" si="78"/>
        <v>45508</v>
      </c>
      <c r="I197" s="193"/>
    </row>
    <row r="198" spans="1:9" s="14" customFormat="1" ht="20.100000000000001" hidden="1" customHeight="1">
      <c r="A198" s="874" t="s">
        <v>2131</v>
      </c>
      <c r="B198" s="955" t="s">
        <v>3142</v>
      </c>
      <c r="C198" s="955" t="s">
        <v>3155</v>
      </c>
      <c r="D198" s="955">
        <v>45531</v>
      </c>
      <c r="E198" s="880" t="s">
        <v>399</v>
      </c>
      <c r="F198" s="880" t="s">
        <v>399</v>
      </c>
      <c r="G198" s="758">
        <f t="shared" si="78"/>
        <v>45515</v>
      </c>
      <c r="H198" s="758">
        <f t="shared" si="78"/>
        <v>45515</v>
      </c>
      <c r="I198" s="193"/>
    </row>
    <row r="199" spans="1:9" s="14" customFormat="1" ht="20.100000000000001" hidden="1" customHeight="1">
      <c r="A199" s="806"/>
      <c r="B199" s="955" t="s">
        <v>3130</v>
      </c>
      <c r="C199" s="955" t="s">
        <v>3156</v>
      </c>
      <c r="D199" s="955">
        <v>45532</v>
      </c>
      <c r="E199" s="802">
        <f t="shared" ref="E199" si="84">D199+1</f>
        <v>45533</v>
      </c>
      <c r="F199" s="802">
        <v>45543</v>
      </c>
      <c r="G199" s="758">
        <f t="shared" si="78"/>
        <v>45522</v>
      </c>
      <c r="H199" s="758">
        <f t="shared" si="78"/>
        <v>45522</v>
      </c>
      <c r="I199" s="193"/>
    </row>
    <row r="200" spans="1:9" s="14" customFormat="1" ht="20.100000000000001" hidden="1" customHeight="1">
      <c r="A200" s="806" t="s">
        <v>3157</v>
      </c>
      <c r="B200" s="955" t="s">
        <v>2188</v>
      </c>
      <c r="C200" s="955" t="s">
        <v>3158</v>
      </c>
      <c r="D200" s="955">
        <v>45536</v>
      </c>
      <c r="E200" s="880" t="s">
        <v>399</v>
      </c>
      <c r="F200" s="880" t="s">
        <v>399</v>
      </c>
      <c r="G200" s="758">
        <f t="shared" si="78"/>
        <v>45529</v>
      </c>
      <c r="H200" s="758">
        <f t="shared" si="78"/>
        <v>45529</v>
      </c>
      <c r="I200" s="193"/>
    </row>
    <row r="201" spans="1:9" s="14" customFormat="1" ht="20.100000000000001" hidden="1" customHeight="1">
      <c r="A201" s="806" t="s">
        <v>3159</v>
      </c>
      <c r="B201" s="955" t="s">
        <v>2708</v>
      </c>
      <c r="C201" s="955" t="s">
        <v>3160</v>
      </c>
      <c r="D201" s="955">
        <v>45538</v>
      </c>
      <c r="E201" s="802">
        <f t="shared" ref="E201:E203" si="85">D201+1</f>
        <v>45539</v>
      </c>
      <c r="F201" s="802">
        <v>45545</v>
      </c>
      <c r="I201" s="758">
        <f>G200+7</f>
        <v>45536</v>
      </c>
    </row>
    <row r="202" spans="1:9" s="14" customFormat="1" ht="20.100000000000001" hidden="1" customHeight="1">
      <c r="A202" s="806"/>
      <c r="B202" s="955" t="s">
        <v>1892</v>
      </c>
      <c r="C202" s="955" t="s">
        <v>3161</v>
      </c>
      <c r="D202" s="955">
        <v>45546</v>
      </c>
      <c r="E202" s="802">
        <f t="shared" si="85"/>
        <v>45547</v>
      </c>
      <c r="F202" s="802">
        <v>45553</v>
      </c>
      <c r="I202" s="758">
        <f>I201+7</f>
        <v>45543</v>
      </c>
    </row>
    <row r="203" spans="1:9" s="14" customFormat="1" ht="20.100000000000001" hidden="1" customHeight="1">
      <c r="A203" s="806"/>
      <c r="B203" s="955" t="s">
        <v>2987</v>
      </c>
      <c r="C203" s="955" t="s">
        <v>3162</v>
      </c>
      <c r="D203" s="955">
        <v>45564</v>
      </c>
      <c r="E203" s="802">
        <f t="shared" si="85"/>
        <v>45565</v>
      </c>
      <c r="F203" s="880" t="s">
        <v>399</v>
      </c>
      <c r="I203" s="758">
        <f>I202+7</f>
        <v>45550</v>
      </c>
    </row>
    <row r="204" spans="1:9" s="14" customFormat="1" ht="20.100000000000001" hidden="1" customHeight="1">
      <c r="A204" s="806"/>
      <c r="B204" s="955" t="s">
        <v>3163</v>
      </c>
      <c r="C204" s="955" t="s">
        <v>3164</v>
      </c>
      <c r="D204" s="955">
        <v>45558</v>
      </c>
      <c r="E204" s="880" t="s">
        <v>399</v>
      </c>
      <c r="F204" s="802">
        <f>D204+6</f>
        <v>45564</v>
      </c>
      <c r="I204" s="758">
        <f>I203+7</f>
        <v>45557</v>
      </c>
    </row>
    <row r="205" spans="1:9" s="14" customFormat="1" ht="20.100000000000001" hidden="1" customHeight="1">
      <c r="A205" s="806" t="s">
        <v>2196</v>
      </c>
      <c r="B205" s="955" t="s">
        <v>2987</v>
      </c>
      <c r="C205" s="955" t="s">
        <v>3165</v>
      </c>
      <c r="D205" s="955">
        <v>45572</v>
      </c>
      <c r="E205" s="880" t="s">
        <v>399</v>
      </c>
      <c r="F205" s="880" t="s">
        <v>399</v>
      </c>
      <c r="I205" s="758">
        <f>I204+7</f>
        <v>45564</v>
      </c>
    </row>
    <row r="206" spans="1:9" s="14" customFormat="1" ht="20.100000000000001" hidden="1" customHeight="1">
      <c r="A206" s="806" t="s">
        <v>2708</v>
      </c>
      <c r="B206" s="955" t="s">
        <v>2708</v>
      </c>
      <c r="C206" s="955" t="s">
        <v>3166</v>
      </c>
      <c r="D206" s="955">
        <v>45568</v>
      </c>
      <c r="E206" s="802">
        <f t="shared" ref="E206" si="86">D206+1</f>
        <v>45569</v>
      </c>
      <c r="F206" s="802">
        <f t="shared" ref="F206:F209" si="87">D206+6</f>
        <v>45574</v>
      </c>
      <c r="I206" s="758">
        <f>I205+7</f>
        <v>45571</v>
      </c>
    </row>
    <row r="207" spans="1:9" s="14" customFormat="1" ht="20.100000000000001" hidden="1" customHeight="1">
      <c r="A207" s="806" t="s">
        <v>3130</v>
      </c>
      <c r="B207" s="955" t="s">
        <v>3167</v>
      </c>
      <c r="C207" s="955" t="s">
        <v>3168</v>
      </c>
      <c r="D207" s="955">
        <v>45583</v>
      </c>
      <c r="E207" s="880" t="s">
        <v>399</v>
      </c>
      <c r="F207" s="802">
        <f t="shared" si="87"/>
        <v>45589</v>
      </c>
      <c r="I207" s="758">
        <v>45576</v>
      </c>
    </row>
    <row r="208" spans="1:9" s="14" customFormat="1" ht="20.100000000000001" hidden="1" customHeight="1">
      <c r="A208" s="806" t="s">
        <v>1892</v>
      </c>
      <c r="B208" s="955" t="s">
        <v>2669</v>
      </c>
      <c r="C208" s="955" t="s">
        <v>3169</v>
      </c>
      <c r="D208" s="955">
        <v>45585</v>
      </c>
      <c r="E208" s="880" t="s">
        <v>399</v>
      </c>
      <c r="F208" s="802">
        <f t="shared" si="87"/>
        <v>45591</v>
      </c>
      <c r="I208" s="758">
        <f>I207+7</f>
        <v>45583</v>
      </c>
    </row>
    <row r="209" spans="1:18" s="14" customFormat="1" ht="20.100000000000001" hidden="1" customHeight="1">
      <c r="A209" s="806" t="s">
        <v>3170</v>
      </c>
      <c r="B209" s="955" t="s">
        <v>3029</v>
      </c>
      <c r="C209" s="955" t="s">
        <v>3171</v>
      </c>
      <c r="D209" s="955">
        <v>45590</v>
      </c>
      <c r="E209" s="802">
        <f t="shared" ref="E209:E211" si="88">D209+1</f>
        <v>45591</v>
      </c>
      <c r="F209" s="802">
        <f t="shared" si="87"/>
        <v>45596</v>
      </c>
      <c r="I209" s="758">
        <f>I208+7</f>
        <v>45590</v>
      </c>
    </row>
    <row r="210" spans="1:18" s="14" customFormat="1" ht="20.100000000000001" hidden="1" customHeight="1">
      <c r="A210" s="806" t="s">
        <v>1892</v>
      </c>
      <c r="B210" s="955" t="s">
        <v>720</v>
      </c>
      <c r="C210" s="955" t="s">
        <v>3172</v>
      </c>
      <c r="D210" s="955">
        <v>45595</v>
      </c>
      <c r="E210" s="802">
        <f t="shared" si="88"/>
        <v>45596</v>
      </c>
      <c r="F210" s="758">
        <f>D210+6</f>
        <v>45601</v>
      </c>
      <c r="I210" s="758">
        <f>I209+7</f>
        <v>45597</v>
      </c>
    </row>
    <row r="211" spans="1:18" s="14" customFormat="1" ht="20.100000000000001" hidden="1" customHeight="1">
      <c r="A211" s="806" t="s">
        <v>3173</v>
      </c>
      <c r="B211" s="955" t="s">
        <v>2558</v>
      </c>
      <c r="C211" s="1026" t="s">
        <v>3174</v>
      </c>
      <c r="D211" s="955">
        <v>45604</v>
      </c>
      <c r="E211" s="802">
        <f t="shared" si="88"/>
        <v>45605</v>
      </c>
      <c r="F211" s="758">
        <f>D211+6</f>
        <v>45610</v>
      </c>
      <c r="I211" s="758">
        <f t="shared" ref="I211:I215" si="89">I210+7</f>
        <v>45604</v>
      </c>
    </row>
    <row r="212" spans="1:18" s="14" customFormat="1" ht="20.100000000000001" hidden="1" customHeight="1">
      <c r="A212" s="806"/>
      <c r="B212" s="955" t="s">
        <v>2708</v>
      </c>
      <c r="C212" s="955" t="s">
        <v>3175</v>
      </c>
      <c r="D212" s="955">
        <v>45612</v>
      </c>
      <c r="E212" s="802">
        <f>D212+2</f>
        <v>45614</v>
      </c>
      <c r="F212" s="802">
        <f t="shared" ref="F212:F213" si="90">D212+6</f>
        <v>45618</v>
      </c>
      <c r="I212" s="758">
        <f t="shared" si="89"/>
        <v>45611</v>
      </c>
    </row>
    <row r="213" spans="1:18" s="14" customFormat="1" ht="20.100000000000001" hidden="1" customHeight="1">
      <c r="A213" s="806" t="s">
        <v>3167</v>
      </c>
      <c r="B213" s="1026" t="s">
        <v>423</v>
      </c>
      <c r="C213" s="955" t="s">
        <v>3176</v>
      </c>
      <c r="D213" s="800">
        <v>45617</v>
      </c>
      <c r="E213" s="853">
        <f t="shared" ref="E213" si="91">D213+1</f>
        <v>45618</v>
      </c>
      <c r="F213" s="853">
        <f t="shared" si="90"/>
        <v>45623</v>
      </c>
      <c r="I213" s="758">
        <f t="shared" si="89"/>
        <v>45618</v>
      </c>
    </row>
    <row r="214" spans="1:18" s="14" customFormat="1" ht="20.100000000000001" hidden="1" customHeight="1">
      <c r="A214" s="806"/>
      <c r="B214" s="955" t="s">
        <v>2669</v>
      </c>
      <c r="C214" s="955" t="s">
        <v>3177</v>
      </c>
      <c r="D214" s="955">
        <v>45625</v>
      </c>
      <c r="E214" s="802">
        <f>D214+2</f>
        <v>45627</v>
      </c>
      <c r="F214" s="880" t="s">
        <v>399</v>
      </c>
      <c r="I214" s="758">
        <f t="shared" si="89"/>
        <v>45625</v>
      </c>
    </row>
    <row r="215" spans="1:18" s="14" customFormat="1" ht="20.100000000000001" hidden="1" customHeight="1">
      <c r="A215" s="806"/>
      <c r="B215" s="955" t="s">
        <v>718</v>
      </c>
      <c r="C215" s="955" t="s">
        <v>3178</v>
      </c>
      <c r="D215" s="955">
        <v>45639</v>
      </c>
      <c r="E215" s="802">
        <f t="shared" ref="E215" si="92">D215+2</f>
        <v>45641</v>
      </c>
      <c r="F215" s="802">
        <f t="shared" ref="F215" si="93">D215+6</f>
        <v>45645</v>
      </c>
      <c r="I215" s="758">
        <f t="shared" si="89"/>
        <v>45632</v>
      </c>
    </row>
    <row r="216" spans="1:18" s="14" customFormat="1" ht="20.100000000000001" hidden="1" customHeight="1">
      <c r="A216" s="806"/>
      <c r="B216" s="955" t="s">
        <v>3040</v>
      </c>
      <c r="C216" s="955" t="s">
        <v>3196</v>
      </c>
      <c r="D216" s="955">
        <v>45677</v>
      </c>
      <c r="E216" s="802">
        <f>D216+4</f>
        <v>45681</v>
      </c>
      <c r="F216" s="802">
        <f>E216+10</f>
        <v>45691</v>
      </c>
      <c r="I216" s="758">
        <v>45673</v>
      </c>
      <c r="J216" s="332">
        <f>WEEKNUM(I216)</f>
        <v>3</v>
      </c>
    </row>
    <row r="217" spans="1:18" s="14" customFormat="1" ht="20.100000000000001" hidden="1" customHeight="1">
      <c r="A217" s="806"/>
      <c r="B217" s="955" t="s">
        <v>718</v>
      </c>
      <c r="C217" s="955" t="s">
        <v>3197</v>
      </c>
      <c r="D217" s="955">
        <v>45687</v>
      </c>
      <c r="E217" s="802">
        <f t="shared" ref="E217:E221" si="94">D217+4</f>
        <v>45691</v>
      </c>
      <c r="F217" s="802">
        <f t="shared" ref="F217:F222" si="95">E217+10</f>
        <v>45701</v>
      </c>
      <c r="I217" s="758">
        <f>I216+7</f>
        <v>45680</v>
      </c>
      <c r="J217" s="332">
        <f>WEEKNUM(I217)</f>
        <v>4</v>
      </c>
    </row>
    <row r="218" spans="1:18" s="14" customFormat="1" ht="20.100000000000001" hidden="1" customHeight="1">
      <c r="A218" s="806"/>
      <c r="B218" s="955" t="s">
        <v>3029</v>
      </c>
      <c r="C218" s="955" t="s">
        <v>3198</v>
      </c>
      <c r="D218" s="955">
        <v>45686</v>
      </c>
      <c r="E218" s="802">
        <f t="shared" si="94"/>
        <v>45690</v>
      </c>
      <c r="F218" s="802">
        <f t="shared" si="95"/>
        <v>45700</v>
      </c>
      <c r="I218" s="758">
        <f t="shared" ref="I218:I223" si="96">I217+7</f>
        <v>45687</v>
      </c>
      <c r="J218" s="332">
        <f>WEEKNUM(I218)</f>
        <v>5</v>
      </c>
    </row>
    <row r="219" spans="1:18" s="14" customFormat="1" ht="20.100000000000001" hidden="1" customHeight="1">
      <c r="A219" s="806"/>
      <c r="B219" s="955" t="s">
        <v>2708</v>
      </c>
      <c r="C219" s="955" t="s">
        <v>3199</v>
      </c>
      <c r="D219" s="955">
        <v>45692</v>
      </c>
      <c r="E219" s="802">
        <f t="shared" si="94"/>
        <v>45696</v>
      </c>
      <c r="F219" s="802">
        <f t="shared" si="95"/>
        <v>45706</v>
      </c>
      <c r="I219" s="758">
        <f t="shared" si="96"/>
        <v>45694</v>
      </c>
      <c r="J219" s="332">
        <f>WEEKNUM(I219)</f>
        <v>6</v>
      </c>
    </row>
    <row r="220" spans="1:18" s="14" customFormat="1" ht="20.100000000000001" hidden="1" customHeight="1">
      <c r="A220" s="806" t="s">
        <v>3130</v>
      </c>
      <c r="B220" s="955" t="s">
        <v>720</v>
      </c>
      <c r="C220" s="955" t="s">
        <v>3200</v>
      </c>
      <c r="D220" s="955">
        <v>45699</v>
      </c>
      <c r="E220" s="802">
        <f t="shared" si="94"/>
        <v>45703</v>
      </c>
      <c r="F220" s="802">
        <f t="shared" si="95"/>
        <v>45713</v>
      </c>
      <c r="I220" s="758">
        <f t="shared" si="96"/>
        <v>45701</v>
      </c>
      <c r="J220" s="332">
        <f t="shared" ref="J220:J222" si="97">WEEKNUM(I220)</f>
        <v>7</v>
      </c>
    </row>
    <row r="221" spans="1:18" s="14" customFormat="1" ht="20.100000000000001" hidden="1" customHeight="1">
      <c r="A221" s="806"/>
      <c r="B221" s="955" t="s">
        <v>3130</v>
      </c>
      <c r="C221" s="955" t="s">
        <v>3201</v>
      </c>
      <c r="D221" s="955">
        <v>45709</v>
      </c>
      <c r="E221" s="802">
        <f t="shared" si="94"/>
        <v>45713</v>
      </c>
      <c r="F221" s="802">
        <f t="shared" si="95"/>
        <v>45723</v>
      </c>
      <c r="I221" s="758">
        <f t="shared" si="96"/>
        <v>45708</v>
      </c>
      <c r="J221" s="332">
        <f t="shared" si="97"/>
        <v>8</v>
      </c>
    </row>
    <row r="222" spans="1:18" s="14" customFormat="1" ht="20.100000000000001" hidden="1" customHeight="1">
      <c r="A222" s="806"/>
      <c r="B222" s="955" t="s">
        <v>718</v>
      </c>
      <c r="C222" s="955" t="s">
        <v>3202</v>
      </c>
      <c r="D222" s="955">
        <v>45716</v>
      </c>
      <c r="E222" s="802">
        <v>45352</v>
      </c>
      <c r="F222" s="802">
        <f t="shared" si="95"/>
        <v>45362</v>
      </c>
      <c r="I222" s="758">
        <f t="shared" si="96"/>
        <v>45715</v>
      </c>
      <c r="J222" s="332">
        <f t="shared" si="97"/>
        <v>9</v>
      </c>
    </row>
    <row r="223" spans="1:18" s="14" customFormat="1" ht="20.100000000000001" hidden="1" customHeight="1">
      <c r="A223" s="806"/>
      <c r="B223" s="955" t="s">
        <v>3029</v>
      </c>
      <c r="C223" s="955" t="s">
        <v>3203</v>
      </c>
      <c r="D223" s="955">
        <v>45725</v>
      </c>
      <c r="E223" s="802">
        <f t="shared" ref="E223" si="98">D223+4</f>
        <v>45729</v>
      </c>
      <c r="F223" s="802">
        <f t="shared" ref="F223" si="99">E223+10</f>
        <v>45739</v>
      </c>
      <c r="I223" s="758">
        <f t="shared" si="96"/>
        <v>45722</v>
      </c>
      <c r="J223" s="332">
        <f>WEEKNUM(I223)</f>
        <v>10</v>
      </c>
    </row>
    <row r="224" spans="1:18" s="149" customFormat="1" ht="20.100000000000001" hidden="1" customHeight="1">
      <c r="A224" s="1035"/>
      <c r="B224" s="147" t="s">
        <v>577</v>
      </c>
      <c r="C224" s="750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600"/>
      <c r="Q224" s="146"/>
      <c r="R224" s="146"/>
    </row>
    <row r="225" spans="1:13" s="14" customFormat="1" ht="20.100000000000001" hidden="1" customHeight="1">
      <c r="A225" s="806"/>
      <c r="B225" s="764"/>
      <c r="C225" s="764"/>
      <c r="D225" s="764"/>
      <c r="E225" s="801"/>
      <c r="F225" s="801"/>
      <c r="I225" s="764"/>
      <c r="J225" s="169"/>
    </row>
    <row r="226" spans="1:13" s="14" customFormat="1" ht="20.100000000000001" customHeight="1">
      <c r="A226" s="806"/>
      <c r="B226" s="764"/>
      <c r="C226" s="764"/>
      <c r="D226" s="764"/>
      <c r="E226" s="801"/>
      <c r="F226" s="801"/>
      <c r="I226" s="764"/>
      <c r="J226" s="169"/>
    </row>
    <row r="227" spans="1:13" s="149" customFormat="1" ht="20.100000000000001" customHeight="1">
      <c r="A227" s="1033"/>
      <c r="B227" s="1231" t="s">
        <v>1106</v>
      </c>
      <c r="C227" s="1231"/>
      <c r="D227" s="1231"/>
      <c r="E227" s="1231"/>
      <c r="F227" s="1231"/>
      <c r="G227" s="1231"/>
      <c r="H227" s="1034"/>
      <c r="I227" s="1037"/>
      <c r="J227" s="1037"/>
      <c r="K227" s="1037"/>
      <c r="L227" s="1037"/>
      <c r="M227" s="1037"/>
    </row>
    <row r="228" spans="1:13" s="14" customFormat="1" ht="20.100000000000001" customHeight="1">
      <c r="A228" s="806"/>
      <c r="B228" s="764"/>
      <c r="C228" s="764"/>
      <c r="D228" s="764"/>
      <c r="E228" s="801"/>
      <c r="F228" s="801"/>
      <c r="G228" s="801"/>
      <c r="H228" s="801"/>
      <c r="I228" s="801"/>
      <c r="J228" s="193"/>
      <c r="K228" s="764"/>
    </row>
    <row r="229" spans="1:13" s="14" customFormat="1" ht="42" hidden="1" customHeight="1">
      <c r="A229" s="806"/>
      <c r="B229" s="1233" t="s">
        <v>3204</v>
      </c>
      <c r="C229" s="1234"/>
      <c r="D229" s="1235" t="s">
        <v>363</v>
      </c>
      <c r="E229" s="1047" t="s">
        <v>330</v>
      </c>
      <c r="F229" s="941" t="s">
        <v>3184</v>
      </c>
      <c r="G229" s="881"/>
      <c r="H229" s="881"/>
      <c r="I229" s="407"/>
    </row>
    <row r="230" spans="1:13" s="14" customFormat="1" ht="18" hidden="1" customHeight="1">
      <c r="A230" s="806"/>
      <c r="B230" s="944" t="s">
        <v>365</v>
      </c>
      <c r="C230" s="944" t="s">
        <v>366</v>
      </c>
      <c r="D230" s="1236"/>
      <c r="E230" s="949" t="s">
        <v>167</v>
      </c>
      <c r="F230" s="949" t="s">
        <v>238</v>
      </c>
      <c r="I230" s="968" t="s">
        <v>367</v>
      </c>
      <c r="J230" s="985" t="s">
        <v>368</v>
      </c>
    </row>
    <row r="231" spans="1:13" s="14" customFormat="1" ht="24.95" hidden="1" customHeight="1">
      <c r="A231" s="806"/>
      <c r="B231" s="821" t="s">
        <v>2450</v>
      </c>
      <c r="C231" s="802" t="s">
        <v>3205</v>
      </c>
      <c r="D231" s="802">
        <v>44946</v>
      </c>
      <c r="E231" s="802"/>
      <c r="F231" s="802">
        <f t="shared" ref="F231:F253" si="100">D231+1</f>
        <v>44947</v>
      </c>
      <c r="G231" s="758"/>
      <c r="H231" s="758"/>
      <c r="I231" s="862" t="e">
        <f>#REF!+7</f>
        <v>#REF!</v>
      </c>
      <c r="J231" s="1071" t="e">
        <f>#REF!+7</f>
        <v>#REF!</v>
      </c>
    </row>
    <row r="232" spans="1:13" s="14" customFormat="1" ht="24.95" hidden="1" customHeight="1">
      <c r="A232" s="806" t="s">
        <v>3206</v>
      </c>
      <c r="B232" s="821" t="s">
        <v>1635</v>
      </c>
      <c r="C232" s="802" t="s">
        <v>3207</v>
      </c>
      <c r="D232" s="802">
        <v>44952</v>
      </c>
      <c r="E232" s="802"/>
      <c r="F232" s="802">
        <f t="shared" si="100"/>
        <v>44953</v>
      </c>
      <c r="G232" s="758"/>
      <c r="H232" s="758"/>
      <c r="I232" s="862" t="e">
        <f t="shared" ref="I232" si="101">I231+7</f>
        <v>#REF!</v>
      </c>
      <c r="J232" s="1071" t="e">
        <f t="shared" ref="J232:J253" si="102">J231+7</f>
        <v>#REF!</v>
      </c>
    </row>
    <row r="233" spans="1:13" s="693" customFormat="1" ht="24.95" hidden="1" customHeight="1">
      <c r="A233" s="871"/>
      <c r="B233" s="851" t="s">
        <v>1666</v>
      </c>
      <c r="C233" s="852" t="s">
        <v>3208</v>
      </c>
      <c r="D233" s="852">
        <v>44963</v>
      </c>
      <c r="E233" s="852"/>
      <c r="F233" s="852">
        <f t="shared" si="100"/>
        <v>44964</v>
      </c>
      <c r="G233" s="758"/>
      <c r="H233" s="758"/>
      <c r="I233" s="862" t="e">
        <f t="shared" ref="I233:I248" si="103">I232+7</f>
        <v>#REF!</v>
      </c>
      <c r="J233" s="1072" t="e">
        <f t="shared" si="102"/>
        <v>#REF!</v>
      </c>
    </row>
    <row r="234" spans="1:13" s="693" customFormat="1" ht="24.95" hidden="1" customHeight="1">
      <c r="A234" s="871" t="s">
        <v>3209</v>
      </c>
      <c r="B234" s="851" t="s">
        <v>3210</v>
      </c>
      <c r="C234" s="852" t="s">
        <v>3211</v>
      </c>
      <c r="D234" s="852">
        <v>44968</v>
      </c>
      <c r="E234" s="852"/>
      <c r="F234" s="852">
        <f t="shared" si="100"/>
        <v>44969</v>
      </c>
      <c r="G234" s="758"/>
      <c r="H234" s="758"/>
      <c r="I234" s="862" t="e">
        <f t="shared" si="103"/>
        <v>#REF!</v>
      </c>
      <c r="J234" s="1072" t="e">
        <f t="shared" si="102"/>
        <v>#REF!</v>
      </c>
    </row>
    <row r="235" spans="1:13" s="693" customFormat="1" ht="24.95" hidden="1" customHeight="1">
      <c r="A235" s="871"/>
      <c r="B235" s="851" t="s">
        <v>2192</v>
      </c>
      <c r="C235" s="852" t="s">
        <v>3212</v>
      </c>
      <c r="D235" s="852">
        <v>44973</v>
      </c>
      <c r="E235" s="852"/>
      <c r="F235" s="852">
        <f t="shared" si="100"/>
        <v>44974</v>
      </c>
      <c r="G235" s="758"/>
      <c r="H235" s="758"/>
      <c r="I235" s="862" t="e">
        <f t="shared" si="103"/>
        <v>#REF!</v>
      </c>
      <c r="J235" s="1072" t="e">
        <f t="shared" si="102"/>
        <v>#REF!</v>
      </c>
    </row>
    <row r="236" spans="1:13" s="693" customFormat="1" ht="24.95" hidden="1" customHeight="1">
      <c r="A236" s="871" t="s">
        <v>3213</v>
      </c>
      <c r="B236" s="821" t="s">
        <v>3214</v>
      </c>
      <c r="C236" s="852" t="s">
        <v>3215</v>
      </c>
      <c r="D236" s="852">
        <f t="shared" ref="D236:D239" si="104">D235+7</f>
        <v>44980</v>
      </c>
      <c r="E236" s="852"/>
      <c r="F236" s="852">
        <f t="shared" si="100"/>
        <v>44981</v>
      </c>
      <c r="G236" s="758"/>
      <c r="H236" s="758"/>
      <c r="I236" s="862" t="e">
        <f t="shared" si="103"/>
        <v>#REF!</v>
      </c>
      <c r="J236" s="1072" t="e">
        <f t="shared" si="102"/>
        <v>#REF!</v>
      </c>
    </row>
    <row r="237" spans="1:13" s="14" customFormat="1" ht="24.95" hidden="1" customHeight="1">
      <c r="A237" s="806" t="s">
        <v>3216</v>
      </c>
      <c r="B237" s="821" t="s">
        <v>2981</v>
      </c>
      <c r="C237" s="802" t="s">
        <v>3217</v>
      </c>
      <c r="D237" s="802">
        <f t="shared" si="104"/>
        <v>44987</v>
      </c>
      <c r="E237" s="802"/>
      <c r="F237" s="802">
        <f t="shared" si="100"/>
        <v>44988</v>
      </c>
      <c r="G237" s="758"/>
      <c r="H237" s="758"/>
      <c r="I237" s="862" t="e">
        <f t="shared" si="103"/>
        <v>#REF!</v>
      </c>
      <c r="J237" s="1071" t="e">
        <f t="shared" si="102"/>
        <v>#REF!</v>
      </c>
    </row>
    <row r="238" spans="1:13" s="14" customFormat="1" ht="24.95" hidden="1" customHeight="1">
      <c r="A238" s="806" t="s">
        <v>3218</v>
      </c>
      <c r="B238" s="821" t="s">
        <v>1635</v>
      </c>
      <c r="C238" s="802" t="s">
        <v>3219</v>
      </c>
      <c r="D238" s="802">
        <f t="shared" si="104"/>
        <v>44994</v>
      </c>
      <c r="E238" s="802"/>
      <c r="F238" s="802">
        <f t="shared" si="100"/>
        <v>44995</v>
      </c>
      <c r="G238" s="758"/>
      <c r="H238" s="758"/>
      <c r="I238" s="862" t="e">
        <f t="shared" si="103"/>
        <v>#REF!</v>
      </c>
      <c r="J238" s="1071" t="e">
        <f t="shared" si="102"/>
        <v>#REF!</v>
      </c>
    </row>
    <row r="239" spans="1:13" s="14" customFormat="1" ht="20.25" hidden="1" customHeight="1">
      <c r="A239" s="806"/>
      <c r="B239" s="821" t="s">
        <v>1171</v>
      </c>
      <c r="C239" s="802" t="s">
        <v>3220</v>
      </c>
      <c r="D239" s="802">
        <f t="shared" si="104"/>
        <v>45001</v>
      </c>
      <c r="E239" s="802"/>
      <c r="F239" s="802">
        <f t="shared" si="100"/>
        <v>45002</v>
      </c>
      <c r="G239" s="758"/>
      <c r="H239" s="758"/>
      <c r="I239" s="862" t="e">
        <f t="shared" si="103"/>
        <v>#REF!</v>
      </c>
      <c r="J239" s="1071" t="e">
        <f t="shared" si="102"/>
        <v>#REF!</v>
      </c>
    </row>
    <row r="240" spans="1:13" s="14" customFormat="1" ht="23.25" hidden="1" customHeight="1">
      <c r="A240" s="806" t="s">
        <v>3221</v>
      </c>
      <c r="B240" s="821" t="s">
        <v>2192</v>
      </c>
      <c r="C240" s="802" t="s">
        <v>3222</v>
      </c>
      <c r="D240" s="802">
        <v>45008</v>
      </c>
      <c r="E240" s="802"/>
      <c r="F240" s="803">
        <f t="shared" si="100"/>
        <v>45009</v>
      </c>
      <c r="G240" s="758"/>
      <c r="H240" s="758"/>
      <c r="I240" s="862" t="e">
        <f t="shared" si="103"/>
        <v>#REF!</v>
      </c>
      <c r="J240" s="1071" t="e">
        <f t="shared" si="102"/>
        <v>#REF!</v>
      </c>
    </row>
    <row r="241" spans="1:10" s="14" customFormat="1" ht="42.6" hidden="1" customHeight="1">
      <c r="A241" s="806" t="s">
        <v>3223</v>
      </c>
      <c r="B241" s="821" t="s">
        <v>1640</v>
      </c>
      <c r="C241" s="802" t="s">
        <v>3224</v>
      </c>
      <c r="D241" s="802">
        <f t="shared" ref="D241" si="105">D240+7</f>
        <v>45015</v>
      </c>
      <c r="E241" s="802"/>
      <c r="F241" s="802">
        <f t="shared" si="100"/>
        <v>45016</v>
      </c>
      <c r="G241" s="758"/>
      <c r="H241" s="758"/>
      <c r="I241" s="862" t="e">
        <f t="shared" si="103"/>
        <v>#REF!</v>
      </c>
      <c r="J241" s="1071" t="e">
        <f t="shared" si="102"/>
        <v>#REF!</v>
      </c>
    </row>
    <row r="242" spans="1:10" s="14" customFormat="1" ht="27" hidden="1" customHeight="1">
      <c r="A242" s="806"/>
      <c r="B242" s="821" t="s">
        <v>3214</v>
      </c>
      <c r="C242" s="802" t="s">
        <v>3225</v>
      </c>
      <c r="D242" s="802">
        <v>45027</v>
      </c>
      <c r="E242" s="802"/>
      <c r="F242" s="802">
        <f t="shared" si="100"/>
        <v>45028</v>
      </c>
      <c r="G242" s="758"/>
      <c r="H242" s="758"/>
      <c r="I242" s="862" t="e">
        <f t="shared" si="103"/>
        <v>#REF!</v>
      </c>
      <c r="J242" s="1071" t="e">
        <f t="shared" si="102"/>
        <v>#REF!</v>
      </c>
    </row>
    <row r="243" spans="1:10" s="14" customFormat="1" ht="27" hidden="1" customHeight="1">
      <c r="A243" s="806"/>
      <c r="B243" s="821" t="s">
        <v>1784</v>
      </c>
      <c r="C243" s="802" t="s">
        <v>3226</v>
      </c>
      <c r="D243" s="802">
        <v>45034</v>
      </c>
      <c r="E243" s="802"/>
      <c r="F243" s="802">
        <f t="shared" si="100"/>
        <v>45035</v>
      </c>
      <c r="G243" s="758"/>
      <c r="H243" s="758"/>
      <c r="I243" s="862" t="e">
        <f t="shared" si="103"/>
        <v>#REF!</v>
      </c>
      <c r="J243" s="1071" t="e">
        <f t="shared" si="102"/>
        <v>#REF!</v>
      </c>
    </row>
    <row r="244" spans="1:10" s="14" customFormat="1" ht="27" hidden="1" customHeight="1">
      <c r="A244" s="806"/>
      <c r="B244" s="821" t="s">
        <v>1635</v>
      </c>
      <c r="C244" s="802" t="s">
        <v>3227</v>
      </c>
      <c r="D244" s="802">
        <v>45039</v>
      </c>
      <c r="E244" s="802"/>
      <c r="F244" s="802">
        <f t="shared" si="100"/>
        <v>45040</v>
      </c>
      <c r="G244" s="758"/>
      <c r="H244" s="758"/>
      <c r="I244" s="862" t="e">
        <f t="shared" si="103"/>
        <v>#REF!</v>
      </c>
      <c r="J244" s="1071" t="e">
        <f t="shared" si="102"/>
        <v>#REF!</v>
      </c>
    </row>
    <row r="245" spans="1:10" s="14" customFormat="1" ht="27" hidden="1" customHeight="1">
      <c r="A245" s="806" t="s">
        <v>3228</v>
      </c>
      <c r="B245" s="830" t="s">
        <v>716</v>
      </c>
      <c r="C245" s="802" t="s">
        <v>3229</v>
      </c>
      <c r="D245" s="802">
        <v>45043</v>
      </c>
      <c r="E245" s="802"/>
      <c r="F245" s="802">
        <f t="shared" si="100"/>
        <v>45044</v>
      </c>
      <c r="G245" s="758"/>
      <c r="H245" s="758"/>
      <c r="I245" s="862" t="e">
        <f t="shared" si="103"/>
        <v>#REF!</v>
      </c>
      <c r="J245" s="1071" t="e">
        <f t="shared" si="102"/>
        <v>#REF!</v>
      </c>
    </row>
    <row r="246" spans="1:10" s="14" customFormat="1" ht="27" hidden="1" customHeight="1">
      <c r="A246" s="806" t="s">
        <v>3230</v>
      </c>
      <c r="B246" s="821" t="s">
        <v>2192</v>
      </c>
      <c r="C246" s="802" t="s">
        <v>3231</v>
      </c>
      <c r="D246" s="802">
        <v>45059</v>
      </c>
      <c r="E246" s="802"/>
      <c r="F246" s="802">
        <f t="shared" si="100"/>
        <v>45060</v>
      </c>
      <c r="G246" s="758"/>
      <c r="H246" s="758"/>
      <c r="I246" s="862" t="e">
        <f t="shared" si="103"/>
        <v>#REF!</v>
      </c>
      <c r="J246" s="1071" t="e">
        <f t="shared" si="102"/>
        <v>#REF!</v>
      </c>
    </row>
    <row r="247" spans="1:10" s="14" customFormat="1" ht="27" hidden="1" customHeight="1">
      <c r="A247" s="806" t="s">
        <v>3223</v>
      </c>
      <c r="B247" s="821" t="s">
        <v>1640</v>
      </c>
      <c r="C247" s="802" t="s">
        <v>3232</v>
      </c>
      <c r="D247" s="802">
        <v>45065</v>
      </c>
      <c r="E247" s="802"/>
      <c r="F247" s="802">
        <f t="shared" si="100"/>
        <v>45066</v>
      </c>
      <c r="G247" s="758"/>
      <c r="H247" s="758"/>
      <c r="I247" s="862" t="e">
        <f t="shared" si="103"/>
        <v>#REF!</v>
      </c>
      <c r="J247" s="1071" t="e">
        <f t="shared" si="102"/>
        <v>#REF!</v>
      </c>
    </row>
    <row r="248" spans="1:10" s="14" customFormat="1" ht="27" hidden="1" customHeight="1">
      <c r="A248" s="806"/>
      <c r="B248" s="821" t="s">
        <v>3214</v>
      </c>
      <c r="C248" s="802" t="s">
        <v>3233</v>
      </c>
      <c r="D248" s="802">
        <v>45066</v>
      </c>
      <c r="E248" s="802"/>
      <c r="F248" s="802">
        <f t="shared" si="100"/>
        <v>45067</v>
      </c>
      <c r="G248" s="758"/>
      <c r="H248" s="758"/>
      <c r="I248" s="862" t="e">
        <f t="shared" si="103"/>
        <v>#REF!</v>
      </c>
      <c r="J248" s="1071" t="e">
        <f t="shared" si="102"/>
        <v>#REF!</v>
      </c>
    </row>
    <row r="249" spans="1:10" s="14" customFormat="1" ht="27" hidden="1" customHeight="1">
      <c r="A249" s="806"/>
      <c r="B249" s="821" t="s">
        <v>1784</v>
      </c>
      <c r="C249" s="802" t="s">
        <v>3234</v>
      </c>
      <c r="D249" s="802">
        <v>45075</v>
      </c>
      <c r="E249" s="802"/>
      <c r="F249" s="802">
        <f t="shared" si="100"/>
        <v>45076</v>
      </c>
      <c r="I249" s="862" t="e">
        <f t="shared" ref="I249:I264" si="106">I248+7</f>
        <v>#REF!</v>
      </c>
      <c r="J249" s="1071" t="e">
        <f t="shared" si="102"/>
        <v>#REF!</v>
      </c>
    </row>
    <row r="250" spans="1:10" s="14" customFormat="1" ht="27" hidden="1" customHeight="1">
      <c r="A250" s="806"/>
      <c r="B250" s="821" t="s">
        <v>1635</v>
      </c>
      <c r="C250" s="802" t="s">
        <v>3235</v>
      </c>
      <c r="D250" s="802">
        <v>45081</v>
      </c>
      <c r="E250" s="802"/>
      <c r="F250" s="802">
        <f t="shared" si="100"/>
        <v>45082</v>
      </c>
      <c r="I250" s="862" t="e">
        <f t="shared" si="106"/>
        <v>#REF!</v>
      </c>
      <c r="J250" s="1071" t="e">
        <f t="shared" si="102"/>
        <v>#REF!</v>
      </c>
    </row>
    <row r="251" spans="1:10" s="14" customFormat="1" ht="27" hidden="1" customHeight="1">
      <c r="A251" s="806" t="s">
        <v>3236</v>
      </c>
      <c r="B251" s="821" t="s">
        <v>723</v>
      </c>
      <c r="C251" s="802" t="s">
        <v>3237</v>
      </c>
      <c r="D251" s="802">
        <v>45089</v>
      </c>
      <c r="E251" s="802"/>
      <c r="F251" s="802">
        <f t="shared" si="100"/>
        <v>45090</v>
      </c>
      <c r="I251" s="862" t="e">
        <f t="shared" si="106"/>
        <v>#REF!</v>
      </c>
      <c r="J251" s="1071" t="e">
        <f t="shared" si="102"/>
        <v>#REF!</v>
      </c>
    </row>
    <row r="252" spans="1:10" s="14" customFormat="1" ht="27" hidden="1" customHeight="1">
      <c r="A252" s="806"/>
      <c r="B252" s="821" t="s">
        <v>2192</v>
      </c>
      <c r="C252" s="802" t="s">
        <v>3238</v>
      </c>
      <c r="D252" s="802">
        <v>45097</v>
      </c>
      <c r="E252" s="802"/>
      <c r="F252" s="802">
        <f t="shared" si="100"/>
        <v>45098</v>
      </c>
      <c r="I252" s="862" t="e">
        <f t="shared" si="106"/>
        <v>#REF!</v>
      </c>
      <c r="J252" s="1071" t="e">
        <f t="shared" si="102"/>
        <v>#REF!</v>
      </c>
    </row>
    <row r="253" spans="1:10" s="14" customFormat="1" ht="27" hidden="1" customHeight="1">
      <c r="A253" s="806"/>
      <c r="B253" s="821" t="s">
        <v>1640</v>
      </c>
      <c r="C253" s="802" t="s">
        <v>3239</v>
      </c>
      <c r="D253" s="803">
        <f t="shared" ref="D253" si="107">D252+7</f>
        <v>45104</v>
      </c>
      <c r="E253" s="803"/>
      <c r="F253" s="803">
        <f t="shared" si="100"/>
        <v>45105</v>
      </c>
      <c r="I253" s="862" t="e">
        <f t="shared" si="106"/>
        <v>#REF!</v>
      </c>
      <c r="J253" s="1071" t="e">
        <f t="shared" si="102"/>
        <v>#REF!</v>
      </c>
    </row>
    <row r="254" spans="1:10" s="14" customFormat="1" ht="19.5" hidden="1" customHeight="1">
      <c r="A254" s="806"/>
      <c r="B254" s="850"/>
      <c r="C254" s="801"/>
      <c r="D254" s="801"/>
      <c r="E254" s="801"/>
      <c r="F254" s="801"/>
      <c r="I254" s="862" t="e">
        <f t="shared" si="106"/>
        <v>#REF!</v>
      </c>
      <c r="J254" s="1071"/>
    </row>
    <row r="255" spans="1:10" s="14" customFormat="1" ht="27" hidden="1" customHeight="1">
      <c r="A255" s="806" t="s">
        <v>3240</v>
      </c>
      <c r="B255" s="821" t="s">
        <v>3241</v>
      </c>
      <c r="C255" s="618" t="s">
        <v>3242</v>
      </c>
      <c r="D255" s="802">
        <v>45191</v>
      </c>
      <c r="E255" s="802"/>
      <c r="F255" s="802">
        <f t="shared" ref="F255:F281" si="108">D255+2</f>
        <v>45193</v>
      </c>
      <c r="I255" s="862" t="e">
        <f>#REF!+7</f>
        <v>#REF!</v>
      </c>
      <c r="J255" s="1071"/>
    </row>
    <row r="256" spans="1:10" s="14" customFormat="1" ht="27" hidden="1" customHeight="1">
      <c r="A256" s="806" t="s">
        <v>3243</v>
      </c>
      <c r="B256" s="821" t="s">
        <v>1869</v>
      </c>
      <c r="C256" s="618" t="s">
        <v>3244</v>
      </c>
      <c r="D256" s="802">
        <f t="shared" ref="D256:D273" si="109">D255+7</f>
        <v>45198</v>
      </c>
      <c r="E256" s="802"/>
      <c r="F256" s="802">
        <f t="shared" si="108"/>
        <v>45200</v>
      </c>
      <c r="I256" s="862" t="e">
        <f t="shared" si="106"/>
        <v>#REF!</v>
      </c>
      <c r="J256" s="1071"/>
    </row>
    <row r="257" spans="1:10" s="14" customFormat="1" ht="27" hidden="1" customHeight="1">
      <c r="A257" s="806" t="s">
        <v>3245</v>
      </c>
      <c r="B257" s="821" t="s">
        <v>1640</v>
      </c>
      <c r="C257" s="618" t="s">
        <v>3246</v>
      </c>
      <c r="D257" s="802">
        <f t="shared" si="109"/>
        <v>45205</v>
      </c>
      <c r="E257" s="802"/>
      <c r="F257" s="802">
        <f t="shared" si="108"/>
        <v>45207</v>
      </c>
      <c r="I257" s="862" t="e">
        <f t="shared" si="106"/>
        <v>#REF!</v>
      </c>
      <c r="J257" s="1071"/>
    </row>
    <row r="258" spans="1:10" s="14" customFormat="1" ht="27" hidden="1" customHeight="1">
      <c r="A258" s="806" t="s">
        <v>3230</v>
      </c>
      <c r="B258" s="807" t="s">
        <v>2981</v>
      </c>
      <c r="C258" s="618" t="s">
        <v>3247</v>
      </c>
      <c r="D258" s="802">
        <v>45213</v>
      </c>
      <c r="E258" s="802"/>
      <c r="F258" s="802">
        <f t="shared" si="108"/>
        <v>45215</v>
      </c>
      <c r="I258" s="862" t="e">
        <f t="shared" si="106"/>
        <v>#REF!</v>
      </c>
      <c r="J258" s="1071"/>
    </row>
    <row r="259" spans="1:10" s="14" customFormat="1" ht="27" hidden="1" customHeight="1">
      <c r="A259" s="806" t="s">
        <v>3248</v>
      </c>
      <c r="B259" s="807" t="s">
        <v>3249</v>
      </c>
      <c r="C259" s="618" t="s">
        <v>3250</v>
      </c>
      <c r="D259" s="802">
        <v>45219</v>
      </c>
      <c r="E259" s="802"/>
      <c r="F259" s="802">
        <f t="shared" si="108"/>
        <v>45221</v>
      </c>
      <c r="I259" s="862" t="e">
        <f t="shared" si="106"/>
        <v>#REF!</v>
      </c>
      <c r="J259" s="1071"/>
    </row>
    <row r="260" spans="1:10" s="14" customFormat="1" ht="27" hidden="1" customHeight="1">
      <c r="A260" s="806"/>
      <c r="B260" s="821" t="s">
        <v>3241</v>
      </c>
      <c r="C260" s="618" t="s">
        <v>3251</v>
      </c>
      <c r="D260" s="802">
        <f t="shared" si="109"/>
        <v>45226</v>
      </c>
      <c r="E260" s="802"/>
      <c r="F260" s="802">
        <f t="shared" si="108"/>
        <v>45228</v>
      </c>
      <c r="I260" s="862" t="e">
        <f t="shared" si="106"/>
        <v>#REF!</v>
      </c>
      <c r="J260" s="1071"/>
    </row>
    <row r="261" spans="1:10" s="14" customFormat="1" ht="27" hidden="1" customHeight="1">
      <c r="A261" s="806"/>
      <c r="B261" s="807" t="s">
        <v>1869</v>
      </c>
      <c r="C261" s="618" t="s">
        <v>3252</v>
      </c>
      <c r="D261" s="802">
        <f>D260+7</f>
        <v>45233</v>
      </c>
      <c r="E261" s="802"/>
      <c r="F261" s="802">
        <f t="shared" si="108"/>
        <v>45235</v>
      </c>
      <c r="I261" s="862" t="e">
        <f>I260+7</f>
        <v>#REF!</v>
      </c>
      <c r="J261" s="1071"/>
    </row>
    <row r="262" spans="1:10" s="14" customFormat="1" ht="27" hidden="1" customHeight="1">
      <c r="A262" s="806" t="s">
        <v>3191</v>
      </c>
      <c r="B262" s="821" t="s">
        <v>1892</v>
      </c>
      <c r="C262" s="618" t="s">
        <v>3253</v>
      </c>
      <c r="D262" s="802">
        <f t="shared" si="109"/>
        <v>45240</v>
      </c>
      <c r="E262" s="802"/>
      <c r="F262" s="802">
        <f t="shared" si="108"/>
        <v>45242</v>
      </c>
      <c r="I262" s="862" t="e">
        <f t="shared" si="106"/>
        <v>#REF!</v>
      </c>
      <c r="J262" s="1071"/>
    </row>
    <row r="263" spans="1:10" s="14" customFormat="1" ht="27" hidden="1" customHeight="1">
      <c r="A263" s="806" t="s">
        <v>3254</v>
      </c>
      <c r="B263" s="807" t="s">
        <v>1640</v>
      </c>
      <c r="C263" s="618" t="s">
        <v>3255</v>
      </c>
      <c r="D263" s="802">
        <f t="shared" si="109"/>
        <v>45247</v>
      </c>
      <c r="E263" s="802"/>
      <c r="F263" s="802">
        <f t="shared" si="108"/>
        <v>45249</v>
      </c>
      <c r="G263" s="802"/>
      <c r="H263" s="802"/>
      <c r="I263" s="862" t="e">
        <f t="shared" si="106"/>
        <v>#REF!</v>
      </c>
      <c r="J263" s="1071"/>
    </row>
    <row r="264" spans="1:10" s="14" customFormat="1" ht="27" hidden="1" customHeight="1">
      <c r="A264" s="806" t="s">
        <v>3256</v>
      </c>
      <c r="B264" s="807" t="s">
        <v>3249</v>
      </c>
      <c r="C264" s="618" t="s">
        <v>3257</v>
      </c>
      <c r="D264" s="802">
        <f t="shared" si="109"/>
        <v>45254</v>
      </c>
      <c r="E264" s="802"/>
      <c r="F264" s="802">
        <f t="shared" si="108"/>
        <v>45256</v>
      </c>
      <c r="G264" s="802"/>
      <c r="H264" s="802"/>
      <c r="I264" s="862" t="e">
        <f t="shared" si="106"/>
        <v>#REF!</v>
      </c>
      <c r="J264" s="1071"/>
    </row>
    <row r="265" spans="1:10" s="14" customFormat="1" ht="27" hidden="1" customHeight="1">
      <c r="A265" s="806"/>
      <c r="B265" s="821" t="s">
        <v>3241</v>
      </c>
      <c r="C265" s="618" t="s">
        <v>3258</v>
      </c>
      <c r="D265" s="802">
        <f t="shared" si="109"/>
        <v>45261</v>
      </c>
      <c r="E265" s="802"/>
      <c r="F265" s="802">
        <f t="shared" si="108"/>
        <v>45263</v>
      </c>
      <c r="G265" s="802"/>
      <c r="H265" s="802"/>
      <c r="I265" s="862" t="e">
        <f t="shared" ref="I265:I273" si="110">I264+7</f>
        <v>#REF!</v>
      </c>
      <c r="J265" s="1071"/>
    </row>
    <row r="266" spans="1:10" s="14" customFormat="1" ht="27" hidden="1" customHeight="1">
      <c r="A266" s="806" t="s">
        <v>3245</v>
      </c>
      <c r="B266" s="807" t="s">
        <v>2981</v>
      </c>
      <c r="C266" s="618" t="s">
        <v>3259</v>
      </c>
      <c r="D266" s="802">
        <v>45271</v>
      </c>
      <c r="E266" s="802"/>
      <c r="F266" s="802">
        <f t="shared" si="108"/>
        <v>45273</v>
      </c>
      <c r="G266" s="802"/>
      <c r="H266" s="802"/>
      <c r="I266" s="862" t="e">
        <f t="shared" si="110"/>
        <v>#REF!</v>
      </c>
      <c r="J266" s="1071"/>
    </row>
    <row r="267" spans="1:10" s="14" customFormat="1" ht="27" hidden="1" customHeight="1">
      <c r="A267" s="806"/>
      <c r="B267" s="807" t="s">
        <v>1892</v>
      </c>
      <c r="C267" s="618" t="s">
        <v>3260</v>
      </c>
      <c r="D267" s="802">
        <v>45276</v>
      </c>
      <c r="E267" s="802"/>
      <c r="F267" s="802">
        <f t="shared" si="108"/>
        <v>45278</v>
      </c>
      <c r="G267" s="802"/>
      <c r="H267" s="802"/>
      <c r="I267" s="862" t="e">
        <f t="shared" si="110"/>
        <v>#REF!</v>
      </c>
      <c r="J267" s="1071"/>
    </row>
    <row r="268" spans="1:10" s="14" customFormat="1" ht="27" hidden="1" customHeight="1">
      <c r="A268" s="806" t="s">
        <v>3230</v>
      </c>
      <c r="B268" s="807" t="s">
        <v>1869</v>
      </c>
      <c r="C268" s="618" t="s">
        <v>3261</v>
      </c>
      <c r="D268" s="802">
        <v>45284</v>
      </c>
      <c r="E268" s="802"/>
      <c r="F268" s="802">
        <f t="shared" si="108"/>
        <v>45286</v>
      </c>
      <c r="G268" s="802"/>
      <c r="H268" s="802"/>
      <c r="I268" s="862" t="e">
        <f t="shared" si="110"/>
        <v>#REF!</v>
      </c>
      <c r="J268" s="1071"/>
    </row>
    <row r="269" spans="1:10" s="14" customFormat="1" ht="27" hidden="1" customHeight="1">
      <c r="A269" s="806" t="s">
        <v>3262</v>
      </c>
      <c r="B269" s="807" t="s">
        <v>1640</v>
      </c>
      <c r="C269" s="618" t="s">
        <v>3263</v>
      </c>
      <c r="D269" s="802">
        <v>45289</v>
      </c>
      <c r="E269" s="802"/>
      <c r="F269" s="802">
        <f t="shared" si="108"/>
        <v>45291</v>
      </c>
      <c r="G269" s="802"/>
      <c r="H269" s="802"/>
      <c r="I269" s="862" t="e">
        <f t="shared" si="110"/>
        <v>#REF!</v>
      </c>
      <c r="J269" s="1071"/>
    </row>
    <row r="270" spans="1:10" s="14" customFormat="1" ht="27" hidden="1" customHeight="1">
      <c r="A270" s="806" t="s">
        <v>3186</v>
      </c>
      <c r="B270" s="846" t="s">
        <v>2196</v>
      </c>
      <c r="C270" s="618" t="s">
        <v>3264</v>
      </c>
      <c r="D270" s="802">
        <v>44933</v>
      </c>
      <c r="E270" s="802"/>
      <c r="F270" s="802">
        <f t="shared" si="108"/>
        <v>44935</v>
      </c>
      <c r="G270" s="802"/>
      <c r="H270" s="802"/>
      <c r="I270" s="862" t="e">
        <f t="shared" si="110"/>
        <v>#REF!</v>
      </c>
      <c r="J270" s="1071"/>
    </row>
    <row r="271" spans="1:10" s="14" customFormat="1" ht="27" hidden="1" customHeight="1">
      <c r="A271" s="806"/>
      <c r="B271" s="821" t="s">
        <v>2981</v>
      </c>
      <c r="C271" s="618" t="s">
        <v>3265</v>
      </c>
      <c r="D271" s="802">
        <v>44938</v>
      </c>
      <c r="E271" s="802"/>
      <c r="F271" s="802">
        <f t="shared" si="108"/>
        <v>44940</v>
      </c>
      <c r="G271" s="802"/>
      <c r="H271" s="802"/>
      <c r="I271" s="862" t="e">
        <f t="shared" si="110"/>
        <v>#REF!</v>
      </c>
      <c r="J271" s="1071"/>
    </row>
    <row r="272" spans="1:10" s="14" customFormat="1" ht="27" hidden="1" customHeight="1">
      <c r="A272" s="806"/>
      <c r="B272" s="821" t="s">
        <v>1892</v>
      </c>
      <c r="C272" s="618" t="s">
        <v>3266</v>
      </c>
      <c r="D272" s="802">
        <f>D271+7</f>
        <v>44945</v>
      </c>
      <c r="E272" s="802"/>
      <c r="F272" s="802">
        <f t="shared" si="108"/>
        <v>44947</v>
      </c>
      <c r="G272" s="802"/>
      <c r="H272" s="802"/>
      <c r="I272" s="862" t="e">
        <f t="shared" si="110"/>
        <v>#REF!</v>
      </c>
      <c r="J272" s="1071"/>
    </row>
    <row r="273" spans="1:10" s="14" customFormat="1" ht="27" hidden="1" customHeight="1">
      <c r="A273" s="806"/>
      <c r="B273" s="807" t="s">
        <v>1869</v>
      </c>
      <c r="C273" s="618" t="s">
        <v>3267</v>
      </c>
      <c r="D273" s="802">
        <f t="shared" si="109"/>
        <v>44952</v>
      </c>
      <c r="E273" s="802"/>
      <c r="F273" s="802">
        <f t="shared" si="108"/>
        <v>44954</v>
      </c>
      <c r="G273" s="802"/>
      <c r="H273" s="802"/>
      <c r="I273" s="862" t="e">
        <f t="shared" si="110"/>
        <v>#REF!</v>
      </c>
      <c r="J273" s="1071"/>
    </row>
    <row r="274" spans="1:10" s="14" customFormat="1" ht="27" hidden="1" customHeight="1">
      <c r="A274" s="806"/>
      <c r="B274" s="821" t="s">
        <v>1640</v>
      </c>
      <c r="C274" s="618" t="s">
        <v>3268</v>
      </c>
      <c r="D274" s="802">
        <v>45329</v>
      </c>
      <c r="E274" s="802"/>
      <c r="F274" s="802">
        <f t="shared" si="108"/>
        <v>45331</v>
      </c>
      <c r="G274" s="802"/>
      <c r="H274" s="802"/>
      <c r="I274" s="862">
        <v>45325</v>
      </c>
      <c r="J274" s="1071"/>
    </row>
    <row r="275" spans="1:10" s="14" customFormat="1" ht="27" hidden="1" customHeight="1">
      <c r="A275" s="806"/>
      <c r="B275" s="821" t="s">
        <v>2196</v>
      </c>
      <c r="C275" s="618" t="s">
        <v>3269</v>
      </c>
      <c r="D275" s="802">
        <v>45336</v>
      </c>
      <c r="E275" s="802"/>
      <c r="F275" s="802">
        <f t="shared" si="108"/>
        <v>45338</v>
      </c>
      <c r="G275" s="802"/>
      <c r="H275" s="802"/>
      <c r="I275" s="862">
        <v>45332</v>
      </c>
      <c r="J275" s="1071"/>
    </row>
    <row r="276" spans="1:10" s="14" customFormat="1" ht="27" hidden="1" customHeight="1">
      <c r="A276" s="806"/>
      <c r="B276" s="821" t="s">
        <v>2981</v>
      </c>
      <c r="C276" s="618" t="s">
        <v>3270</v>
      </c>
      <c r="D276" s="802">
        <v>45342</v>
      </c>
      <c r="E276" s="802"/>
      <c r="F276" s="802">
        <f t="shared" si="108"/>
        <v>45344</v>
      </c>
      <c r="G276" s="802"/>
      <c r="H276" s="802"/>
      <c r="I276" s="862">
        <v>45339</v>
      </c>
      <c r="J276" s="1071"/>
    </row>
    <row r="277" spans="1:10" s="14" customFormat="1" ht="27" hidden="1" customHeight="1">
      <c r="A277" s="806"/>
      <c r="B277" s="821" t="s">
        <v>1892</v>
      </c>
      <c r="C277" s="618" t="s">
        <v>3271</v>
      </c>
      <c r="D277" s="802">
        <v>45348</v>
      </c>
      <c r="E277" s="802"/>
      <c r="F277" s="802">
        <f t="shared" si="108"/>
        <v>45350</v>
      </c>
      <c r="G277" s="802"/>
      <c r="H277" s="802"/>
      <c r="I277" s="862">
        <v>45346</v>
      </c>
      <c r="J277" s="1071"/>
    </row>
    <row r="278" spans="1:10" s="14" customFormat="1" ht="27" hidden="1" customHeight="1">
      <c r="A278" s="806"/>
      <c r="B278" s="807" t="s">
        <v>1869</v>
      </c>
      <c r="C278" s="618" t="s">
        <v>3272</v>
      </c>
      <c r="D278" s="802">
        <v>45359</v>
      </c>
      <c r="E278" s="802"/>
      <c r="F278" s="802">
        <f t="shared" si="108"/>
        <v>45361</v>
      </c>
      <c r="G278" s="802"/>
      <c r="H278" s="802"/>
      <c r="I278" s="862">
        <v>45353</v>
      </c>
      <c r="J278" s="1071"/>
    </row>
    <row r="279" spans="1:10" s="14" customFormat="1" ht="27" hidden="1" customHeight="1">
      <c r="A279" s="806" t="s">
        <v>3191</v>
      </c>
      <c r="B279" s="821" t="s">
        <v>2131</v>
      </c>
      <c r="C279" s="618" t="s">
        <v>3273</v>
      </c>
      <c r="D279" s="802">
        <v>45359</v>
      </c>
      <c r="E279" s="802"/>
      <c r="F279" s="802">
        <f t="shared" si="108"/>
        <v>45361</v>
      </c>
      <c r="G279" s="802"/>
      <c r="H279" s="802"/>
      <c r="I279" s="862">
        <f>I278+7</f>
        <v>45360</v>
      </c>
      <c r="J279" s="1071"/>
    </row>
    <row r="280" spans="1:10" s="14" customFormat="1" ht="27" hidden="1" customHeight="1">
      <c r="A280" s="806"/>
      <c r="B280" s="821" t="s">
        <v>2196</v>
      </c>
      <c r="C280" s="618" t="s">
        <v>3274</v>
      </c>
      <c r="D280" s="802">
        <v>45370</v>
      </c>
      <c r="E280" s="802"/>
      <c r="F280" s="802">
        <f t="shared" si="108"/>
        <v>45372</v>
      </c>
      <c r="G280" s="802"/>
      <c r="H280" s="802"/>
      <c r="I280" s="862">
        <f t="shared" ref="I280:I302" si="111">I279+7</f>
        <v>45367</v>
      </c>
      <c r="J280" s="1071"/>
    </row>
    <row r="281" spans="1:10" s="14" customFormat="1" ht="27" hidden="1" customHeight="1">
      <c r="A281" s="806"/>
      <c r="B281" s="904" t="s">
        <v>2981</v>
      </c>
      <c r="C281" s="903" t="s">
        <v>3275</v>
      </c>
      <c r="D281" s="802">
        <v>45378</v>
      </c>
      <c r="E281" s="802"/>
      <c r="F281" s="802">
        <f t="shared" si="108"/>
        <v>45380</v>
      </c>
      <c r="G281" s="802"/>
      <c r="H281" s="802"/>
      <c r="I281" s="862">
        <f t="shared" si="111"/>
        <v>45374</v>
      </c>
      <c r="J281" s="1071"/>
    </row>
    <row r="282" spans="1:10" s="14" customFormat="1" ht="27" hidden="1" customHeight="1">
      <c r="A282" s="806"/>
      <c r="B282" s="962" t="s">
        <v>1892</v>
      </c>
      <c r="C282" s="955" t="s">
        <v>2977</v>
      </c>
      <c r="D282" s="953">
        <v>45389</v>
      </c>
      <c r="E282" s="953"/>
      <c r="F282" s="880" t="s">
        <v>399</v>
      </c>
      <c r="G282" s="880"/>
      <c r="H282" s="880"/>
      <c r="I282" s="758">
        <f t="shared" si="111"/>
        <v>45381</v>
      </c>
      <c r="J282" s="1071"/>
    </row>
    <row r="283" spans="1:10" s="14" customFormat="1" ht="27" hidden="1" customHeight="1">
      <c r="A283" s="842" t="s">
        <v>1869</v>
      </c>
      <c r="B283" s="918" t="s">
        <v>423</v>
      </c>
      <c r="C283" s="939" t="s">
        <v>2978</v>
      </c>
      <c r="D283" s="853">
        <v>45394</v>
      </c>
      <c r="E283" s="853"/>
      <c r="F283" s="853">
        <f>D283+2</f>
        <v>45396</v>
      </c>
      <c r="G283" s="853"/>
      <c r="H283" s="853"/>
      <c r="I283" s="758">
        <f t="shared" si="111"/>
        <v>45388</v>
      </c>
      <c r="J283" s="1071"/>
    </row>
    <row r="284" spans="1:10" s="14" customFormat="1" ht="27" hidden="1" customHeight="1">
      <c r="A284" s="842" t="s">
        <v>2131</v>
      </c>
      <c r="B284" s="962" t="s">
        <v>1869</v>
      </c>
      <c r="C284" s="955" t="s">
        <v>2979</v>
      </c>
      <c r="D284" s="953">
        <v>45400</v>
      </c>
      <c r="E284" s="953"/>
      <c r="F284" s="802">
        <f>D284+2</f>
        <v>45402</v>
      </c>
      <c r="G284" s="802"/>
      <c r="H284" s="802"/>
      <c r="I284" s="758">
        <f t="shared" si="111"/>
        <v>45395</v>
      </c>
      <c r="J284" s="1071"/>
    </row>
    <row r="285" spans="1:10" s="14" customFormat="1" ht="27" hidden="1" customHeight="1">
      <c r="A285" s="874" t="s">
        <v>2196</v>
      </c>
      <c r="B285" s="962" t="s">
        <v>2131</v>
      </c>
      <c r="C285" s="955" t="s">
        <v>2980</v>
      </c>
      <c r="D285" s="953">
        <v>45405</v>
      </c>
      <c r="E285" s="953"/>
      <c r="F285" s="802">
        <f>D285+2</f>
        <v>45407</v>
      </c>
      <c r="G285" s="802"/>
      <c r="H285" s="802"/>
      <c r="I285" s="758">
        <f t="shared" si="111"/>
        <v>45402</v>
      </c>
      <c r="J285" s="1071"/>
    </row>
    <row r="286" spans="1:10" s="14" customFormat="1" ht="27" hidden="1" customHeight="1">
      <c r="A286" s="874" t="s">
        <v>2981</v>
      </c>
      <c r="B286" s="962" t="s">
        <v>2196</v>
      </c>
      <c r="C286" s="955" t="s">
        <v>2982</v>
      </c>
      <c r="D286" s="953">
        <v>45413</v>
      </c>
      <c r="E286" s="953"/>
      <c r="F286" s="802">
        <f>D286+2</f>
        <v>45415</v>
      </c>
      <c r="G286" s="802"/>
      <c r="H286" s="802"/>
      <c r="I286" s="758">
        <f t="shared" si="111"/>
        <v>45409</v>
      </c>
      <c r="J286" s="1071"/>
    </row>
    <row r="287" spans="1:10" s="14" customFormat="1" ht="20.100000000000001" hidden="1" customHeight="1">
      <c r="A287" s="874" t="s">
        <v>1892</v>
      </c>
      <c r="B287" s="962" t="s">
        <v>2981</v>
      </c>
      <c r="C287" s="955" t="s">
        <v>2983</v>
      </c>
      <c r="D287" s="953">
        <v>45421</v>
      </c>
      <c r="E287" s="953"/>
      <c r="F287" s="802">
        <f>D287+2</f>
        <v>45423</v>
      </c>
      <c r="G287" s="802"/>
      <c r="H287" s="802"/>
      <c r="I287" s="758">
        <f t="shared" si="111"/>
        <v>45416</v>
      </c>
      <c r="J287" s="1071"/>
    </row>
    <row r="288" spans="1:10" s="14" customFormat="1" ht="20.100000000000001" hidden="1" customHeight="1">
      <c r="A288" s="874" t="s">
        <v>2984</v>
      </c>
      <c r="B288" s="955" t="s">
        <v>1892</v>
      </c>
      <c r="C288" s="955" t="s">
        <v>2985</v>
      </c>
      <c r="D288" s="953">
        <v>45434</v>
      </c>
      <c r="E288" s="953"/>
      <c r="F288" s="880" t="s">
        <v>399</v>
      </c>
      <c r="G288" s="880"/>
      <c r="H288" s="880"/>
      <c r="I288" s="758">
        <f t="shared" si="111"/>
        <v>45423</v>
      </c>
      <c r="J288" s="1071"/>
    </row>
    <row r="289" spans="1:12" s="14" customFormat="1" ht="20.100000000000001" hidden="1" customHeight="1">
      <c r="A289" s="842" t="s">
        <v>2986</v>
      </c>
      <c r="B289" s="955" t="s">
        <v>2987</v>
      </c>
      <c r="C289" s="955" t="s">
        <v>2988</v>
      </c>
      <c r="D289" s="953">
        <v>45443</v>
      </c>
      <c r="E289" s="953"/>
      <c r="F289" s="880" t="s">
        <v>399</v>
      </c>
      <c r="G289" s="880"/>
      <c r="H289" s="880"/>
      <c r="I289" s="758">
        <f t="shared" si="111"/>
        <v>45430</v>
      </c>
      <c r="J289" s="1071"/>
    </row>
    <row r="290" spans="1:12" s="14" customFormat="1" ht="20.100000000000001" hidden="1" customHeight="1">
      <c r="A290" s="842" t="s">
        <v>2989</v>
      </c>
      <c r="B290" s="955" t="s">
        <v>2131</v>
      </c>
      <c r="C290" s="955" t="s">
        <v>2990</v>
      </c>
      <c r="D290" s="953">
        <v>45453</v>
      </c>
      <c r="E290" s="953"/>
      <c r="F290" s="880" t="s">
        <v>399</v>
      </c>
      <c r="G290" s="880"/>
      <c r="H290" s="880"/>
      <c r="I290" s="758">
        <f t="shared" si="111"/>
        <v>45437</v>
      </c>
      <c r="J290" s="1071"/>
    </row>
    <row r="291" spans="1:12" s="14" customFormat="1" ht="20.100000000000001" hidden="1" customHeight="1">
      <c r="A291" s="874" t="s">
        <v>2196</v>
      </c>
      <c r="B291" s="880" t="s">
        <v>423</v>
      </c>
      <c r="C291" s="955" t="s">
        <v>2991</v>
      </c>
      <c r="D291" s="853">
        <v>45443</v>
      </c>
      <c r="E291" s="853"/>
      <c r="F291" s="853">
        <f>D291+2</f>
        <v>45445</v>
      </c>
      <c r="G291" s="853"/>
      <c r="H291" s="853"/>
      <c r="I291" s="758">
        <f t="shared" si="111"/>
        <v>45444</v>
      </c>
      <c r="J291" s="1071"/>
    </row>
    <row r="292" spans="1:12" s="14" customFormat="1" ht="20.100000000000001" hidden="1" customHeight="1">
      <c r="A292" s="874" t="s">
        <v>2992</v>
      </c>
      <c r="B292" s="955" t="s">
        <v>2196</v>
      </c>
      <c r="C292" s="955" t="s">
        <v>2993</v>
      </c>
      <c r="D292" s="953">
        <v>45458</v>
      </c>
      <c r="E292" s="953"/>
      <c r="F292" s="880" t="s">
        <v>399</v>
      </c>
      <c r="G292" s="880"/>
      <c r="H292" s="880"/>
      <c r="I292" s="758">
        <f t="shared" si="111"/>
        <v>45451</v>
      </c>
      <c r="J292" s="1071"/>
    </row>
    <row r="293" spans="1:12" s="14" customFormat="1" ht="20.100000000000001" hidden="1" customHeight="1">
      <c r="A293" s="874" t="s">
        <v>2994</v>
      </c>
      <c r="B293" s="955" t="s">
        <v>2708</v>
      </c>
      <c r="C293" s="955" t="s">
        <v>2995</v>
      </c>
      <c r="D293" s="953">
        <v>45468</v>
      </c>
      <c r="E293" s="953"/>
      <c r="F293" s="880" t="s">
        <v>399</v>
      </c>
      <c r="G293" s="880"/>
      <c r="H293" s="880"/>
      <c r="I293" s="758">
        <f t="shared" si="111"/>
        <v>45458</v>
      </c>
      <c r="J293" s="1071"/>
    </row>
    <row r="294" spans="1:12" s="14" customFormat="1" ht="20.100000000000001" hidden="1" customHeight="1">
      <c r="A294" s="842" t="s">
        <v>2984</v>
      </c>
      <c r="B294" s="955" t="s">
        <v>1892</v>
      </c>
      <c r="C294" s="955" t="s">
        <v>2996</v>
      </c>
      <c r="D294" s="953">
        <v>45476</v>
      </c>
      <c r="E294" s="953"/>
      <c r="F294" s="880" t="s">
        <v>399</v>
      </c>
      <c r="G294" s="880"/>
      <c r="H294" s="880"/>
      <c r="I294" s="758">
        <f t="shared" si="111"/>
        <v>45465</v>
      </c>
      <c r="J294" s="1071"/>
    </row>
    <row r="295" spans="1:12" s="14" customFormat="1" ht="20.100000000000001" hidden="1" customHeight="1">
      <c r="A295" s="874" t="s">
        <v>2997</v>
      </c>
      <c r="B295" s="955" t="s">
        <v>2987</v>
      </c>
      <c r="C295" s="955" t="s">
        <v>2998</v>
      </c>
      <c r="D295" s="880" t="s">
        <v>399</v>
      </c>
      <c r="E295" s="880"/>
      <c r="F295" s="799" t="s">
        <v>399</v>
      </c>
      <c r="G295" s="799"/>
      <c r="H295" s="799"/>
      <c r="I295" s="758">
        <f t="shared" si="111"/>
        <v>45472</v>
      </c>
      <c r="J295" s="1071"/>
    </row>
    <row r="296" spans="1:12" s="14" customFormat="1" ht="20.100000000000001" hidden="1" customHeight="1">
      <c r="A296" s="874" t="s">
        <v>2999</v>
      </c>
      <c r="B296" s="955" t="s">
        <v>2131</v>
      </c>
      <c r="C296" s="955" t="s">
        <v>3000</v>
      </c>
      <c r="D296" s="880" t="s">
        <v>399</v>
      </c>
      <c r="E296" s="880"/>
      <c r="F296" s="799" t="s">
        <v>399</v>
      </c>
      <c r="G296" s="799"/>
      <c r="H296" s="799"/>
      <c r="I296" s="758">
        <f t="shared" si="111"/>
        <v>45479</v>
      </c>
      <c r="J296" s="1071"/>
    </row>
    <row r="297" spans="1:12" s="14" customFormat="1" ht="20.100000000000001" hidden="1" customHeight="1">
      <c r="A297" s="842" t="s">
        <v>3001</v>
      </c>
      <c r="B297" s="955" t="s">
        <v>2196</v>
      </c>
      <c r="C297" s="955" t="s">
        <v>3002</v>
      </c>
      <c r="D297" s="953">
        <v>45500</v>
      </c>
      <c r="E297" s="953"/>
      <c r="F297" s="880" t="s">
        <v>399</v>
      </c>
      <c r="G297" s="880"/>
      <c r="H297" s="880"/>
      <c r="I297" s="758">
        <f t="shared" si="111"/>
        <v>45486</v>
      </c>
      <c r="J297" s="1071"/>
    </row>
    <row r="298" spans="1:12" s="14" customFormat="1" ht="20.100000000000001" hidden="1" customHeight="1">
      <c r="A298" s="842" t="s">
        <v>3001</v>
      </c>
      <c r="B298" s="955" t="s">
        <v>2708</v>
      </c>
      <c r="C298" s="955" t="s">
        <v>3003</v>
      </c>
      <c r="D298" s="880" t="s">
        <v>399</v>
      </c>
      <c r="E298" s="880"/>
      <c r="F298" s="799" t="s">
        <v>399</v>
      </c>
      <c r="G298" s="799"/>
      <c r="H298" s="799"/>
      <c r="I298" s="758">
        <f t="shared" si="111"/>
        <v>45493</v>
      </c>
      <c r="J298" s="1071"/>
    </row>
    <row r="299" spans="1:12" s="14" customFormat="1" ht="20.100000000000001" hidden="1" customHeight="1">
      <c r="A299" s="842" t="s">
        <v>3001</v>
      </c>
      <c r="B299" s="955" t="s">
        <v>1892</v>
      </c>
      <c r="C299" s="955" t="s">
        <v>3004</v>
      </c>
      <c r="D299" s="953">
        <v>45514</v>
      </c>
      <c r="E299" s="953"/>
      <c r="F299" s="880" t="s">
        <v>399</v>
      </c>
      <c r="G299" s="880"/>
      <c r="H299" s="880"/>
      <c r="I299" s="758">
        <f t="shared" si="111"/>
        <v>45500</v>
      </c>
      <c r="J299" s="1071"/>
    </row>
    <row r="300" spans="1:12" s="14" customFormat="1" ht="20.100000000000001" hidden="1" customHeight="1">
      <c r="A300" s="842" t="s">
        <v>3001</v>
      </c>
      <c r="B300" s="955" t="s">
        <v>2987</v>
      </c>
      <c r="C300" s="955" t="s">
        <v>3005</v>
      </c>
      <c r="D300" s="953">
        <v>45523</v>
      </c>
      <c r="E300" s="953"/>
      <c r="F300" s="880" t="s">
        <v>399</v>
      </c>
      <c r="G300" s="880"/>
      <c r="H300" s="880"/>
      <c r="I300" s="758">
        <f t="shared" si="111"/>
        <v>45507</v>
      </c>
      <c r="J300" s="1071"/>
    </row>
    <row r="301" spans="1:12" s="14" customFormat="1" ht="20.100000000000001" hidden="1" customHeight="1">
      <c r="A301" s="842" t="s">
        <v>3001</v>
      </c>
      <c r="B301" s="955" t="s">
        <v>2131</v>
      </c>
      <c r="C301" s="955" t="s">
        <v>3006</v>
      </c>
      <c r="D301" s="953">
        <v>45523</v>
      </c>
      <c r="E301" s="953"/>
      <c r="F301" s="880" t="s">
        <v>399</v>
      </c>
      <c r="G301" s="880"/>
      <c r="H301" s="880"/>
      <c r="I301" s="758">
        <f t="shared" si="111"/>
        <v>45514</v>
      </c>
      <c r="J301" s="1071"/>
    </row>
    <row r="302" spans="1:12" s="14" customFormat="1" ht="20.100000000000001" hidden="1" customHeight="1">
      <c r="A302" s="874" t="s">
        <v>2196</v>
      </c>
      <c r="B302" s="955" t="s">
        <v>2188</v>
      </c>
      <c r="C302" s="955" t="s">
        <v>3007</v>
      </c>
      <c r="D302" s="880" t="s">
        <v>399</v>
      </c>
      <c r="E302" s="880"/>
      <c r="F302" s="853" t="e">
        <f>D302+2</f>
        <v>#VALUE!</v>
      </c>
      <c r="G302" s="853"/>
      <c r="H302" s="853"/>
      <c r="I302" s="758">
        <f t="shared" si="111"/>
        <v>45521</v>
      </c>
      <c r="J302" s="1071"/>
    </row>
    <row r="303" spans="1:12" s="14" customFormat="1" ht="20.100000000000001" hidden="1" customHeight="1">
      <c r="A303" s="874"/>
      <c r="B303" s="1026" t="s">
        <v>423</v>
      </c>
      <c r="C303" s="955" t="s">
        <v>3276</v>
      </c>
      <c r="D303" s="853">
        <v>45541</v>
      </c>
      <c r="E303" s="853"/>
      <c r="F303" s="853">
        <f t="shared" ref="F303:F309" si="112">D303+8</f>
        <v>45549</v>
      </c>
      <c r="G303" s="853"/>
      <c r="H303" s="853"/>
      <c r="I303" s="758">
        <v>45537</v>
      </c>
      <c r="J303" s="1071"/>
      <c r="K303" s="407"/>
      <c r="L303" s="155"/>
    </row>
    <row r="304" spans="1:12" s="14" customFormat="1" ht="20.100000000000001" hidden="1" customHeight="1">
      <c r="A304" s="874"/>
      <c r="B304" s="955" t="s">
        <v>2131</v>
      </c>
      <c r="C304" s="955" t="s">
        <v>3277</v>
      </c>
      <c r="D304" s="953">
        <v>45545</v>
      </c>
      <c r="E304" s="953">
        <f>D304+2</f>
        <v>45547</v>
      </c>
      <c r="F304" s="802">
        <f t="shared" si="112"/>
        <v>45553</v>
      </c>
      <c r="G304" s="802"/>
      <c r="H304" s="802"/>
      <c r="I304" s="758">
        <f>I303+7</f>
        <v>45544</v>
      </c>
      <c r="J304" s="1071"/>
      <c r="K304" s="407"/>
      <c r="L304" s="155"/>
    </row>
    <row r="305" spans="1:12" s="14" customFormat="1" ht="20.100000000000001" hidden="1" customHeight="1">
      <c r="A305" s="874"/>
      <c r="B305" s="1026" t="s">
        <v>423</v>
      </c>
      <c r="C305" s="955" t="s">
        <v>3278</v>
      </c>
      <c r="D305" s="853">
        <v>45551</v>
      </c>
      <c r="E305" s="853">
        <f>D305+3</f>
        <v>45554</v>
      </c>
      <c r="F305" s="853">
        <f t="shared" si="112"/>
        <v>45559</v>
      </c>
      <c r="G305" s="853"/>
      <c r="H305" s="853"/>
      <c r="I305" s="758">
        <f t="shared" ref="I305:I308" si="113">I304+7</f>
        <v>45551</v>
      </c>
      <c r="J305" s="1071"/>
      <c r="K305" s="407"/>
      <c r="L305" s="155"/>
    </row>
    <row r="306" spans="1:12" s="14" customFormat="1" ht="20.100000000000001" hidden="1" customHeight="1">
      <c r="A306" s="842"/>
      <c r="B306" s="955" t="s">
        <v>1892</v>
      </c>
      <c r="C306" s="955" t="s">
        <v>3279</v>
      </c>
      <c r="D306" s="955">
        <v>45559</v>
      </c>
      <c r="E306" s="953">
        <f>D306+3</f>
        <v>45562</v>
      </c>
      <c r="F306" s="802">
        <f t="shared" si="112"/>
        <v>45567</v>
      </c>
      <c r="G306" s="802"/>
      <c r="H306" s="802"/>
      <c r="I306" s="758">
        <f t="shared" si="113"/>
        <v>45558</v>
      </c>
      <c r="J306" s="332">
        <f t="shared" ref="J306:J322" si="114">WEEKNUM(I306)</f>
        <v>39</v>
      </c>
      <c r="K306" s="407"/>
      <c r="L306" s="155"/>
    </row>
    <row r="307" spans="1:12" s="14" customFormat="1" ht="20.100000000000001" hidden="1" customHeight="1">
      <c r="A307" s="874" t="s">
        <v>3163</v>
      </c>
      <c r="B307" s="1026" t="s">
        <v>423</v>
      </c>
      <c r="C307" s="955" t="s">
        <v>3280</v>
      </c>
      <c r="D307" s="800">
        <v>45565</v>
      </c>
      <c r="E307" s="853">
        <f>D307+3</f>
        <v>45568</v>
      </c>
      <c r="F307" s="853">
        <f t="shared" si="112"/>
        <v>45573</v>
      </c>
      <c r="G307" s="853"/>
      <c r="H307" s="853"/>
      <c r="I307" s="758">
        <f t="shared" si="113"/>
        <v>45565</v>
      </c>
      <c r="J307" s="332">
        <f t="shared" si="114"/>
        <v>40</v>
      </c>
      <c r="K307" s="407"/>
      <c r="L307" s="155"/>
    </row>
    <row r="308" spans="1:12" s="14" customFormat="1" ht="20.100000000000001" hidden="1" customHeight="1">
      <c r="A308" s="874"/>
      <c r="B308" s="955" t="s">
        <v>2987</v>
      </c>
      <c r="C308" s="955" t="s">
        <v>3281</v>
      </c>
      <c r="D308" s="880" t="s">
        <v>399</v>
      </c>
      <c r="E308" s="853" t="e">
        <f>D308+3</f>
        <v>#VALUE!</v>
      </c>
      <c r="F308" s="853" t="e">
        <f t="shared" si="112"/>
        <v>#VALUE!</v>
      </c>
      <c r="G308" s="853"/>
      <c r="H308" s="853"/>
      <c r="I308" s="758">
        <f t="shared" si="113"/>
        <v>45572</v>
      </c>
      <c r="J308" s="332">
        <f t="shared" si="114"/>
        <v>41</v>
      </c>
      <c r="K308" s="407"/>
      <c r="L308" s="155"/>
    </row>
    <row r="309" spans="1:12" s="14" customFormat="1" ht="20.100000000000001" hidden="1" customHeight="1">
      <c r="A309" s="874"/>
      <c r="B309" s="955" t="s">
        <v>3282</v>
      </c>
      <c r="C309" s="955" t="s">
        <v>3283</v>
      </c>
      <c r="D309" s="953">
        <v>45579</v>
      </c>
      <c r="E309" s="953">
        <f>D309+3</f>
        <v>45582</v>
      </c>
      <c r="F309" s="802">
        <f t="shared" si="112"/>
        <v>45587</v>
      </c>
      <c r="G309" s="802"/>
      <c r="H309" s="802"/>
      <c r="I309" s="758">
        <f t="shared" ref="I309" si="115">I308+7</f>
        <v>45579</v>
      </c>
      <c r="J309" s="332">
        <f t="shared" si="114"/>
        <v>42</v>
      </c>
      <c r="K309" s="407"/>
      <c r="L309" s="155"/>
    </row>
    <row r="310" spans="1:12" s="14" customFormat="1" ht="20.100000000000001" hidden="1" customHeight="1">
      <c r="A310" s="874" t="s">
        <v>2131</v>
      </c>
      <c r="B310" s="1026" t="s">
        <v>423</v>
      </c>
      <c r="C310" s="955" t="s">
        <v>3284</v>
      </c>
      <c r="D310" s="800"/>
      <c r="E310" s="800"/>
      <c r="F310" s="800"/>
      <c r="G310" s="800"/>
      <c r="H310" s="800"/>
      <c r="I310" s="758">
        <f>I309+7</f>
        <v>45586</v>
      </c>
      <c r="J310" s="332">
        <f t="shared" si="114"/>
        <v>43</v>
      </c>
      <c r="K310" s="407"/>
      <c r="L310" s="155"/>
    </row>
    <row r="311" spans="1:12" s="14" customFormat="1" ht="20.100000000000001" hidden="1" customHeight="1">
      <c r="A311" s="874"/>
      <c r="B311" s="955" t="s">
        <v>3285</v>
      </c>
      <c r="C311" s="955" t="s">
        <v>3286</v>
      </c>
      <c r="D311" s="953">
        <v>45593</v>
      </c>
      <c r="E311" s="802">
        <f t="shared" ref="E311:E313" si="116">D311+3</f>
        <v>45596</v>
      </c>
      <c r="F311" s="802">
        <f t="shared" ref="F311:F319" si="117">D311+8</f>
        <v>45601</v>
      </c>
      <c r="I311" s="758">
        <f t="shared" ref="I311:I321" si="118">I310+7</f>
        <v>45593</v>
      </c>
      <c r="J311" s="332">
        <f t="shared" si="114"/>
        <v>44</v>
      </c>
      <c r="K311" s="407"/>
      <c r="L311" s="155"/>
    </row>
    <row r="312" spans="1:12" s="14" customFormat="1" ht="20.100000000000001" hidden="1" customHeight="1">
      <c r="A312" s="874" t="s">
        <v>3287</v>
      </c>
      <c r="B312" s="955" t="s">
        <v>718</v>
      </c>
      <c r="C312" s="955" t="s">
        <v>3288</v>
      </c>
      <c r="D312" s="953">
        <v>45601</v>
      </c>
      <c r="E312" s="802">
        <f t="shared" si="116"/>
        <v>45604</v>
      </c>
      <c r="F312" s="802">
        <f t="shared" si="117"/>
        <v>45609</v>
      </c>
      <c r="G312" s="801"/>
      <c r="H312" s="801"/>
      <c r="I312" s="758">
        <f t="shared" si="118"/>
        <v>45600</v>
      </c>
      <c r="J312" s="332">
        <f t="shared" si="114"/>
        <v>45</v>
      </c>
      <c r="K312" s="407"/>
      <c r="L312" s="155"/>
    </row>
    <row r="313" spans="1:12" s="14" customFormat="1" ht="20.100000000000001" hidden="1" customHeight="1">
      <c r="A313" s="874" t="s">
        <v>1892</v>
      </c>
      <c r="B313" s="955" t="s">
        <v>720</v>
      </c>
      <c r="C313" s="955" t="s">
        <v>3289</v>
      </c>
      <c r="D313" s="953">
        <v>45608</v>
      </c>
      <c r="E313" s="802">
        <f t="shared" si="116"/>
        <v>45611</v>
      </c>
      <c r="F313" s="802">
        <f t="shared" si="117"/>
        <v>45616</v>
      </c>
      <c r="G313" s="678"/>
      <c r="H313" s="678"/>
      <c r="I313" s="758">
        <f t="shared" si="118"/>
        <v>45607</v>
      </c>
      <c r="J313" s="332">
        <f t="shared" si="114"/>
        <v>46</v>
      </c>
      <c r="K313" s="407"/>
      <c r="L313" s="155"/>
    </row>
    <row r="314" spans="1:12" s="14" customFormat="1" ht="20.100000000000001" hidden="1" customHeight="1">
      <c r="A314" s="874" t="s">
        <v>3290</v>
      </c>
      <c r="B314" s="955" t="s">
        <v>2558</v>
      </c>
      <c r="C314" s="955" t="s">
        <v>3291</v>
      </c>
      <c r="D314" s="955">
        <v>45617</v>
      </c>
      <c r="E314" s="802">
        <f>D314+2</f>
        <v>45619</v>
      </c>
      <c r="F314" s="880" t="s">
        <v>399</v>
      </c>
      <c r="G314" s="11"/>
      <c r="H314" s="11"/>
      <c r="I314" s="758">
        <f>I313+7</f>
        <v>45614</v>
      </c>
      <c r="J314" s="332">
        <f t="shared" si="114"/>
        <v>47</v>
      </c>
      <c r="K314" s="407"/>
      <c r="L314" s="155"/>
    </row>
    <row r="315" spans="1:12" s="14" customFormat="1" ht="20.100000000000001" hidden="1" customHeight="1">
      <c r="A315" s="874"/>
      <c r="B315" s="955" t="s">
        <v>2708</v>
      </c>
      <c r="C315" s="955" t="s">
        <v>3292</v>
      </c>
      <c r="D315" s="953">
        <v>45621</v>
      </c>
      <c r="E315" s="802">
        <f t="shared" ref="E315:E319" si="119">D315+2</f>
        <v>45623</v>
      </c>
      <c r="F315" s="880" t="s">
        <v>399</v>
      </c>
      <c r="G315" s="11"/>
      <c r="H315" s="11"/>
      <c r="I315" s="758">
        <f t="shared" si="118"/>
        <v>45621</v>
      </c>
      <c r="J315" s="332">
        <f t="shared" si="114"/>
        <v>48</v>
      </c>
      <c r="K315" s="407"/>
      <c r="L315" s="155"/>
    </row>
    <row r="316" spans="1:12" s="14" customFormat="1" ht="20.100000000000001" hidden="1" customHeight="1">
      <c r="A316" s="874"/>
      <c r="B316" s="1026" t="s">
        <v>423</v>
      </c>
      <c r="C316" s="955" t="s">
        <v>3293</v>
      </c>
      <c r="D316" s="853">
        <v>45627</v>
      </c>
      <c r="E316" s="853">
        <f t="shared" si="119"/>
        <v>45629</v>
      </c>
      <c r="F316" s="853">
        <f t="shared" si="117"/>
        <v>45635</v>
      </c>
      <c r="G316" s="11"/>
      <c r="H316" s="11"/>
      <c r="I316" s="758">
        <f>I315+7</f>
        <v>45628</v>
      </c>
      <c r="J316" s="332">
        <f t="shared" si="114"/>
        <v>49</v>
      </c>
      <c r="K316" s="407"/>
      <c r="L316" s="155"/>
    </row>
    <row r="317" spans="1:12" s="14" customFormat="1" ht="20.100000000000001" hidden="1" customHeight="1">
      <c r="A317" s="874" t="s">
        <v>3285</v>
      </c>
      <c r="B317" s="955" t="s">
        <v>2669</v>
      </c>
      <c r="C317" s="955" t="s">
        <v>3294</v>
      </c>
      <c r="D317" s="880" t="s">
        <v>399</v>
      </c>
      <c r="E317" s="853"/>
      <c r="F317" s="853"/>
      <c r="G317" s="11"/>
      <c r="H317" s="11"/>
      <c r="I317" s="758">
        <f t="shared" si="118"/>
        <v>45635</v>
      </c>
      <c r="J317" s="332">
        <f t="shared" si="114"/>
        <v>50</v>
      </c>
      <c r="K317" s="407"/>
      <c r="L317" s="155"/>
    </row>
    <row r="318" spans="1:12" s="14" customFormat="1" ht="20.100000000000001" hidden="1" customHeight="1">
      <c r="A318" s="874" t="s">
        <v>718</v>
      </c>
      <c r="B318" s="1026" t="s">
        <v>423</v>
      </c>
      <c r="C318" s="955" t="s">
        <v>3295</v>
      </c>
      <c r="D318" s="853">
        <v>45642</v>
      </c>
      <c r="E318" s="853">
        <f t="shared" si="119"/>
        <v>45644</v>
      </c>
      <c r="F318" s="853">
        <f t="shared" si="117"/>
        <v>45650</v>
      </c>
      <c r="G318" s="801"/>
      <c r="H318" s="801"/>
      <c r="I318" s="758">
        <f t="shared" si="118"/>
        <v>45642</v>
      </c>
      <c r="J318" s="332">
        <f t="shared" si="114"/>
        <v>51</v>
      </c>
      <c r="K318" s="407"/>
      <c r="L318" s="155"/>
    </row>
    <row r="319" spans="1:12" s="14" customFormat="1" ht="20.100000000000001" hidden="1" customHeight="1">
      <c r="A319" s="874" t="s">
        <v>720</v>
      </c>
      <c r="B319" s="955" t="s">
        <v>718</v>
      </c>
      <c r="C319" s="955" t="s">
        <v>3296</v>
      </c>
      <c r="D319" s="953">
        <v>45651</v>
      </c>
      <c r="E319" s="802">
        <f t="shared" si="119"/>
        <v>45653</v>
      </c>
      <c r="F319" s="802">
        <f t="shared" si="117"/>
        <v>45659</v>
      </c>
      <c r="G319" s="678"/>
      <c r="H319" s="678"/>
      <c r="I319" s="758">
        <f t="shared" si="118"/>
        <v>45649</v>
      </c>
      <c r="J319" s="332">
        <f t="shared" si="114"/>
        <v>52</v>
      </c>
      <c r="K319" s="407"/>
      <c r="L319" s="155"/>
    </row>
    <row r="320" spans="1:12" s="14" customFormat="1" ht="20.100000000000001" hidden="1" customHeight="1">
      <c r="A320" s="874" t="s">
        <v>3167</v>
      </c>
      <c r="B320" s="955" t="s">
        <v>3029</v>
      </c>
      <c r="C320" s="955" t="s">
        <v>3297</v>
      </c>
      <c r="D320" s="880" t="s">
        <v>399</v>
      </c>
      <c r="E320" s="802">
        <v>45292</v>
      </c>
      <c r="F320" s="802">
        <v>45298</v>
      </c>
      <c r="G320" s="11"/>
      <c r="H320" s="11"/>
      <c r="I320" s="758">
        <f>I319+7</f>
        <v>45656</v>
      </c>
      <c r="J320" s="332">
        <f t="shared" si="114"/>
        <v>53</v>
      </c>
      <c r="K320" s="407"/>
      <c r="L320" s="155"/>
    </row>
    <row r="321" spans="1:12" s="14" customFormat="1" ht="20.100000000000001" hidden="1" customHeight="1">
      <c r="A321" s="874"/>
      <c r="B321" s="955" t="s">
        <v>2708</v>
      </c>
      <c r="C321" s="955" t="s">
        <v>3298</v>
      </c>
      <c r="D321" s="880" t="s">
        <v>399</v>
      </c>
      <c r="E321" s="802">
        <v>45299</v>
      </c>
      <c r="F321" s="802">
        <v>45305</v>
      </c>
      <c r="G321" s="11"/>
      <c r="H321" s="11"/>
      <c r="I321" s="758">
        <f t="shared" si="118"/>
        <v>45663</v>
      </c>
      <c r="J321" s="332">
        <f t="shared" si="114"/>
        <v>2</v>
      </c>
      <c r="K321" s="407"/>
      <c r="L321" s="155"/>
    </row>
    <row r="322" spans="1:12" s="14" customFormat="1" ht="20.100000000000001" hidden="1" customHeight="1">
      <c r="A322" s="874" t="s">
        <v>2669</v>
      </c>
      <c r="B322" s="955" t="s">
        <v>2669</v>
      </c>
      <c r="C322" s="955" t="s">
        <v>3299</v>
      </c>
      <c r="D322" s="880" t="s">
        <v>399</v>
      </c>
      <c r="E322" s="802">
        <v>45306</v>
      </c>
      <c r="F322" s="802">
        <v>45312</v>
      </c>
      <c r="G322" s="11"/>
      <c r="H322" s="11"/>
      <c r="I322" s="758">
        <f>I321+7</f>
        <v>45670</v>
      </c>
      <c r="J322" s="332">
        <f t="shared" si="114"/>
        <v>3</v>
      </c>
      <c r="K322" s="407"/>
      <c r="L322" s="155"/>
    </row>
    <row r="323" spans="1:12" s="14" customFormat="1" ht="20.100000000000001" hidden="1" customHeight="1">
      <c r="A323" s="806"/>
      <c r="B323" s="764"/>
      <c r="C323" s="764"/>
      <c r="D323" s="764"/>
      <c r="E323" s="801"/>
      <c r="F323" s="801"/>
      <c r="G323" s="801"/>
      <c r="H323" s="801"/>
      <c r="I323" s="801"/>
      <c r="J323" s="193"/>
      <c r="K323" s="764"/>
    </row>
    <row r="324" spans="1:12" s="14" customFormat="1" ht="34.5" customHeight="1">
      <c r="A324" s="806"/>
      <c r="B324" s="1233" t="s">
        <v>2975</v>
      </c>
      <c r="C324" s="1234"/>
      <c r="D324" s="1235" t="s">
        <v>363</v>
      </c>
      <c r="E324" s="941" t="s">
        <v>449</v>
      </c>
      <c r="F324" s="941" t="s">
        <v>3300</v>
      </c>
      <c r="G324" s="941" t="s">
        <v>3184</v>
      </c>
      <c r="H324" s="941" t="s">
        <v>246</v>
      </c>
      <c r="J324" s="881"/>
    </row>
    <row r="325" spans="1:12" s="14" customFormat="1" ht="26.25" customHeight="1">
      <c r="A325" s="806"/>
      <c r="B325" s="944" t="s">
        <v>365</v>
      </c>
      <c r="C325" s="944" t="s">
        <v>366</v>
      </c>
      <c r="D325" s="1236"/>
      <c r="E325" s="951" t="s">
        <v>255</v>
      </c>
      <c r="F325" s="951" t="s">
        <v>176</v>
      </c>
      <c r="G325" s="951" t="s">
        <v>274</v>
      </c>
      <c r="H325" s="951" t="s">
        <v>232</v>
      </c>
      <c r="J325" s="1050" t="s">
        <v>502</v>
      </c>
      <c r="K325" s="1050" t="s">
        <v>367</v>
      </c>
      <c r="L325" s="985" t="s">
        <v>368</v>
      </c>
    </row>
    <row r="326" spans="1:12" s="14" customFormat="1" ht="20.100000000000001" hidden="1" customHeight="1">
      <c r="A326" s="806"/>
      <c r="B326" s="955" t="s">
        <v>2708</v>
      </c>
      <c r="C326" s="955" t="s">
        <v>3301</v>
      </c>
      <c r="D326" s="955">
        <v>45731</v>
      </c>
      <c r="E326" s="802">
        <f>D326+6</f>
        <v>45737</v>
      </c>
      <c r="F326" s="802">
        <f>E326+3</f>
        <v>45740</v>
      </c>
      <c r="G326" s="802">
        <f>F326+12</f>
        <v>45752</v>
      </c>
      <c r="H326" s="802">
        <f>G326+12</f>
        <v>45764</v>
      </c>
      <c r="J326" s="758">
        <v>45729</v>
      </c>
      <c r="K326" s="758">
        <v>45729</v>
      </c>
      <c r="L326" s="332">
        <f t="shared" ref="L326:L327" si="120">WEEKNUM(K326)</f>
        <v>11</v>
      </c>
    </row>
    <row r="327" spans="1:12" s="14" customFormat="1" ht="20.100000000000001" hidden="1" customHeight="1">
      <c r="A327" s="806"/>
      <c r="B327" s="955" t="s">
        <v>720</v>
      </c>
      <c r="C327" s="955" t="s">
        <v>3302</v>
      </c>
      <c r="D327" s="955">
        <v>45740</v>
      </c>
      <c r="E327" s="802">
        <f t="shared" ref="E327:E330" si="121">D327+6</f>
        <v>45746</v>
      </c>
      <c r="F327" s="802">
        <f t="shared" ref="F327:F330" si="122">E327+3</f>
        <v>45749</v>
      </c>
      <c r="G327" s="802">
        <f t="shared" ref="G327:H330" si="123">F327+12</f>
        <v>45761</v>
      </c>
      <c r="H327" s="802">
        <f t="shared" si="123"/>
        <v>45773</v>
      </c>
      <c r="J327" s="758">
        <f t="shared" ref="J327:K329" si="124">J326+7</f>
        <v>45736</v>
      </c>
      <c r="K327" s="758">
        <f t="shared" si="124"/>
        <v>45736</v>
      </c>
      <c r="L327" s="332">
        <f t="shared" si="120"/>
        <v>12</v>
      </c>
    </row>
    <row r="328" spans="1:12" s="14" customFormat="1" ht="20.100000000000001" hidden="1" customHeight="1">
      <c r="A328" s="806"/>
      <c r="B328" s="955" t="s">
        <v>2131</v>
      </c>
      <c r="C328" s="955" t="s">
        <v>3303</v>
      </c>
      <c r="D328" s="955">
        <v>45745</v>
      </c>
      <c r="E328" s="802">
        <f t="shared" si="121"/>
        <v>45751</v>
      </c>
      <c r="F328" s="802">
        <f t="shared" si="122"/>
        <v>45754</v>
      </c>
      <c r="G328" s="802">
        <f t="shared" si="123"/>
        <v>45766</v>
      </c>
      <c r="H328" s="802">
        <f t="shared" si="123"/>
        <v>45778</v>
      </c>
      <c r="J328" s="758">
        <f t="shared" si="124"/>
        <v>45743</v>
      </c>
      <c r="K328" s="758">
        <f t="shared" si="124"/>
        <v>45743</v>
      </c>
      <c r="L328" s="332">
        <f>WEEKNUM(K328)</f>
        <v>13</v>
      </c>
    </row>
    <row r="329" spans="1:12" s="14" customFormat="1" ht="20.100000000000001" hidden="1" customHeight="1">
      <c r="A329" s="806" t="s">
        <v>718</v>
      </c>
      <c r="B329" s="955" t="s">
        <v>1790</v>
      </c>
      <c r="C329" s="955" t="s">
        <v>3304</v>
      </c>
      <c r="D329" s="955">
        <v>45748</v>
      </c>
      <c r="E329" s="802">
        <f>D329+6</f>
        <v>45754</v>
      </c>
      <c r="F329" s="802">
        <f>E329+3</f>
        <v>45757</v>
      </c>
      <c r="G329" s="802">
        <f>F329+12</f>
        <v>45769</v>
      </c>
      <c r="H329" s="802">
        <f>G329+12</f>
        <v>45781</v>
      </c>
      <c r="J329" s="758">
        <f t="shared" si="124"/>
        <v>45750</v>
      </c>
      <c r="K329" s="758">
        <f t="shared" si="124"/>
        <v>45750</v>
      </c>
      <c r="L329" s="332">
        <f t="shared" ref="L329:L330" si="125">WEEKNUM(K329)</f>
        <v>14</v>
      </c>
    </row>
    <row r="330" spans="1:12" s="14" customFormat="1" ht="20.100000000000001" hidden="1" customHeight="1">
      <c r="A330" s="806"/>
      <c r="B330" s="955" t="s">
        <v>3029</v>
      </c>
      <c r="C330" s="955" t="s">
        <v>3305</v>
      </c>
      <c r="D330" s="955">
        <v>45762</v>
      </c>
      <c r="E330" s="802">
        <f t="shared" si="121"/>
        <v>45768</v>
      </c>
      <c r="F330" s="802">
        <f t="shared" si="122"/>
        <v>45771</v>
      </c>
      <c r="G330" s="802">
        <f t="shared" si="123"/>
        <v>45783</v>
      </c>
      <c r="H330" s="802">
        <f t="shared" si="123"/>
        <v>45795</v>
      </c>
      <c r="J330" s="758">
        <f t="shared" ref="J330:K333" si="126">J329+7</f>
        <v>45757</v>
      </c>
      <c r="K330" s="758">
        <f t="shared" si="126"/>
        <v>45757</v>
      </c>
      <c r="L330" s="332">
        <f t="shared" si="125"/>
        <v>15</v>
      </c>
    </row>
    <row r="331" spans="1:12" s="14" customFormat="1" ht="20.100000000000001" hidden="1" customHeight="1">
      <c r="A331" s="806"/>
      <c r="B331" s="955" t="s">
        <v>2455</v>
      </c>
      <c r="C331" s="955" t="s">
        <v>3306</v>
      </c>
      <c r="D331" s="972" t="s">
        <v>399</v>
      </c>
      <c r="E331" s="853"/>
      <c r="F331" s="853"/>
      <c r="G331" s="853"/>
      <c r="H331" s="853"/>
      <c r="J331" s="758">
        <f t="shared" si="126"/>
        <v>45764</v>
      </c>
      <c r="K331" s="758">
        <f t="shared" si="126"/>
        <v>45764</v>
      </c>
      <c r="L331" s="332">
        <f>WEEKNUM(K331)</f>
        <v>16</v>
      </c>
    </row>
    <row r="332" spans="1:12" s="14" customFormat="1" ht="20.100000000000001" hidden="1" customHeight="1">
      <c r="A332" s="806" t="s">
        <v>2708</v>
      </c>
      <c r="B332" s="955" t="s">
        <v>2508</v>
      </c>
      <c r="C332" s="955" t="s">
        <v>3307</v>
      </c>
      <c r="D332" s="955">
        <v>45771</v>
      </c>
      <c r="E332" s="802">
        <f>D332+6</f>
        <v>45777</v>
      </c>
      <c r="F332" s="802">
        <f>E332+3</f>
        <v>45780</v>
      </c>
      <c r="G332" s="802">
        <f>F332+12</f>
        <v>45792</v>
      </c>
      <c r="H332" s="802">
        <f>G332+12</f>
        <v>45804</v>
      </c>
      <c r="J332" s="758">
        <f t="shared" si="126"/>
        <v>45771</v>
      </c>
      <c r="K332" s="758">
        <f t="shared" si="126"/>
        <v>45771</v>
      </c>
      <c r="L332" s="332">
        <f t="shared" ref="L332:L333" si="127">WEEKNUM(K332)</f>
        <v>17</v>
      </c>
    </row>
    <row r="333" spans="1:12" s="14" customFormat="1" ht="20.100000000000001" hidden="1" customHeight="1">
      <c r="A333" s="806"/>
      <c r="B333" s="955" t="s">
        <v>720</v>
      </c>
      <c r="C333" s="955" t="s">
        <v>3308</v>
      </c>
      <c r="D333" s="955">
        <v>45782</v>
      </c>
      <c r="E333" s="802">
        <f>D333+9</f>
        <v>45791</v>
      </c>
      <c r="F333" s="802">
        <f>E333+4</f>
        <v>45795</v>
      </c>
      <c r="G333" s="802">
        <f>F333+8</f>
        <v>45803</v>
      </c>
      <c r="H333" s="802">
        <f>G333+8</f>
        <v>45811</v>
      </c>
      <c r="J333" s="758">
        <f t="shared" si="126"/>
        <v>45778</v>
      </c>
      <c r="K333" s="758">
        <f t="shared" si="126"/>
        <v>45778</v>
      </c>
      <c r="L333" s="332">
        <f t="shared" si="127"/>
        <v>18</v>
      </c>
    </row>
    <row r="334" spans="1:12" s="14" customFormat="1" ht="20.100000000000001" hidden="1" customHeight="1">
      <c r="A334" s="806"/>
      <c r="B334" s="955" t="s">
        <v>2131</v>
      </c>
      <c r="C334" s="955" t="s">
        <v>3309</v>
      </c>
      <c r="D334" s="955">
        <v>45794</v>
      </c>
      <c r="E334" s="802">
        <f t="shared" ref="E334:E340" si="128">D334+9</f>
        <v>45803</v>
      </c>
      <c r="F334" s="802">
        <f t="shared" ref="F334:F340" si="129">E334+4</f>
        <v>45807</v>
      </c>
      <c r="G334" s="802">
        <f t="shared" ref="G334:H340" si="130">F334+8</f>
        <v>45815</v>
      </c>
      <c r="H334" s="802">
        <f t="shared" si="130"/>
        <v>45823</v>
      </c>
      <c r="J334" s="758">
        <f>J333+7</f>
        <v>45785</v>
      </c>
      <c r="K334" s="758">
        <f>K333+7</f>
        <v>45785</v>
      </c>
      <c r="L334" s="332">
        <f>WEEKNUM(K334)</f>
        <v>19</v>
      </c>
    </row>
    <row r="335" spans="1:12" s="14" customFormat="1" ht="20.100000000000001" hidden="1" customHeight="1">
      <c r="A335" s="806"/>
      <c r="B335" s="955" t="s">
        <v>1790</v>
      </c>
      <c r="C335" s="955" t="s">
        <v>3310</v>
      </c>
      <c r="D335" s="955">
        <v>45801</v>
      </c>
      <c r="E335" s="802">
        <f t="shared" si="128"/>
        <v>45810</v>
      </c>
      <c r="F335" s="802">
        <f t="shared" si="129"/>
        <v>45814</v>
      </c>
      <c r="G335" s="802">
        <f t="shared" si="130"/>
        <v>45822</v>
      </c>
      <c r="H335" s="802">
        <f>G335+2</f>
        <v>45824</v>
      </c>
      <c r="J335" s="758">
        <f>J334+7</f>
        <v>45792</v>
      </c>
      <c r="K335" s="758">
        <f>K334+7</f>
        <v>45792</v>
      </c>
      <c r="L335" s="332">
        <f t="shared" ref="L335:L336" si="131">WEEKNUM(K335)</f>
        <v>20</v>
      </c>
    </row>
    <row r="336" spans="1:12" s="14" customFormat="1" ht="20.100000000000001" hidden="1" customHeight="1">
      <c r="A336" s="806"/>
      <c r="B336" s="955" t="s">
        <v>3029</v>
      </c>
      <c r="C336" s="955" t="s">
        <v>3311</v>
      </c>
      <c r="D336" s="955">
        <v>45805</v>
      </c>
      <c r="E336" s="802">
        <f t="shared" si="128"/>
        <v>45814</v>
      </c>
      <c r="F336" s="802">
        <f t="shared" si="129"/>
        <v>45818</v>
      </c>
      <c r="G336" s="802">
        <f t="shared" si="130"/>
        <v>45826</v>
      </c>
      <c r="H336" s="802">
        <f t="shared" ref="H336:H337" si="132">G336+2</f>
        <v>45828</v>
      </c>
      <c r="J336" s="758">
        <f t="shared" ref="J336:K339" si="133">J335+7</f>
        <v>45799</v>
      </c>
      <c r="K336" s="758">
        <f t="shared" si="133"/>
        <v>45799</v>
      </c>
      <c r="L336" s="332">
        <f t="shared" si="131"/>
        <v>21</v>
      </c>
    </row>
    <row r="337" spans="1:12" s="14" customFormat="1" ht="20.100000000000001" hidden="1" customHeight="1">
      <c r="A337" s="1117"/>
      <c r="B337" s="955" t="s">
        <v>2508</v>
      </c>
      <c r="C337" s="955" t="s">
        <v>3312</v>
      </c>
      <c r="D337" s="955">
        <v>45818</v>
      </c>
      <c r="E337" s="802">
        <f t="shared" si="128"/>
        <v>45827</v>
      </c>
      <c r="F337" s="802">
        <f t="shared" si="129"/>
        <v>45831</v>
      </c>
      <c r="G337" s="802">
        <f t="shared" si="130"/>
        <v>45839</v>
      </c>
      <c r="H337" s="802">
        <f t="shared" si="132"/>
        <v>45841</v>
      </c>
      <c r="J337" s="758">
        <f t="shared" si="133"/>
        <v>45806</v>
      </c>
      <c r="K337" s="758">
        <f t="shared" si="133"/>
        <v>45806</v>
      </c>
      <c r="L337" s="332">
        <f>WEEKNUM(K337)</f>
        <v>22</v>
      </c>
    </row>
    <row r="338" spans="1:12" s="14" customFormat="1" ht="20.100000000000001" hidden="1" customHeight="1">
      <c r="A338" s="806"/>
      <c r="B338" s="1026" t="s">
        <v>423</v>
      </c>
      <c r="C338" s="955" t="s">
        <v>3313</v>
      </c>
      <c r="D338" s="800"/>
      <c r="E338" s="853"/>
      <c r="F338" s="853"/>
      <c r="G338" s="853"/>
      <c r="H338" s="853"/>
      <c r="J338" s="758">
        <f t="shared" si="133"/>
        <v>45813</v>
      </c>
      <c r="K338" s="758">
        <f t="shared" si="133"/>
        <v>45813</v>
      </c>
      <c r="L338" s="332">
        <f t="shared" ref="L338:L339" si="134">WEEKNUM(K338)</f>
        <v>23</v>
      </c>
    </row>
    <row r="339" spans="1:12" s="14" customFormat="1" ht="20.100000000000001" hidden="1" customHeight="1">
      <c r="A339" s="806"/>
      <c r="B339" s="955" t="s">
        <v>2455</v>
      </c>
      <c r="C339" s="955" t="s">
        <v>3314</v>
      </c>
      <c r="D339" s="955">
        <v>45823</v>
      </c>
      <c r="E339" s="802">
        <f t="shared" ref="E339" si="135">D339+9</f>
        <v>45832</v>
      </c>
      <c r="F339" s="802">
        <f t="shared" ref="F339" si="136">E339+4</f>
        <v>45836</v>
      </c>
      <c r="G339" s="802">
        <f t="shared" ref="G339" si="137">F339+8</f>
        <v>45844</v>
      </c>
      <c r="H339" s="802">
        <f t="shared" ref="H339" si="138">G339+2</f>
        <v>45846</v>
      </c>
      <c r="J339" s="758">
        <f t="shared" si="133"/>
        <v>45820</v>
      </c>
      <c r="K339" s="758">
        <f t="shared" si="133"/>
        <v>45820</v>
      </c>
      <c r="L339" s="332">
        <f t="shared" si="134"/>
        <v>24</v>
      </c>
    </row>
    <row r="340" spans="1:12" s="14" customFormat="1" ht="20.100000000000001" hidden="1" customHeight="1">
      <c r="A340" s="806" t="s">
        <v>720</v>
      </c>
      <c r="B340" s="955" t="s">
        <v>3059</v>
      </c>
      <c r="C340" s="955" t="s">
        <v>3315</v>
      </c>
      <c r="D340" s="955">
        <v>45832</v>
      </c>
      <c r="E340" s="802">
        <f t="shared" si="128"/>
        <v>45841</v>
      </c>
      <c r="F340" s="802">
        <f t="shared" si="129"/>
        <v>45845</v>
      </c>
      <c r="G340" s="802">
        <f t="shared" si="130"/>
        <v>45853</v>
      </c>
      <c r="H340" s="802">
        <f>G340+2</f>
        <v>45855</v>
      </c>
      <c r="J340" s="758">
        <f>J339+7</f>
        <v>45827</v>
      </c>
      <c r="K340" s="758">
        <f>K339+7</f>
        <v>45827</v>
      </c>
      <c r="L340" s="332">
        <f>WEEKNUM(K340)</f>
        <v>25</v>
      </c>
    </row>
    <row r="341" spans="1:12" s="14" customFormat="1" ht="20.100000000000001" hidden="1" customHeight="1">
      <c r="A341" s="806" t="s">
        <v>2131</v>
      </c>
      <c r="B341" s="1026" t="s">
        <v>423</v>
      </c>
      <c r="C341" s="955" t="s">
        <v>3316</v>
      </c>
      <c r="D341" s="800"/>
      <c r="E341" s="853"/>
      <c r="F341" s="853"/>
      <c r="G341" s="853"/>
      <c r="H341" s="853"/>
      <c r="J341" s="758">
        <f>J340+7</f>
        <v>45834</v>
      </c>
      <c r="K341" s="758">
        <f>K340+7</f>
        <v>45834</v>
      </c>
      <c r="L341" s="332">
        <f t="shared" ref="L341:L342" si="139">WEEKNUM(K341)</f>
        <v>26</v>
      </c>
    </row>
    <row r="342" spans="1:12" s="14" customFormat="1" ht="20.100000000000001" hidden="1" customHeight="1">
      <c r="A342" s="806"/>
      <c r="B342" s="1026" t="s">
        <v>423</v>
      </c>
      <c r="C342" s="955" t="s">
        <v>3317</v>
      </c>
      <c r="D342" s="800"/>
      <c r="E342" s="853"/>
      <c r="F342" s="853"/>
      <c r="G342" s="853"/>
      <c r="H342" s="853"/>
      <c r="J342" s="758">
        <f t="shared" ref="J342:K345" si="140">J341+7</f>
        <v>45841</v>
      </c>
      <c r="K342" s="758">
        <f t="shared" si="140"/>
        <v>45841</v>
      </c>
      <c r="L342" s="332">
        <f t="shared" si="139"/>
        <v>27</v>
      </c>
    </row>
    <row r="343" spans="1:12" s="14" customFormat="1" ht="20.100000000000001" hidden="1" customHeight="1">
      <c r="A343" s="1117"/>
      <c r="B343" s="955" t="s">
        <v>3029</v>
      </c>
      <c r="C343" s="955" t="s">
        <v>3318</v>
      </c>
      <c r="D343" s="955">
        <v>45849</v>
      </c>
      <c r="E343" s="802">
        <f t="shared" ref="E343" si="141">D343+9</f>
        <v>45858</v>
      </c>
      <c r="F343" s="802">
        <f t="shared" ref="F343" si="142">E343+4</f>
        <v>45862</v>
      </c>
      <c r="G343" s="802">
        <f t="shared" ref="G343" si="143">F343+8</f>
        <v>45870</v>
      </c>
      <c r="H343" s="802">
        <f t="shared" ref="H343:H346" si="144">G343+2</f>
        <v>45872</v>
      </c>
      <c r="J343" s="758">
        <f t="shared" si="140"/>
        <v>45848</v>
      </c>
      <c r="K343" s="758">
        <f t="shared" si="140"/>
        <v>45848</v>
      </c>
      <c r="L343" s="332">
        <f t="shared" ref="L343:L350" si="145">WEEKNUM(K343)</f>
        <v>28</v>
      </c>
    </row>
    <row r="344" spans="1:12" s="14" customFormat="1" ht="20.100000000000001" hidden="1" customHeight="1">
      <c r="A344" s="806" t="s">
        <v>524</v>
      </c>
      <c r="B344" s="955" t="s">
        <v>2508</v>
      </c>
      <c r="C344" s="955" t="s">
        <v>3319</v>
      </c>
      <c r="D344" s="955">
        <v>45861</v>
      </c>
      <c r="E344" s="802">
        <f t="shared" ref="E344" si="146">D344+9</f>
        <v>45870</v>
      </c>
      <c r="F344" s="802">
        <f t="shared" ref="F344" si="147">E344+4</f>
        <v>45874</v>
      </c>
      <c r="G344" s="802">
        <f t="shared" ref="G344" si="148">F344+8</f>
        <v>45882</v>
      </c>
      <c r="H344" s="802">
        <f t="shared" si="144"/>
        <v>45884</v>
      </c>
      <c r="J344" s="758">
        <f t="shared" si="140"/>
        <v>45855</v>
      </c>
      <c r="K344" s="758">
        <f t="shared" si="140"/>
        <v>45855</v>
      </c>
      <c r="L344" s="332">
        <f t="shared" si="145"/>
        <v>29</v>
      </c>
    </row>
    <row r="345" spans="1:12" s="14" customFormat="1" ht="20.100000000000001" hidden="1" customHeight="1">
      <c r="A345" s="1117"/>
      <c r="B345" s="955" t="s">
        <v>2455</v>
      </c>
      <c r="C345" s="955" t="s">
        <v>3320</v>
      </c>
      <c r="D345" s="955">
        <v>45870</v>
      </c>
      <c r="E345" s="972" t="s">
        <v>399</v>
      </c>
      <c r="F345" s="972" t="s">
        <v>399</v>
      </c>
      <c r="G345" s="802">
        <v>45881</v>
      </c>
      <c r="H345" s="802">
        <f t="shared" si="144"/>
        <v>45883</v>
      </c>
      <c r="J345" s="758">
        <f t="shared" si="140"/>
        <v>45862</v>
      </c>
      <c r="K345" s="758">
        <f t="shared" si="140"/>
        <v>45862</v>
      </c>
      <c r="L345" s="332">
        <f t="shared" si="145"/>
        <v>30</v>
      </c>
    </row>
    <row r="346" spans="1:12" s="14" customFormat="1" ht="20.100000000000001" hidden="1" customHeight="1">
      <c r="A346" s="806" t="s">
        <v>3059</v>
      </c>
      <c r="B346" s="955" t="s">
        <v>3059</v>
      </c>
      <c r="C346" s="955" t="s">
        <v>3321</v>
      </c>
      <c r="D346" s="955">
        <v>45876</v>
      </c>
      <c r="E346" s="802">
        <f t="shared" ref="E346" si="149">D346+9</f>
        <v>45885</v>
      </c>
      <c r="F346" s="802">
        <f t="shared" ref="F346" si="150">E346+4</f>
        <v>45889</v>
      </c>
      <c r="G346" s="802">
        <f t="shared" ref="G346" si="151">F346+8</f>
        <v>45897</v>
      </c>
      <c r="H346" s="802">
        <f t="shared" si="144"/>
        <v>45899</v>
      </c>
      <c r="J346" s="758">
        <f t="shared" ref="J346:K348" si="152">J345+7</f>
        <v>45869</v>
      </c>
      <c r="K346" s="758">
        <f t="shared" si="152"/>
        <v>45869</v>
      </c>
      <c r="L346" s="332">
        <f t="shared" si="145"/>
        <v>31</v>
      </c>
    </row>
    <row r="347" spans="1:12" s="14" customFormat="1" ht="20.100000000000001" hidden="1" customHeight="1">
      <c r="A347" s="806" t="s">
        <v>1801</v>
      </c>
      <c r="B347" s="955" t="s">
        <v>427</v>
      </c>
      <c r="C347" s="955" t="s">
        <v>3322</v>
      </c>
      <c r="D347" s="955">
        <v>45886</v>
      </c>
      <c r="E347" s="972" t="s">
        <v>399</v>
      </c>
      <c r="F347" s="972" t="s">
        <v>399</v>
      </c>
      <c r="G347" s="802">
        <v>45895</v>
      </c>
      <c r="H347" s="802">
        <f>G347+2</f>
        <v>45897</v>
      </c>
      <c r="J347" s="758">
        <f t="shared" si="152"/>
        <v>45876</v>
      </c>
      <c r="K347" s="758">
        <f t="shared" si="152"/>
        <v>45876</v>
      </c>
      <c r="L347" s="332">
        <f t="shared" si="145"/>
        <v>32</v>
      </c>
    </row>
    <row r="348" spans="1:12" s="14" customFormat="1" ht="20.100000000000001" hidden="1" customHeight="1">
      <c r="A348" s="806" t="s">
        <v>3068</v>
      </c>
      <c r="B348" s="955" t="s">
        <v>1801</v>
      </c>
      <c r="C348" s="955" t="s">
        <v>3323</v>
      </c>
      <c r="D348" s="955">
        <v>45892</v>
      </c>
      <c r="E348" s="802">
        <f t="shared" ref="E348" si="153">D348+9</f>
        <v>45901</v>
      </c>
      <c r="F348" s="802">
        <f t="shared" ref="F348" si="154">E348+4</f>
        <v>45905</v>
      </c>
      <c r="G348" s="802">
        <v>45902</v>
      </c>
      <c r="H348" s="802">
        <f>G348+2</f>
        <v>45904</v>
      </c>
      <c r="J348" s="758">
        <f t="shared" si="152"/>
        <v>45883</v>
      </c>
      <c r="K348" s="758">
        <f t="shared" si="152"/>
        <v>45883</v>
      </c>
      <c r="L348" s="332">
        <f t="shared" si="145"/>
        <v>33</v>
      </c>
    </row>
    <row r="349" spans="1:12" s="14" customFormat="1" ht="20.100000000000001" hidden="1" customHeight="1">
      <c r="A349" s="806" t="s">
        <v>3029</v>
      </c>
      <c r="B349" s="955" t="s">
        <v>3029</v>
      </c>
      <c r="C349" s="955" t="s">
        <v>3324</v>
      </c>
      <c r="D349" s="955">
        <v>45892</v>
      </c>
      <c r="E349" s="972" t="s">
        <v>399</v>
      </c>
      <c r="F349" s="972" t="s">
        <v>399</v>
      </c>
      <c r="G349" s="972" t="s">
        <v>399</v>
      </c>
      <c r="H349" s="972" t="s">
        <v>399</v>
      </c>
      <c r="J349" s="758">
        <f t="shared" ref="J349:K351" si="155">J348+7</f>
        <v>45890</v>
      </c>
      <c r="K349" s="758">
        <f t="shared" si="155"/>
        <v>45890</v>
      </c>
      <c r="L349" s="332">
        <f t="shared" si="145"/>
        <v>34</v>
      </c>
    </row>
    <row r="350" spans="1:12" s="14" customFormat="1" ht="20.100000000000001" hidden="1" customHeight="1">
      <c r="A350" s="806"/>
      <c r="B350" s="955" t="s">
        <v>2508</v>
      </c>
      <c r="C350" s="955" t="s">
        <v>3325</v>
      </c>
      <c r="D350" s="955">
        <v>45901</v>
      </c>
      <c r="E350" s="802">
        <f t="shared" ref="E350:E353" si="156">D350+9</f>
        <v>45910</v>
      </c>
      <c r="F350" s="802">
        <f t="shared" ref="F350:F353" si="157">E350+4</f>
        <v>45914</v>
      </c>
      <c r="G350" s="802">
        <f t="shared" ref="G350:G353" si="158">F350+8</f>
        <v>45922</v>
      </c>
      <c r="H350" s="802">
        <f t="shared" ref="H350:H352" si="159">G350+2</f>
        <v>45924</v>
      </c>
      <c r="J350" s="758">
        <f t="shared" si="155"/>
        <v>45897</v>
      </c>
      <c r="K350" s="758">
        <f t="shared" si="155"/>
        <v>45897</v>
      </c>
      <c r="L350" s="332">
        <f t="shared" si="145"/>
        <v>35</v>
      </c>
    </row>
    <row r="351" spans="1:12" s="14" customFormat="1" ht="20.100000000000001" hidden="1" customHeight="1">
      <c r="A351" s="1117"/>
      <c r="B351" s="955" t="s">
        <v>2455</v>
      </c>
      <c r="C351" s="955" t="s">
        <v>3326</v>
      </c>
      <c r="D351" s="955">
        <v>45911</v>
      </c>
      <c r="E351" s="802">
        <f t="shared" si="156"/>
        <v>45920</v>
      </c>
      <c r="F351" s="802">
        <f t="shared" si="157"/>
        <v>45924</v>
      </c>
      <c r="G351" s="802">
        <f t="shared" si="158"/>
        <v>45932</v>
      </c>
      <c r="H351" s="802">
        <f t="shared" si="159"/>
        <v>45934</v>
      </c>
      <c r="J351" s="758">
        <f t="shared" si="155"/>
        <v>45904</v>
      </c>
      <c r="K351" s="758">
        <f t="shared" si="155"/>
        <v>45904</v>
      </c>
      <c r="L351" s="332">
        <f t="shared" ref="L351:L356" si="160">WEEKNUM(K351)</f>
        <v>36</v>
      </c>
    </row>
    <row r="352" spans="1:12" s="14" customFormat="1" ht="20.100000000000001" hidden="1" customHeight="1">
      <c r="A352" s="806"/>
      <c r="B352" s="955" t="s">
        <v>3059</v>
      </c>
      <c r="C352" s="955" t="s">
        <v>3327</v>
      </c>
      <c r="D352" s="955">
        <v>45922</v>
      </c>
      <c r="E352" s="972" t="s">
        <v>399</v>
      </c>
      <c r="F352" s="972" t="s">
        <v>399</v>
      </c>
      <c r="G352" s="802">
        <v>45930</v>
      </c>
      <c r="H352" s="802">
        <f t="shared" si="159"/>
        <v>45932</v>
      </c>
      <c r="J352" s="758">
        <f t="shared" ref="J352:K354" si="161">J351+7</f>
        <v>45911</v>
      </c>
      <c r="K352" s="758">
        <f t="shared" si="161"/>
        <v>45911</v>
      </c>
      <c r="L352" s="332">
        <f t="shared" si="160"/>
        <v>37</v>
      </c>
    </row>
    <row r="353" spans="1:12" s="14" customFormat="1" ht="20.100000000000001" hidden="1" customHeight="1">
      <c r="A353" s="806"/>
      <c r="B353" s="955" t="s">
        <v>427</v>
      </c>
      <c r="C353" s="955" t="s">
        <v>3328</v>
      </c>
      <c r="D353" s="955">
        <v>45916</v>
      </c>
      <c r="E353" s="802">
        <f t="shared" si="156"/>
        <v>45925</v>
      </c>
      <c r="F353" s="802">
        <f t="shared" si="157"/>
        <v>45929</v>
      </c>
      <c r="G353" s="802">
        <f t="shared" si="158"/>
        <v>45937</v>
      </c>
      <c r="H353" s="802">
        <f>G353+2</f>
        <v>45939</v>
      </c>
      <c r="J353" s="758">
        <f t="shared" si="161"/>
        <v>45918</v>
      </c>
      <c r="K353" s="758">
        <f t="shared" si="161"/>
        <v>45918</v>
      </c>
      <c r="L353" s="332">
        <f t="shared" si="160"/>
        <v>38</v>
      </c>
    </row>
    <row r="354" spans="1:12" s="14" customFormat="1" ht="20.100000000000001" hidden="1" customHeight="1">
      <c r="A354" s="806" t="s">
        <v>1801</v>
      </c>
      <c r="B354" s="955" t="s">
        <v>3076</v>
      </c>
      <c r="C354" s="955" t="s">
        <v>3329</v>
      </c>
      <c r="D354" s="955">
        <v>45929</v>
      </c>
      <c r="E354" s="802">
        <f t="shared" ref="E354:E359" si="162">D354+9</f>
        <v>45938</v>
      </c>
      <c r="F354" s="802">
        <f t="shared" ref="F354:F359" si="163">E354+4</f>
        <v>45942</v>
      </c>
      <c r="G354" s="802">
        <f t="shared" ref="G354:G359" si="164">F354+8</f>
        <v>45950</v>
      </c>
      <c r="H354" s="802">
        <f>G354+2</f>
        <v>45952</v>
      </c>
      <c r="J354" s="758">
        <f t="shared" si="161"/>
        <v>45925</v>
      </c>
      <c r="K354" s="758">
        <f t="shared" si="161"/>
        <v>45925</v>
      </c>
      <c r="L354" s="332">
        <f t="shared" si="160"/>
        <v>39</v>
      </c>
    </row>
    <row r="355" spans="1:12" s="14" customFormat="1" ht="7.5" hidden="1" customHeight="1">
      <c r="A355" s="806" t="s">
        <v>3330</v>
      </c>
      <c r="B355" s="1026" t="s">
        <v>755</v>
      </c>
      <c r="C355" s="955" t="s">
        <v>3331</v>
      </c>
      <c r="D355" s="955">
        <v>45930</v>
      </c>
      <c r="E355" s="802">
        <f t="shared" si="162"/>
        <v>45939</v>
      </c>
      <c r="F355" s="802">
        <f t="shared" si="163"/>
        <v>45943</v>
      </c>
      <c r="G355" s="802">
        <f t="shared" si="164"/>
        <v>45951</v>
      </c>
      <c r="H355" s="802">
        <f t="shared" ref="H355:H358" si="165">G355+2</f>
        <v>45953</v>
      </c>
      <c r="J355" s="758">
        <f t="shared" ref="J355:K357" si="166">J354+7</f>
        <v>45932</v>
      </c>
      <c r="K355" s="758">
        <f t="shared" si="166"/>
        <v>45932</v>
      </c>
      <c r="L355" s="332">
        <f t="shared" si="160"/>
        <v>40</v>
      </c>
    </row>
    <row r="356" spans="1:12" s="14" customFormat="1" ht="20.100000000000001" hidden="1" customHeight="1">
      <c r="A356" s="806" t="s">
        <v>3332</v>
      </c>
      <c r="B356" s="1126" t="s">
        <v>755</v>
      </c>
      <c r="C356" s="1061" t="s">
        <v>3333</v>
      </c>
      <c r="D356" s="955">
        <v>45942</v>
      </c>
      <c r="E356" s="802">
        <f t="shared" si="162"/>
        <v>45951</v>
      </c>
      <c r="F356" s="802">
        <f t="shared" si="163"/>
        <v>45955</v>
      </c>
      <c r="G356" s="802">
        <f t="shared" si="164"/>
        <v>45963</v>
      </c>
      <c r="H356" s="802">
        <f t="shared" si="165"/>
        <v>45965</v>
      </c>
      <c r="J356" s="758">
        <v>45937</v>
      </c>
      <c r="K356" s="758">
        <f t="shared" si="166"/>
        <v>45939</v>
      </c>
      <c r="L356" s="332">
        <f t="shared" si="160"/>
        <v>41</v>
      </c>
    </row>
    <row r="357" spans="1:12" s="14" customFormat="1" ht="20.100000000000001" hidden="1" customHeight="1">
      <c r="A357" s="1117"/>
      <c r="B357" s="955" t="s">
        <v>2455</v>
      </c>
      <c r="C357" s="1061" t="s">
        <v>3334</v>
      </c>
      <c r="D357" s="955">
        <v>45957</v>
      </c>
      <c r="E357" s="802">
        <f t="shared" si="162"/>
        <v>45966</v>
      </c>
      <c r="F357" s="802">
        <f t="shared" si="163"/>
        <v>45970</v>
      </c>
      <c r="G357" s="802">
        <f t="shared" si="164"/>
        <v>45978</v>
      </c>
      <c r="H357" s="972" t="s">
        <v>399</v>
      </c>
      <c r="J357" s="758">
        <f t="shared" si="166"/>
        <v>45944</v>
      </c>
      <c r="K357" s="758">
        <f t="shared" si="166"/>
        <v>45946</v>
      </c>
      <c r="L357" s="332">
        <f t="shared" ref="L357:L362" si="167">WEEKNUM(K357)</f>
        <v>42</v>
      </c>
    </row>
    <row r="358" spans="1:12" s="14" customFormat="1" ht="20.100000000000001" hidden="1" customHeight="1">
      <c r="A358" s="806" t="s">
        <v>3081</v>
      </c>
      <c r="B358" s="1126" t="s">
        <v>423</v>
      </c>
      <c r="C358" s="1061" t="s">
        <v>3335</v>
      </c>
      <c r="D358" s="800">
        <v>45951</v>
      </c>
      <c r="E358" s="853">
        <f t="shared" si="162"/>
        <v>45960</v>
      </c>
      <c r="F358" s="853">
        <f t="shared" si="163"/>
        <v>45964</v>
      </c>
      <c r="G358" s="853">
        <f t="shared" si="164"/>
        <v>45972</v>
      </c>
      <c r="H358" s="853">
        <f t="shared" si="165"/>
        <v>45974</v>
      </c>
      <c r="J358" s="758">
        <f t="shared" ref="J358:K360" si="168">J357+7</f>
        <v>45951</v>
      </c>
      <c r="K358" s="758">
        <f t="shared" si="168"/>
        <v>45953</v>
      </c>
      <c r="L358" s="332">
        <f t="shared" si="167"/>
        <v>43</v>
      </c>
    </row>
    <row r="359" spans="1:12" s="14" customFormat="1" ht="20.100000000000001" hidden="1" customHeight="1">
      <c r="A359" s="806" t="s">
        <v>427</v>
      </c>
      <c r="B359" s="955" t="s">
        <v>3059</v>
      </c>
      <c r="C359" s="955" t="s">
        <v>3336</v>
      </c>
      <c r="D359" s="955">
        <v>45957</v>
      </c>
      <c r="E359" s="802">
        <f t="shared" si="162"/>
        <v>45966</v>
      </c>
      <c r="F359" s="802">
        <f t="shared" si="163"/>
        <v>45970</v>
      </c>
      <c r="G359" s="802">
        <f t="shared" si="164"/>
        <v>45978</v>
      </c>
      <c r="H359" s="802">
        <f>G359+2</f>
        <v>45980</v>
      </c>
      <c r="J359" s="758">
        <f t="shared" si="168"/>
        <v>45958</v>
      </c>
      <c r="K359" s="758">
        <f t="shared" si="168"/>
        <v>45960</v>
      </c>
      <c r="L359" s="332">
        <f t="shared" si="167"/>
        <v>44</v>
      </c>
    </row>
    <row r="360" spans="1:12" s="14" customFormat="1" ht="20.100000000000001" hidden="1" customHeight="1">
      <c r="A360" s="806" t="s">
        <v>3084</v>
      </c>
      <c r="B360" s="955" t="s">
        <v>427</v>
      </c>
      <c r="C360" s="955" t="s">
        <v>3337</v>
      </c>
      <c r="D360" s="955">
        <v>45970</v>
      </c>
      <c r="E360" s="802">
        <f t="shared" ref="E360" si="169">D360+9</f>
        <v>45979</v>
      </c>
      <c r="F360" s="802">
        <f t="shared" ref="F360:F363" si="170">E360+4</f>
        <v>45983</v>
      </c>
      <c r="G360" s="802">
        <f t="shared" ref="G360:G363" si="171">F360+8</f>
        <v>45991</v>
      </c>
      <c r="H360" s="802">
        <f>G360+2</f>
        <v>45993</v>
      </c>
      <c r="J360" s="758">
        <f t="shared" si="168"/>
        <v>45965</v>
      </c>
      <c r="K360" s="758">
        <f t="shared" si="168"/>
        <v>45967</v>
      </c>
      <c r="L360" s="332">
        <f t="shared" si="167"/>
        <v>45</v>
      </c>
    </row>
    <row r="361" spans="1:12" s="14" customFormat="1" ht="20.100000000000001" hidden="1" customHeight="1">
      <c r="A361" s="806" t="s">
        <v>3084</v>
      </c>
      <c r="B361" s="1126" t="s">
        <v>755</v>
      </c>
      <c r="C361" s="955" t="s">
        <v>3338</v>
      </c>
      <c r="D361" s="955">
        <v>45972</v>
      </c>
      <c r="E361" s="802">
        <v>45981</v>
      </c>
      <c r="F361" s="802">
        <f t="shared" si="170"/>
        <v>45985</v>
      </c>
      <c r="G361" s="802">
        <f t="shared" si="171"/>
        <v>45993</v>
      </c>
      <c r="H361" s="802">
        <f t="shared" ref="H361:H362" si="172">G361+2</f>
        <v>45995</v>
      </c>
      <c r="J361" s="758">
        <f t="shared" ref="J361:K381" si="173">J360+7</f>
        <v>45972</v>
      </c>
      <c r="K361" s="758">
        <f t="shared" si="173"/>
        <v>45974</v>
      </c>
      <c r="L361" s="332">
        <f t="shared" si="167"/>
        <v>46</v>
      </c>
    </row>
    <row r="362" spans="1:12" s="14" customFormat="1" ht="20.100000000000001" hidden="1" customHeight="1">
      <c r="A362" s="806" t="s">
        <v>3339</v>
      </c>
      <c r="B362" s="1203" t="s">
        <v>755</v>
      </c>
      <c r="C362" s="955" t="s">
        <v>3340</v>
      </c>
      <c r="D362" s="972" t="s">
        <v>399</v>
      </c>
      <c r="E362" s="853">
        <v>45988</v>
      </c>
      <c r="F362" s="853">
        <f t="shared" si="170"/>
        <v>45992</v>
      </c>
      <c r="G362" s="853">
        <f t="shared" si="171"/>
        <v>46000</v>
      </c>
      <c r="H362" s="853">
        <f t="shared" si="172"/>
        <v>46002</v>
      </c>
      <c r="J362" s="758">
        <f t="shared" si="173"/>
        <v>45979</v>
      </c>
      <c r="K362" s="758">
        <f t="shared" si="173"/>
        <v>45981</v>
      </c>
      <c r="L362" s="332">
        <f t="shared" si="167"/>
        <v>47</v>
      </c>
    </row>
    <row r="363" spans="1:12" s="14" customFormat="1" ht="20.100000000000001" hidden="1" customHeight="1">
      <c r="A363" s="806" t="s">
        <v>3341</v>
      </c>
      <c r="B363" s="1213" t="s">
        <v>423</v>
      </c>
      <c r="C363" s="1131" t="s">
        <v>3342</v>
      </c>
      <c r="D363" s="1214" t="s">
        <v>399</v>
      </c>
      <c r="E363" s="803">
        <v>45995</v>
      </c>
      <c r="F363" s="803">
        <f t="shared" si="170"/>
        <v>45999</v>
      </c>
      <c r="G363" s="803">
        <f t="shared" si="171"/>
        <v>46007</v>
      </c>
      <c r="H363" s="803">
        <f>G363+2</f>
        <v>46009</v>
      </c>
      <c r="J363" s="758">
        <f t="shared" si="173"/>
        <v>45986</v>
      </c>
      <c r="K363" s="758">
        <f t="shared" si="173"/>
        <v>45988</v>
      </c>
      <c r="L363" s="332">
        <f t="shared" ref="L363" si="174">WEEKNUM(K363)</f>
        <v>48</v>
      </c>
    </row>
    <row r="364" spans="1:12" s="14" customFormat="1" ht="20.100000000000001" hidden="1" customHeight="1">
      <c r="A364" s="806" t="s">
        <v>3343</v>
      </c>
      <c r="B364" s="1204" t="s">
        <v>3344</v>
      </c>
      <c r="C364" s="955" t="s">
        <v>3345</v>
      </c>
      <c r="D364" s="955">
        <v>45997</v>
      </c>
      <c r="E364" s="802">
        <v>46002</v>
      </c>
      <c r="F364" s="802">
        <f t="shared" ref="F364:F365" si="175">E364+4</f>
        <v>46006</v>
      </c>
      <c r="G364" s="802">
        <f t="shared" ref="G364:G365" si="176">F364+8</f>
        <v>46014</v>
      </c>
      <c r="H364" s="802">
        <f t="shared" ref="H364:H365" si="177">G364+2</f>
        <v>46016</v>
      </c>
      <c r="J364" s="758">
        <f t="shared" si="173"/>
        <v>45993</v>
      </c>
      <c r="K364" s="758">
        <f t="shared" si="173"/>
        <v>45995</v>
      </c>
      <c r="L364" s="332">
        <f t="shared" ref="L364:L366" si="178">WEEKNUM(K364)</f>
        <v>49</v>
      </c>
    </row>
    <row r="365" spans="1:12" s="14" customFormat="1" ht="20.100000000000001" hidden="1" customHeight="1">
      <c r="A365" s="806" t="s">
        <v>3346</v>
      </c>
      <c r="B365" s="1061" t="s">
        <v>3347</v>
      </c>
      <c r="C365" s="955" t="s">
        <v>3348</v>
      </c>
      <c r="D365" s="955">
        <v>46000</v>
      </c>
      <c r="E365" s="802">
        <f t="shared" ref="E365" si="179">D365+9</f>
        <v>46009</v>
      </c>
      <c r="F365" s="802">
        <f t="shared" si="175"/>
        <v>46013</v>
      </c>
      <c r="G365" s="802">
        <f t="shared" si="176"/>
        <v>46021</v>
      </c>
      <c r="H365" s="802">
        <f t="shared" si="177"/>
        <v>46023</v>
      </c>
      <c r="J365" s="758">
        <f t="shared" si="173"/>
        <v>46000</v>
      </c>
      <c r="K365" s="758">
        <f t="shared" si="173"/>
        <v>46002</v>
      </c>
      <c r="L365" s="332">
        <f t="shared" si="178"/>
        <v>50</v>
      </c>
    </row>
    <row r="366" spans="1:12" s="14" customFormat="1" ht="20.100000000000001" hidden="1" customHeight="1">
      <c r="A366" s="806" t="s">
        <v>3349</v>
      </c>
      <c r="B366" s="1061" t="s">
        <v>3110</v>
      </c>
      <c r="C366" s="955" t="s">
        <v>3350</v>
      </c>
      <c r="D366" s="955">
        <v>46014</v>
      </c>
      <c r="E366" s="802">
        <f>D366+9</f>
        <v>46023</v>
      </c>
      <c r="F366" s="802">
        <f>E366+4</f>
        <v>46027</v>
      </c>
      <c r="G366" s="802">
        <f>F366+8</f>
        <v>46035</v>
      </c>
      <c r="H366" s="802">
        <f>G366+2</f>
        <v>46037</v>
      </c>
      <c r="J366" s="758">
        <f t="shared" si="173"/>
        <v>46007</v>
      </c>
      <c r="K366" s="758">
        <f t="shared" si="173"/>
        <v>46009</v>
      </c>
      <c r="L366" s="332">
        <f t="shared" si="178"/>
        <v>51</v>
      </c>
    </row>
    <row r="367" spans="1:12" s="14" customFormat="1" ht="20.100000000000001" hidden="1" customHeight="1">
      <c r="A367" s="806" t="s">
        <v>3351</v>
      </c>
      <c r="B367" s="1126" t="s">
        <v>423</v>
      </c>
      <c r="C367" s="955" t="s">
        <v>3352</v>
      </c>
      <c r="D367" s="760">
        <v>46016</v>
      </c>
      <c r="E367" s="803">
        <f t="shared" ref="E367" si="180">D367+9</f>
        <v>46025</v>
      </c>
      <c r="F367" s="803">
        <f t="shared" ref="F367:F368" si="181">E367+4</f>
        <v>46029</v>
      </c>
      <c r="G367" s="803">
        <f t="shared" ref="G367" si="182">F367+8</f>
        <v>46037</v>
      </c>
      <c r="H367" s="803">
        <f t="shared" ref="H367" si="183">G367+2</f>
        <v>46039</v>
      </c>
      <c r="J367" s="758">
        <f t="shared" si="173"/>
        <v>46014</v>
      </c>
      <c r="K367" s="758">
        <f t="shared" si="173"/>
        <v>46016</v>
      </c>
      <c r="L367" s="332">
        <f t="shared" ref="L367:L368" si="184">WEEKNUM(K367)</f>
        <v>52</v>
      </c>
    </row>
    <row r="368" spans="1:12" s="14" customFormat="1" ht="20.100000000000001" hidden="1" customHeight="1">
      <c r="A368" s="806" t="s">
        <v>3353</v>
      </c>
      <c r="B368" s="1061" t="s">
        <v>3354</v>
      </c>
      <c r="C368" s="955" t="s">
        <v>3355</v>
      </c>
      <c r="D368" s="955">
        <v>46028</v>
      </c>
      <c r="E368" s="802">
        <f>D368+9</f>
        <v>46037</v>
      </c>
      <c r="F368" s="802">
        <f t="shared" si="181"/>
        <v>46041</v>
      </c>
      <c r="G368" s="972" t="s">
        <v>399</v>
      </c>
      <c r="H368" s="972" t="s">
        <v>399</v>
      </c>
      <c r="J368" s="758">
        <f t="shared" si="173"/>
        <v>46021</v>
      </c>
      <c r="K368" s="758">
        <f t="shared" si="173"/>
        <v>46023</v>
      </c>
      <c r="L368" s="332">
        <f t="shared" si="184"/>
        <v>1</v>
      </c>
    </row>
    <row r="369" spans="1:18" s="14" customFormat="1" ht="20.100000000000001" hidden="1" customHeight="1">
      <c r="A369" s="806" t="s">
        <v>3356</v>
      </c>
      <c r="B369" s="1061" t="s">
        <v>3344</v>
      </c>
      <c r="C369" s="955" t="s">
        <v>3357</v>
      </c>
      <c r="D369" s="972" t="s">
        <v>399</v>
      </c>
      <c r="E369" s="802">
        <v>46044</v>
      </c>
      <c r="F369" s="802">
        <f t="shared" ref="F369:F370" si="185">E369+4</f>
        <v>46048</v>
      </c>
      <c r="G369" s="802">
        <f t="shared" ref="G369:G370" si="186">F369+8</f>
        <v>46056</v>
      </c>
      <c r="H369" s="802">
        <f t="shared" ref="H369:H370" si="187">G369+2</f>
        <v>46058</v>
      </c>
      <c r="J369" s="758">
        <v>46028</v>
      </c>
      <c r="K369" s="758">
        <v>46030</v>
      </c>
      <c r="L369" s="332">
        <f t="shared" ref="L369:L370" si="188">WEEKNUM(K369)</f>
        <v>2</v>
      </c>
    </row>
    <row r="370" spans="1:18" s="14" customFormat="1" ht="20.100000000000001" customHeight="1">
      <c r="A370" s="806" t="s">
        <v>3358</v>
      </c>
      <c r="B370" s="1061" t="s">
        <v>720</v>
      </c>
      <c r="C370" s="955" t="s">
        <v>3359</v>
      </c>
      <c r="D370" s="955">
        <v>46039</v>
      </c>
      <c r="E370" s="802">
        <f t="shared" ref="E370" si="189">D370+9</f>
        <v>46048</v>
      </c>
      <c r="F370" s="802">
        <f t="shared" si="185"/>
        <v>46052</v>
      </c>
      <c r="G370" s="802">
        <f t="shared" si="186"/>
        <v>46060</v>
      </c>
      <c r="H370" s="802">
        <f t="shared" si="187"/>
        <v>46062</v>
      </c>
      <c r="J370" s="758">
        <f t="shared" si="173"/>
        <v>46035</v>
      </c>
      <c r="K370" s="758">
        <f t="shared" si="173"/>
        <v>46037</v>
      </c>
      <c r="L370" s="332">
        <f t="shared" si="188"/>
        <v>3</v>
      </c>
    </row>
    <row r="371" spans="1:18" s="14" customFormat="1" ht="20.100000000000001" customHeight="1">
      <c r="A371" s="806" t="s">
        <v>3107</v>
      </c>
      <c r="B371" s="1061" t="s">
        <v>3059</v>
      </c>
      <c r="C371" s="955" t="s">
        <v>3360</v>
      </c>
      <c r="D371" s="955">
        <v>46050</v>
      </c>
      <c r="E371" s="802">
        <f t="shared" ref="E371:E372" si="190">D371+9</f>
        <v>46059</v>
      </c>
      <c r="F371" s="802">
        <f t="shared" ref="F371:F372" si="191">E371+4</f>
        <v>46063</v>
      </c>
      <c r="G371" s="802">
        <f t="shared" ref="G371:G372" si="192">F371+8</f>
        <v>46071</v>
      </c>
      <c r="H371" s="802">
        <f t="shared" ref="H371:H372" si="193">G371+2</f>
        <v>46073</v>
      </c>
      <c r="J371" s="758">
        <f t="shared" si="173"/>
        <v>46042</v>
      </c>
      <c r="K371" s="758">
        <f t="shared" si="173"/>
        <v>46044</v>
      </c>
      <c r="L371" s="332">
        <f t="shared" ref="L371:L372" si="194">WEEKNUM(K371)</f>
        <v>4</v>
      </c>
    </row>
    <row r="372" spans="1:18" s="14" customFormat="1" ht="20.100000000000001" customHeight="1">
      <c r="A372" s="806" t="s">
        <v>3109</v>
      </c>
      <c r="B372" s="1061" t="s">
        <v>3110</v>
      </c>
      <c r="C372" s="955" t="s">
        <v>3361</v>
      </c>
      <c r="D372" s="955">
        <v>46050</v>
      </c>
      <c r="E372" s="802">
        <f t="shared" si="190"/>
        <v>46059</v>
      </c>
      <c r="F372" s="802">
        <f t="shared" si="191"/>
        <v>46063</v>
      </c>
      <c r="G372" s="802">
        <f t="shared" si="192"/>
        <v>46071</v>
      </c>
      <c r="H372" s="802">
        <f t="shared" si="193"/>
        <v>46073</v>
      </c>
      <c r="J372" s="758">
        <f t="shared" si="173"/>
        <v>46049</v>
      </c>
      <c r="K372" s="758">
        <f t="shared" si="173"/>
        <v>46051</v>
      </c>
      <c r="L372" s="332">
        <f t="shared" si="194"/>
        <v>5</v>
      </c>
    </row>
    <row r="373" spans="1:18" s="14" customFormat="1" ht="20.100000000000001" customHeight="1">
      <c r="A373" s="806" t="s">
        <v>3099</v>
      </c>
      <c r="B373" s="1061" t="s">
        <v>1947</v>
      </c>
      <c r="C373" s="955" t="s">
        <v>3362</v>
      </c>
      <c r="D373" s="955">
        <v>46057</v>
      </c>
      <c r="E373" s="802">
        <f t="shared" ref="E373:E375" si="195">D373+9</f>
        <v>46066</v>
      </c>
      <c r="F373" s="802">
        <f t="shared" ref="F373:F375" si="196">E373+4</f>
        <v>46070</v>
      </c>
      <c r="G373" s="802">
        <f t="shared" ref="G373:G375" si="197">F373+8</f>
        <v>46078</v>
      </c>
      <c r="H373" s="802">
        <f t="shared" ref="H373:H375" si="198">G373+2</f>
        <v>46080</v>
      </c>
      <c r="J373" s="758">
        <f t="shared" si="173"/>
        <v>46056</v>
      </c>
      <c r="K373" s="758">
        <f t="shared" si="173"/>
        <v>46058</v>
      </c>
      <c r="L373" s="332">
        <f t="shared" ref="L373:L375" si="199">WEEKNUM(K373)</f>
        <v>6</v>
      </c>
    </row>
    <row r="374" spans="1:18" s="14" customFormat="1" ht="20.100000000000001" customHeight="1">
      <c r="A374" s="806" t="s">
        <v>3363</v>
      </c>
      <c r="B374" s="1061" t="s">
        <v>3114</v>
      </c>
      <c r="C374" s="955" t="s">
        <v>3364</v>
      </c>
      <c r="D374" s="955">
        <v>46063</v>
      </c>
      <c r="E374" s="802">
        <f t="shared" si="195"/>
        <v>46072</v>
      </c>
      <c r="F374" s="802">
        <f t="shared" si="196"/>
        <v>46076</v>
      </c>
      <c r="G374" s="802">
        <f t="shared" si="197"/>
        <v>46084</v>
      </c>
      <c r="H374" s="802">
        <f t="shared" si="198"/>
        <v>46086</v>
      </c>
      <c r="J374" s="758">
        <f t="shared" si="173"/>
        <v>46063</v>
      </c>
      <c r="K374" s="758">
        <f t="shared" si="173"/>
        <v>46065</v>
      </c>
      <c r="L374" s="332">
        <f t="shared" si="199"/>
        <v>7</v>
      </c>
    </row>
    <row r="375" spans="1:18" s="14" customFormat="1" ht="20.100000000000001" customHeight="1">
      <c r="A375" s="806" t="s">
        <v>3116</v>
      </c>
      <c r="B375" s="1061" t="s">
        <v>3105</v>
      </c>
      <c r="C375" s="955" t="s">
        <v>3365</v>
      </c>
      <c r="D375" s="955">
        <v>46070</v>
      </c>
      <c r="E375" s="802">
        <f t="shared" si="195"/>
        <v>46079</v>
      </c>
      <c r="F375" s="802">
        <f t="shared" si="196"/>
        <v>46083</v>
      </c>
      <c r="G375" s="802">
        <f t="shared" si="197"/>
        <v>46091</v>
      </c>
      <c r="H375" s="802">
        <f t="shared" si="198"/>
        <v>46093</v>
      </c>
      <c r="J375" s="758">
        <f t="shared" si="173"/>
        <v>46070</v>
      </c>
      <c r="K375" s="758">
        <f t="shared" si="173"/>
        <v>46072</v>
      </c>
      <c r="L375" s="332">
        <f t="shared" si="199"/>
        <v>8</v>
      </c>
    </row>
    <row r="376" spans="1:18" s="14" customFormat="1" ht="20.100000000000001" customHeight="1">
      <c r="A376" s="806" t="s">
        <v>3105</v>
      </c>
      <c r="B376" s="1061" t="s">
        <v>2968</v>
      </c>
      <c r="C376" s="955" t="s">
        <v>3366</v>
      </c>
      <c r="D376" s="955">
        <v>46077</v>
      </c>
      <c r="E376" s="802">
        <f t="shared" ref="E376" si="200">D376+9</f>
        <v>46086</v>
      </c>
      <c r="F376" s="802">
        <f t="shared" ref="F376" si="201">E376+4</f>
        <v>46090</v>
      </c>
      <c r="G376" s="802">
        <f t="shared" ref="G376" si="202">F376+8</f>
        <v>46098</v>
      </c>
      <c r="H376" s="802">
        <f t="shared" ref="H376" si="203">G376+2</f>
        <v>46100</v>
      </c>
      <c r="J376" s="758">
        <f t="shared" si="173"/>
        <v>46077</v>
      </c>
      <c r="K376" s="758">
        <f t="shared" si="173"/>
        <v>46079</v>
      </c>
      <c r="L376" s="332">
        <f t="shared" ref="L376" si="204">WEEKNUM(K376)</f>
        <v>9</v>
      </c>
    </row>
    <row r="377" spans="1:18" s="14" customFormat="1" ht="20.100000000000001" customHeight="1">
      <c r="A377" s="806"/>
      <c r="B377" s="1061" t="s">
        <v>3081</v>
      </c>
      <c r="C377" s="955" t="s">
        <v>3367</v>
      </c>
      <c r="D377" s="955">
        <v>46084</v>
      </c>
      <c r="E377" s="802">
        <f t="shared" ref="E377" si="205">D377+9</f>
        <v>46093</v>
      </c>
      <c r="F377" s="802">
        <f t="shared" ref="F377" si="206">E377+4</f>
        <v>46097</v>
      </c>
      <c r="G377" s="802">
        <f t="shared" ref="G377" si="207">F377+8</f>
        <v>46105</v>
      </c>
      <c r="H377" s="802">
        <f t="shared" ref="H377" si="208">G377+2</f>
        <v>46107</v>
      </c>
      <c r="J377" s="758">
        <f t="shared" si="173"/>
        <v>46084</v>
      </c>
      <c r="K377" s="758">
        <f t="shared" si="173"/>
        <v>46086</v>
      </c>
      <c r="L377" s="332">
        <f t="shared" ref="L377" si="209">WEEKNUM(K377)</f>
        <v>10</v>
      </c>
    </row>
    <row r="378" spans="1:18" s="14" customFormat="1" ht="20.100000000000001" customHeight="1">
      <c r="A378" s="806"/>
      <c r="B378" s="1061" t="s">
        <v>3120</v>
      </c>
      <c r="C378" s="955" t="s">
        <v>3368</v>
      </c>
      <c r="D378" s="955">
        <v>46091</v>
      </c>
      <c r="E378" s="802">
        <f t="shared" ref="E378" si="210">D378+9</f>
        <v>46100</v>
      </c>
      <c r="F378" s="802">
        <f t="shared" ref="F378" si="211">E378+4</f>
        <v>46104</v>
      </c>
      <c r="G378" s="802">
        <f t="shared" ref="G378" si="212">F378+8</f>
        <v>46112</v>
      </c>
      <c r="H378" s="802">
        <f t="shared" ref="H378" si="213">G378+2</f>
        <v>46114</v>
      </c>
      <c r="J378" s="758">
        <f t="shared" si="173"/>
        <v>46091</v>
      </c>
      <c r="K378" s="758">
        <f t="shared" si="173"/>
        <v>46093</v>
      </c>
      <c r="L378" s="332">
        <f t="shared" ref="L378" si="214">WEEKNUM(K378)</f>
        <v>11</v>
      </c>
    </row>
    <row r="379" spans="1:18" s="14" customFormat="1" ht="20.100000000000001" customHeight="1">
      <c r="A379" s="806"/>
      <c r="B379" s="1061" t="s">
        <v>1956</v>
      </c>
      <c r="C379" s="955" t="s">
        <v>3369</v>
      </c>
      <c r="D379" s="955">
        <v>46098</v>
      </c>
      <c r="E379" s="802">
        <f t="shared" ref="E379" si="215">D379+9</f>
        <v>46107</v>
      </c>
      <c r="F379" s="802">
        <f t="shared" ref="F379" si="216">E379+4</f>
        <v>46111</v>
      </c>
      <c r="G379" s="802">
        <f t="shared" ref="G379" si="217">F379+8</f>
        <v>46119</v>
      </c>
      <c r="H379" s="802">
        <f t="shared" ref="H379" si="218">G379+2</f>
        <v>46121</v>
      </c>
      <c r="J379" s="758">
        <f t="shared" si="173"/>
        <v>46098</v>
      </c>
      <c r="K379" s="758">
        <f t="shared" si="173"/>
        <v>46100</v>
      </c>
      <c r="L379" s="332">
        <f t="shared" ref="L379" si="219">WEEKNUM(K379)</f>
        <v>12</v>
      </c>
    </row>
    <row r="380" spans="1:18" s="14" customFormat="1" ht="20.100000000000001" customHeight="1">
      <c r="A380" s="806" t="s">
        <v>3099</v>
      </c>
      <c r="B380" s="1061" t="s">
        <v>3114</v>
      </c>
      <c r="C380" s="955" t="s">
        <v>3370</v>
      </c>
      <c r="D380" s="955">
        <v>46105</v>
      </c>
      <c r="E380" s="802">
        <f t="shared" ref="E380" si="220">D380+9</f>
        <v>46114</v>
      </c>
      <c r="F380" s="802">
        <f t="shared" ref="F380" si="221">E380+4</f>
        <v>46118</v>
      </c>
      <c r="G380" s="802">
        <f t="shared" ref="G380" si="222">F380+8</f>
        <v>46126</v>
      </c>
      <c r="H380" s="802">
        <f t="shared" ref="H380" si="223">G380+2</f>
        <v>46128</v>
      </c>
      <c r="J380" s="758">
        <f t="shared" si="173"/>
        <v>46105</v>
      </c>
      <c r="K380" s="758">
        <f t="shared" si="173"/>
        <v>46107</v>
      </c>
      <c r="L380" s="332">
        <f t="shared" ref="L380" si="224">WEEKNUM(K380)</f>
        <v>13</v>
      </c>
    </row>
    <row r="381" spans="1:18" s="14" customFormat="1" ht="20.100000000000001" customHeight="1">
      <c r="A381" s="806"/>
      <c r="B381" s="1061" t="s">
        <v>3105</v>
      </c>
      <c r="C381" s="955" t="s">
        <v>3371</v>
      </c>
      <c r="D381" s="955">
        <v>46112</v>
      </c>
      <c r="E381" s="802">
        <f t="shared" ref="E381" si="225">D381+9</f>
        <v>46121</v>
      </c>
      <c r="F381" s="802">
        <f t="shared" ref="F381" si="226">E381+4</f>
        <v>46125</v>
      </c>
      <c r="G381" s="802">
        <f t="shared" ref="G381" si="227">F381+8</f>
        <v>46133</v>
      </c>
      <c r="H381" s="802">
        <f t="shared" ref="H381" si="228">G381+2</f>
        <v>46135</v>
      </c>
      <c r="J381" s="758">
        <f t="shared" si="173"/>
        <v>46112</v>
      </c>
      <c r="K381" s="758">
        <f t="shared" si="173"/>
        <v>46114</v>
      </c>
      <c r="L381" s="332">
        <f t="shared" ref="L381" si="229">WEEKNUM(K381)</f>
        <v>14</v>
      </c>
    </row>
    <row r="382" spans="1:18" s="149" customFormat="1" ht="20.100000000000001" customHeight="1">
      <c r="A382" s="1035"/>
      <c r="B382" s="147" t="s">
        <v>577</v>
      </c>
      <c r="C382" s="75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600"/>
      <c r="Q382" s="146"/>
      <c r="R382" s="146"/>
    </row>
    <row r="386" spans="1:15" ht="14.45" thickBot="1"/>
    <row r="387" spans="1:15" s="147" customFormat="1" ht="18.75" customHeight="1">
      <c r="B387" s="896"/>
      <c r="C387" s="897"/>
      <c r="D387" s="898"/>
      <c r="E387" s="899"/>
      <c r="F387" s="900"/>
      <c r="G387" s="901"/>
      <c r="H387" s="902"/>
    </row>
    <row r="388" spans="1:15" s="147" customFormat="1" ht="18.75" customHeight="1">
      <c r="B388" s="778" t="s">
        <v>578</v>
      </c>
      <c r="C388" s="145"/>
      <c r="D388" s="147" t="s">
        <v>579</v>
      </c>
      <c r="G388" s="147" t="s">
        <v>580</v>
      </c>
      <c r="H388" s="779"/>
    </row>
    <row r="389" spans="1:15" s="147" customFormat="1" ht="18.75" customHeight="1">
      <c r="B389" s="780" t="s">
        <v>581</v>
      </c>
      <c r="C389" s="1098" t="s">
        <v>582</v>
      </c>
      <c r="D389" s="133" t="s">
        <v>583</v>
      </c>
      <c r="F389" s="1098" t="s">
        <v>584</v>
      </c>
      <c r="G389" s="145" t="s">
        <v>585</v>
      </c>
      <c r="H389" s="1099" t="s">
        <v>586</v>
      </c>
    </row>
    <row r="390" spans="1:15" s="147" customFormat="1" ht="18.75" customHeight="1">
      <c r="B390" s="780" t="s">
        <v>587</v>
      </c>
      <c r="C390" s="1098" t="s">
        <v>588</v>
      </c>
      <c r="D390" s="133" t="s">
        <v>589</v>
      </c>
      <c r="E390" s="148" t="s">
        <v>590</v>
      </c>
      <c r="F390" s="1100" t="s">
        <v>591</v>
      </c>
      <c r="G390" s="145" t="s">
        <v>592</v>
      </c>
      <c r="H390" s="1099" t="s">
        <v>593</v>
      </c>
    </row>
    <row r="391" spans="1:15" s="147" customFormat="1" ht="18.75" customHeight="1">
      <c r="B391" s="783" t="s">
        <v>594</v>
      </c>
      <c r="C391" s="1101" t="s">
        <v>595</v>
      </c>
      <c r="D391" s="133" t="s">
        <v>596</v>
      </c>
      <c r="E391" s="148" t="s">
        <v>597</v>
      </c>
      <c r="F391" s="1100" t="s">
        <v>598</v>
      </c>
      <c r="G391" s="588" t="s">
        <v>599</v>
      </c>
      <c r="H391" s="1102" t="s">
        <v>600</v>
      </c>
    </row>
    <row r="392" spans="1:15" s="147" customFormat="1" ht="18.75" customHeight="1">
      <c r="B392" s="783" t="s">
        <v>601</v>
      </c>
      <c r="C392" s="1101" t="s">
        <v>602</v>
      </c>
      <c r="D392" s="133" t="s">
        <v>603</v>
      </c>
      <c r="E392" s="148" t="s">
        <v>604</v>
      </c>
      <c r="F392" s="1100" t="s">
        <v>605</v>
      </c>
      <c r="G392" s="588" t="s">
        <v>606</v>
      </c>
      <c r="H392" s="1102" t="s">
        <v>607</v>
      </c>
      <c r="N392" s="149"/>
      <c r="O392" s="149"/>
    </row>
    <row r="393" spans="1:15" s="147" customFormat="1" ht="18.75" customHeight="1">
      <c r="B393" s="783" t="s">
        <v>862</v>
      </c>
      <c r="C393" s="1101" t="s">
        <v>609</v>
      </c>
      <c r="D393" s="133" t="s">
        <v>610</v>
      </c>
      <c r="E393" s="148" t="s">
        <v>611</v>
      </c>
      <c r="F393" s="1100" t="s">
        <v>612</v>
      </c>
      <c r="G393" s="588" t="s">
        <v>613</v>
      </c>
      <c r="H393" s="1102" t="s">
        <v>614</v>
      </c>
      <c r="N393" s="149"/>
      <c r="O393" s="149"/>
    </row>
    <row r="394" spans="1:15" s="147" customFormat="1" ht="18.75" customHeight="1">
      <c r="B394" s="783" t="s">
        <v>615</v>
      </c>
      <c r="C394" s="1101" t="s">
        <v>616</v>
      </c>
      <c r="D394" s="133" t="s">
        <v>617</v>
      </c>
      <c r="E394" s="148" t="s">
        <v>618</v>
      </c>
      <c r="F394" s="1100" t="s">
        <v>619</v>
      </c>
      <c r="G394" s="588" t="s">
        <v>620</v>
      </c>
      <c r="H394" s="1102" t="s">
        <v>621</v>
      </c>
      <c r="N394" s="149"/>
      <c r="O394" s="149"/>
    </row>
    <row r="395" spans="1:15" s="147" customFormat="1" ht="18.75" customHeight="1">
      <c r="B395" s="783" t="s">
        <v>622</v>
      </c>
      <c r="C395" s="1101" t="s">
        <v>623</v>
      </c>
      <c r="D395" s="133" t="s">
        <v>624</v>
      </c>
      <c r="E395" s="148" t="s">
        <v>625</v>
      </c>
      <c r="F395" s="1098" t="s">
        <v>626</v>
      </c>
      <c r="G395" s="588" t="s">
        <v>627</v>
      </c>
      <c r="H395" s="787" t="s">
        <v>628</v>
      </c>
      <c r="N395" s="149"/>
      <c r="O395" s="149"/>
    </row>
    <row r="396" spans="1:15" s="149" customFormat="1" ht="18.75" customHeight="1">
      <c r="A396" s="1033"/>
      <c r="B396" s="783" t="s">
        <v>629</v>
      </c>
      <c r="C396" s="1101" t="s">
        <v>630</v>
      </c>
      <c r="D396" s="133"/>
      <c r="E396" s="145"/>
      <c r="F396" s="588"/>
      <c r="G396" s="147"/>
      <c r="H396" s="788"/>
      <c r="I396" s="145"/>
      <c r="J396" s="145"/>
      <c r="K396" s="145"/>
    </row>
    <row r="397" spans="1:15" s="149" customFormat="1" ht="18.75" customHeight="1" thickBot="1">
      <c r="A397" s="1033"/>
      <c r="B397" s="1103"/>
      <c r="C397" s="791"/>
      <c r="D397" s="791"/>
      <c r="E397" s="791"/>
      <c r="F397" s="791"/>
      <c r="G397" s="791"/>
      <c r="H397" s="1104"/>
      <c r="I397" s="145"/>
      <c r="J397" s="145"/>
      <c r="K397" s="145"/>
    </row>
    <row r="403" spans="1:22" s="266" customFormat="1" ht="55.15">
      <c r="A403" s="873"/>
      <c r="B403" s="369"/>
      <c r="C403" s="1"/>
      <c r="D403" s="395" t="s">
        <v>1772</v>
      </c>
      <c r="E403" s="119" t="s">
        <v>3372</v>
      </c>
      <c r="F403" s="119" t="s">
        <v>3373</v>
      </c>
      <c r="G403" s="119" t="s">
        <v>3374</v>
      </c>
      <c r="H403" s="119" t="s">
        <v>3374</v>
      </c>
      <c r="I403" s="119" t="s">
        <v>3375</v>
      </c>
      <c r="J403" s="119" t="s">
        <v>3376</v>
      </c>
      <c r="K403" s="119" t="s">
        <v>3377</v>
      </c>
      <c r="L403" s="370" t="s">
        <v>3378</v>
      </c>
      <c r="M403" s="370" t="s">
        <v>3379</v>
      </c>
      <c r="N403" s="119" t="s">
        <v>3380</v>
      </c>
      <c r="O403" s="119" t="s">
        <v>3381</v>
      </c>
      <c r="P403" s="119" t="s">
        <v>3382</v>
      </c>
      <c r="Q403" s="370" t="s">
        <v>3383</v>
      </c>
      <c r="R403" s="119" t="s">
        <v>3384</v>
      </c>
      <c r="S403" s="119" t="s">
        <v>3385</v>
      </c>
      <c r="T403" s="119" t="s">
        <v>3386</v>
      </c>
      <c r="U403" s="119" t="s">
        <v>3387</v>
      </c>
      <c r="V403" s="119" t="s">
        <v>3388</v>
      </c>
    </row>
    <row r="404" spans="1:22" s="266" customFormat="1" ht="20.100000000000001" customHeight="1">
      <c r="A404" s="873"/>
      <c r="B404" s="1"/>
      <c r="C404" s="1" t="s">
        <v>3389</v>
      </c>
      <c r="D404" s="402"/>
      <c r="E404" s="402" t="s">
        <v>146</v>
      </c>
      <c r="F404" s="402" t="s">
        <v>221</v>
      </c>
      <c r="G404" s="402" t="s">
        <v>173</v>
      </c>
      <c r="H404" s="402" t="s">
        <v>173</v>
      </c>
      <c r="I404" s="395" t="s">
        <v>2105</v>
      </c>
      <c r="J404" s="395" t="s">
        <v>3390</v>
      </c>
      <c r="K404" s="371" t="s">
        <v>3391</v>
      </c>
      <c r="L404" s="370" t="s">
        <v>3391</v>
      </c>
      <c r="M404" s="370" t="s">
        <v>3392</v>
      </c>
      <c r="N404" s="402" t="s">
        <v>267</v>
      </c>
      <c r="O404" s="402" t="s">
        <v>3393</v>
      </c>
      <c r="P404" s="402" t="s">
        <v>3393</v>
      </c>
      <c r="Q404" s="372" t="s">
        <v>3393</v>
      </c>
      <c r="R404" s="372" t="s">
        <v>3394</v>
      </c>
      <c r="S404" s="372" t="s">
        <v>3395</v>
      </c>
      <c r="T404" s="372" t="s">
        <v>3396</v>
      </c>
      <c r="U404" s="372" t="s">
        <v>3397</v>
      </c>
      <c r="V404" s="372" t="s">
        <v>3398</v>
      </c>
    </row>
    <row r="405" spans="1:22" s="266" customFormat="1" ht="20.100000000000001" customHeight="1">
      <c r="A405" s="873"/>
      <c r="B405" s="373" t="s">
        <v>365</v>
      </c>
      <c r="C405" s="373" t="s">
        <v>366</v>
      </c>
      <c r="D405" s="373" t="s">
        <v>1553</v>
      </c>
      <c r="E405" s="373" t="s">
        <v>1553</v>
      </c>
      <c r="F405" s="373" t="s">
        <v>1553</v>
      </c>
      <c r="G405" s="373" t="s">
        <v>1553</v>
      </c>
      <c r="H405" s="373" t="s">
        <v>1553</v>
      </c>
      <c r="I405" s="373" t="s">
        <v>1553</v>
      </c>
      <c r="J405" s="373" t="s">
        <v>1553</v>
      </c>
      <c r="K405" s="373" t="s">
        <v>1553</v>
      </c>
      <c r="L405" s="374" t="s">
        <v>1553</v>
      </c>
      <c r="M405" s="375" t="s">
        <v>1553</v>
      </c>
      <c r="N405" s="373" t="s">
        <v>1553</v>
      </c>
      <c r="O405" s="373" t="s">
        <v>1553</v>
      </c>
      <c r="P405" s="373" t="s">
        <v>1553</v>
      </c>
      <c r="Q405" s="375" t="s">
        <v>1553</v>
      </c>
      <c r="R405" s="375" t="s">
        <v>1553</v>
      </c>
      <c r="S405" s="375" t="s">
        <v>1553</v>
      </c>
      <c r="T405" s="375" t="s">
        <v>1553</v>
      </c>
      <c r="U405" s="375" t="s">
        <v>1553</v>
      </c>
      <c r="V405" s="375" t="s">
        <v>1553</v>
      </c>
    </row>
    <row r="406" spans="1:22">
      <c r="B406" s="136" t="s">
        <v>3399</v>
      </c>
      <c r="C406" s="137" t="s">
        <v>3400</v>
      </c>
      <c r="D406" s="6">
        <v>44288</v>
      </c>
      <c r="E406" s="6">
        <f t="shared" ref="E406:E407" si="230">D406+4</f>
        <v>44292</v>
      </c>
      <c r="F406" s="6">
        <f t="shared" ref="F406:F407" si="231">D406+6</f>
        <v>44294</v>
      </c>
      <c r="G406" s="6">
        <f t="shared" ref="G406:H413" si="232">D406+11</f>
        <v>44299</v>
      </c>
      <c r="H406" s="6">
        <f t="shared" si="232"/>
        <v>44303</v>
      </c>
      <c r="I406" s="376">
        <f t="shared" ref="I406:I407" si="233">G406+15</f>
        <v>44314</v>
      </c>
      <c r="J406" s="6">
        <f t="shared" ref="J406:J412" si="234">D406+24</f>
        <v>44312</v>
      </c>
      <c r="K406" s="6">
        <f t="shared" ref="K406:K412" si="235">D406+21</f>
        <v>44309</v>
      </c>
      <c r="L406" s="6">
        <f t="shared" ref="L406:L412" si="236">D406+21</f>
        <v>44309</v>
      </c>
      <c r="M406" s="6">
        <f t="shared" ref="M406:M412" si="237">D406+38</f>
        <v>44326</v>
      </c>
      <c r="N406" s="6">
        <f t="shared" ref="N406:N412" si="238">D406+5</f>
        <v>44293</v>
      </c>
      <c r="O406" s="6">
        <f t="shared" ref="O406:O412" si="239">D406+21</f>
        <v>44309</v>
      </c>
      <c r="P406" s="6">
        <f t="shared" ref="P406:P412" si="240">D406+21</f>
        <v>44309</v>
      </c>
      <c r="Q406" s="6">
        <f t="shared" ref="Q406:Q412" si="241">D406+21</f>
        <v>44309</v>
      </c>
      <c r="R406" s="6">
        <f t="shared" ref="R406:R412" si="242">D406+20</f>
        <v>44308</v>
      </c>
      <c r="S406" s="6">
        <f t="shared" ref="S406:S412" si="243">D406+25</f>
        <v>44313</v>
      </c>
      <c r="T406" s="6">
        <f t="shared" ref="T406:T412" si="244">D406+22</f>
        <v>44310</v>
      </c>
      <c r="U406" s="6">
        <f t="shared" ref="U406:U412" si="245">D406+19</f>
        <v>44307</v>
      </c>
      <c r="V406" s="6">
        <f t="shared" ref="V406:V412" si="246">D406+18</f>
        <v>44306</v>
      </c>
    </row>
    <row r="407" spans="1:22">
      <c r="A407" s="872" t="s">
        <v>3401</v>
      </c>
      <c r="B407" s="378" t="s">
        <v>755</v>
      </c>
      <c r="C407" s="137" t="s">
        <v>3402</v>
      </c>
      <c r="D407" s="6">
        <f t="shared" ref="D407:D413" si="247">D406+7</f>
        <v>44295</v>
      </c>
      <c r="E407" s="6">
        <f t="shared" si="230"/>
        <v>44299</v>
      </c>
      <c r="F407" s="6">
        <f t="shared" si="231"/>
        <v>44301</v>
      </c>
      <c r="G407" s="6">
        <f t="shared" si="232"/>
        <v>44306</v>
      </c>
      <c r="H407" s="6">
        <f t="shared" si="232"/>
        <v>44310</v>
      </c>
      <c r="I407" s="376">
        <f t="shared" si="233"/>
        <v>44321</v>
      </c>
      <c r="J407" s="6">
        <f t="shared" si="234"/>
        <v>44319</v>
      </c>
      <c r="K407" s="6">
        <f t="shared" si="235"/>
        <v>44316</v>
      </c>
      <c r="L407" s="6">
        <f t="shared" si="236"/>
        <v>44316</v>
      </c>
      <c r="M407" s="6">
        <f t="shared" si="237"/>
        <v>44333</v>
      </c>
      <c r="N407" s="6">
        <f t="shared" si="238"/>
        <v>44300</v>
      </c>
      <c r="O407" s="6">
        <f t="shared" si="239"/>
        <v>44316</v>
      </c>
      <c r="P407" s="6">
        <f t="shared" si="240"/>
        <v>44316</v>
      </c>
      <c r="Q407" s="6">
        <f t="shared" si="241"/>
        <v>44316</v>
      </c>
      <c r="R407" s="6">
        <f t="shared" si="242"/>
        <v>44315</v>
      </c>
      <c r="S407" s="6">
        <f t="shared" si="243"/>
        <v>44320</v>
      </c>
      <c r="T407" s="6">
        <f t="shared" si="244"/>
        <v>44317</v>
      </c>
      <c r="U407" s="6">
        <f t="shared" si="245"/>
        <v>44314</v>
      </c>
      <c r="V407" s="6">
        <f t="shared" si="246"/>
        <v>44313</v>
      </c>
    </row>
    <row r="408" spans="1:22">
      <c r="A408" s="872" t="s">
        <v>3403</v>
      </c>
      <c r="B408" s="378" t="s">
        <v>755</v>
      </c>
      <c r="C408" s="137" t="s">
        <v>3404</v>
      </c>
      <c r="D408" s="6">
        <f t="shared" si="247"/>
        <v>44302</v>
      </c>
      <c r="E408" s="6">
        <f t="shared" ref="E408:E409" si="248">D408+4</f>
        <v>44306</v>
      </c>
      <c r="F408" s="6">
        <f t="shared" ref="F408:F409" si="249">D408+6</f>
        <v>44308</v>
      </c>
      <c r="G408" s="6">
        <f t="shared" si="232"/>
        <v>44313</v>
      </c>
      <c r="H408" s="6">
        <f t="shared" si="232"/>
        <v>44317</v>
      </c>
      <c r="I408" s="376">
        <f t="shared" ref="I408:I409" si="250">G408+15</f>
        <v>44328</v>
      </c>
      <c r="J408" s="6">
        <f t="shared" si="234"/>
        <v>44326</v>
      </c>
      <c r="K408" s="6">
        <f t="shared" si="235"/>
        <v>44323</v>
      </c>
      <c r="L408" s="6">
        <f t="shared" si="236"/>
        <v>44323</v>
      </c>
      <c r="M408" s="6">
        <f t="shared" si="237"/>
        <v>44340</v>
      </c>
      <c r="N408" s="6">
        <f t="shared" si="238"/>
        <v>44307</v>
      </c>
      <c r="O408" s="6">
        <f t="shared" si="239"/>
        <v>44323</v>
      </c>
      <c r="P408" s="6">
        <f t="shared" si="240"/>
        <v>44323</v>
      </c>
      <c r="Q408" s="6">
        <f t="shared" si="241"/>
        <v>44323</v>
      </c>
      <c r="R408" s="6">
        <f t="shared" si="242"/>
        <v>44322</v>
      </c>
      <c r="S408" s="6">
        <f t="shared" si="243"/>
        <v>44327</v>
      </c>
      <c r="T408" s="6">
        <f t="shared" si="244"/>
        <v>44324</v>
      </c>
      <c r="U408" s="6">
        <f t="shared" si="245"/>
        <v>44321</v>
      </c>
      <c r="V408" s="6">
        <f t="shared" si="246"/>
        <v>44320</v>
      </c>
    </row>
    <row r="409" spans="1:22">
      <c r="A409" s="872" t="s">
        <v>3405</v>
      </c>
      <c r="B409" s="378" t="s">
        <v>755</v>
      </c>
      <c r="C409" s="137" t="s">
        <v>3406</v>
      </c>
      <c r="D409" s="6">
        <f t="shared" si="247"/>
        <v>44309</v>
      </c>
      <c r="E409" s="6">
        <f t="shared" si="248"/>
        <v>44313</v>
      </c>
      <c r="F409" s="6">
        <f t="shared" si="249"/>
        <v>44315</v>
      </c>
      <c r="G409" s="6">
        <f t="shared" si="232"/>
        <v>44320</v>
      </c>
      <c r="H409" s="6">
        <f t="shared" si="232"/>
        <v>44324</v>
      </c>
      <c r="I409" s="376">
        <f t="shared" si="250"/>
        <v>44335</v>
      </c>
      <c r="J409" s="6">
        <f t="shared" si="234"/>
        <v>44333</v>
      </c>
      <c r="K409" s="6">
        <f t="shared" si="235"/>
        <v>44330</v>
      </c>
      <c r="L409" s="6">
        <f t="shared" si="236"/>
        <v>44330</v>
      </c>
      <c r="M409" s="6">
        <f t="shared" si="237"/>
        <v>44347</v>
      </c>
      <c r="N409" s="6">
        <f t="shared" si="238"/>
        <v>44314</v>
      </c>
      <c r="O409" s="6">
        <f t="shared" si="239"/>
        <v>44330</v>
      </c>
      <c r="P409" s="6">
        <f t="shared" si="240"/>
        <v>44330</v>
      </c>
      <c r="Q409" s="6">
        <f t="shared" si="241"/>
        <v>44330</v>
      </c>
      <c r="R409" s="6">
        <f t="shared" si="242"/>
        <v>44329</v>
      </c>
      <c r="S409" s="6">
        <f t="shared" si="243"/>
        <v>44334</v>
      </c>
      <c r="T409" s="6">
        <f t="shared" si="244"/>
        <v>44331</v>
      </c>
      <c r="U409" s="6">
        <f t="shared" si="245"/>
        <v>44328</v>
      </c>
      <c r="V409" s="6">
        <f t="shared" si="246"/>
        <v>44327</v>
      </c>
    </row>
    <row r="410" spans="1:22">
      <c r="A410" s="872"/>
      <c r="B410" s="378" t="s">
        <v>755</v>
      </c>
      <c r="C410" s="137" t="s">
        <v>3407</v>
      </c>
      <c r="D410" s="6">
        <f t="shared" si="247"/>
        <v>44316</v>
      </c>
      <c r="E410" s="6">
        <f t="shared" ref="E410" si="251">D410+4</f>
        <v>44320</v>
      </c>
      <c r="F410" s="6">
        <f t="shared" ref="F410" si="252">D410+6</f>
        <v>44322</v>
      </c>
      <c r="G410" s="6">
        <f t="shared" si="232"/>
        <v>44327</v>
      </c>
      <c r="H410" s="6">
        <f t="shared" si="232"/>
        <v>44331</v>
      </c>
      <c r="I410" s="376">
        <f t="shared" ref="I410" si="253">G410+15</f>
        <v>44342</v>
      </c>
      <c r="J410" s="6">
        <f t="shared" si="234"/>
        <v>44340</v>
      </c>
      <c r="K410" s="6">
        <f t="shared" si="235"/>
        <v>44337</v>
      </c>
      <c r="L410" s="6">
        <f t="shared" si="236"/>
        <v>44337</v>
      </c>
      <c r="M410" s="6">
        <f t="shared" si="237"/>
        <v>44354</v>
      </c>
      <c r="N410" s="6">
        <f t="shared" si="238"/>
        <v>44321</v>
      </c>
      <c r="O410" s="6">
        <f t="shared" si="239"/>
        <v>44337</v>
      </c>
      <c r="P410" s="6">
        <f t="shared" si="240"/>
        <v>44337</v>
      </c>
      <c r="Q410" s="6">
        <f t="shared" si="241"/>
        <v>44337</v>
      </c>
      <c r="R410" s="6">
        <f t="shared" si="242"/>
        <v>44336</v>
      </c>
      <c r="S410" s="6">
        <f t="shared" si="243"/>
        <v>44341</v>
      </c>
      <c r="T410" s="6">
        <f t="shared" si="244"/>
        <v>44338</v>
      </c>
      <c r="U410" s="6">
        <f t="shared" si="245"/>
        <v>44335</v>
      </c>
      <c r="V410" s="6">
        <f t="shared" si="246"/>
        <v>44334</v>
      </c>
    </row>
    <row r="411" spans="1:22">
      <c r="A411" s="872"/>
      <c r="B411" s="380" t="s">
        <v>755</v>
      </c>
      <c r="C411" s="359" t="s">
        <v>3408</v>
      </c>
      <c r="D411" s="6">
        <f>D410+7</f>
        <v>44323</v>
      </c>
      <c r="E411" s="360">
        <f>D411+4</f>
        <v>44327</v>
      </c>
      <c r="F411" s="360">
        <f t="shared" ref="F411:F412" si="254">D411+6</f>
        <v>44329</v>
      </c>
      <c r="G411" s="360">
        <f t="shared" si="232"/>
        <v>44334</v>
      </c>
      <c r="H411" s="360">
        <f t="shared" si="232"/>
        <v>44338</v>
      </c>
      <c r="I411" s="377">
        <f t="shared" ref="I411:I412" si="255">G411+15</f>
        <v>44349</v>
      </c>
      <c r="J411" s="360">
        <f t="shared" si="234"/>
        <v>44347</v>
      </c>
      <c r="K411" s="360">
        <f t="shared" si="235"/>
        <v>44344</v>
      </c>
      <c r="L411" s="360">
        <f t="shared" si="236"/>
        <v>44344</v>
      </c>
      <c r="M411" s="360">
        <f t="shared" si="237"/>
        <v>44361</v>
      </c>
      <c r="N411" s="360">
        <f t="shared" si="238"/>
        <v>44328</v>
      </c>
      <c r="O411" s="360">
        <f t="shared" si="239"/>
        <v>44344</v>
      </c>
      <c r="P411" s="360">
        <f t="shared" si="240"/>
        <v>44344</v>
      </c>
      <c r="Q411" s="360">
        <f t="shared" si="241"/>
        <v>44344</v>
      </c>
      <c r="R411" s="360">
        <f t="shared" si="242"/>
        <v>44343</v>
      </c>
      <c r="S411" s="360">
        <f t="shared" si="243"/>
        <v>44348</v>
      </c>
      <c r="T411" s="360">
        <f t="shared" si="244"/>
        <v>44345</v>
      </c>
      <c r="U411" s="360">
        <f t="shared" si="245"/>
        <v>44342</v>
      </c>
      <c r="V411" s="360">
        <f t="shared" si="246"/>
        <v>44341</v>
      </c>
    </row>
    <row r="412" spans="1:22">
      <c r="A412" s="872" t="s">
        <v>3409</v>
      </c>
      <c r="B412" s="380" t="s">
        <v>755</v>
      </c>
      <c r="C412" s="359" t="s">
        <v>3410</v>
      </c>
      <c r="D412" s="360">
        <f t="shared" si="247"/>
        <v>44330</v>
      </c>
      <c r="E412" s="360">
        <f t="shared" ref="E412" si="256">D412+4</f>
        <v>44334</v>
      </c>
      <c r="F412" s="360">
        <f t="shared" si="254"/>
        <v>44336</v>
      </c>
      <c r="G412" s="360">
        <f t="shared" si="232"/>
        <v>44341</v>
      </c>
      <c r="H412" s="360">
        <f t="shared" si="232"/>
        <v>44345</v>
      </c>
      <c r="I412" s="377">
        <f t="shared" si="255"/>
        <v>44356</v>
      </c>
      <c r="J412" s="360">
        <f t="shared" si="234"/>
        <v>44354</v>
      </c>
      <c r="K412" s="360">
        <f t="shared" si="235"/>
        <v>44351</v>
      </c>
      <c r="L412" s="360">
        <f t="shared" si="236"/>
        <v>44351</v>
      </c>
      <c r="M412" s="360">
        <f t="shared" si="237"/>
        <v>44368</v>
      </c>
      <c r="N412" s="360">
        <f t="shared" si="238"/>
        <v>44335</v>
      </c>
      <c r="O412" s="360">
        <f t="shared" si="239"/>
        <v>44351</v>
      </c>
      <c r="P412" s="360">
        <f t="shared" si="240"/>
        <v>44351</v>
      </c>
      <c r="Q412" s="360">
        <f t="shared" si="241"/>
        <v>44351</v>
      </c>
      <c r="R412" s="360">
        <f t="shared" si="242"/>
        <v>44350</v>
      </c>
      <c r="S412" s="360">
        <f t="shared" si="243"/>
        <v>44355</v>
      </c>
      <c r="T412" s="360">
        <f t="shared" si="244"/>
        <v>44352</v>
      </c>
      <c r="U412" s="360">
        <f t="shared" si="245"/>
        <v>44349</v>
      </c>
      <c r="V412" s="360">
        <f t="shared" si="246"/>
        <v>44348</v>
      </c>
    </row>
    <row r="413" spans="1:22">
      <c r="A413" s="872"/>
      <c r="B413" s="380" t="s">
        <v>755</v>
      </c>
      <c r="C413" s="359" t="s">
        <v>3411</v>
      </c>
      <c r="D413" s="360">
        <f t="shared" si="247"/>
        <v>44337</v>
      </c>
      <c r="E413" s="360">
        <f t="shared" ref="E413" si="257">D413+4</f>
        <v>44341</v>
      </c>
      <c r="F413" s="360">
        <f t="shared" ref="F413" si="258">D413+6</f>
        <v>44343</v>
      </c>
      <c r="G413" s="360">
        <f t="shared" si="232"/>
        <v>44348</v>
      </c>
      <c r="H413" s="360">
        <f t="shared" si="232"/>
        <v>44352</v>
      </c>
      <c r="I413" s="377">
        <f t="shared" ref="I413" si="259">G413+15</f>
        <v>44363</v>
      </c>
      <c r="J413" s="360">
        <f t="shared" ref="J413" si="260">D413+24</f>
        <v>44361</v>
      </c>
      <c r="K413" s="360">
        <f t="shared" ref="K413" si="261">D413+21</f>
        <v>44358</v>
      </c>
      <c r="L413" s="360">
        <f t="shared" ref="L413" si="262">D413+21</f>
        <v>44358</v>
      </c>
      <c r="M413" s="360">
        <f t="shared" ref="M413" si="263">D413+38</f>
        <v>44375</v>
      </c>
      <c r="N413" s="360">
        <f t="shared" ref="N413" si="264">D413+5</f>
        <v>44342</v>
      </c>
      <c r="O413" s="360">
        <f t="shared" ref="O413" si="265">D413+21</f>
        <v>44358</v>
      </c>
      <c r="P413" s="360">
        <f t="shared" ref="P413" si="266">D413+21</f>
        <v>44358</v>
      </c>
      <c r="Q413" s="360">
        <f t="shared" ref="Q413" si="267">D413+21</f>
        <v>44358</v>
      </c>
      <c r="R413" s="360">
        <f t="shared" ref="R413" si="268">D413+20</f>
        <v>44357</v>
      </c>
      <c r="S413" s="360">
        <f t="shared" ref="S413" si="269">D413+25</f>
        <v>44362</v>
      </c>
      <c r="T413" s="360">
        <f t="shared" ref="T413" si="270">D413+22</f>
        <v>44359</v>
      </c>
      <c r="U413" s="360">
        <f t="shared" ref="U413" si="271">D413+19</f>
        <v>44356</v>
      </c>
      <c r="V413" s="360">
        <f t="shared" ref="V413" si="272">D413+18</f>
        <v>44355</v>
      </c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6">
    <mergeCell ref="B324:C324"/>
    <mergeCell ref="D324:D325"/>
    <mergeCell ref="B229:C229"/>
    <mergeCell ref="D229:D230"/>
    <mergeCell ref="B165:C165"/>
    <mergeCell ref="D165:D166"/>
    <mergeCell ref="B227:G227"/>
    <mergeCell ref="E182:F182"/>
    <mergeCell ref="B2:F2"/>
    <mergeCell ref="B4:F4"/>
    <mergeCell ref="E126:F126"/>
    <mergeCell ref="D118:D119"/>
    <mergeCell ref="B118:C118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89" r:id="rId14" xr:uid="{D3CD8FAD-DC56-416A-94D5-05FC6349D55F}"/>
    <hyperlink ref="C389" r:id="rId15" xr:uid="{4190CC0D-30D7-472B-818D-FB0BE07D4583}"/>
    <hyperlink ref="H394" r:id="rId16" xr:uid="{11D5213D-DE6B-4C81-AE25-22DDB882BC82}"/>
    <hyperlink ref="H393" r:id="rId17" xr:uid="{6B5B5E3D-1701-4DF9-8D0A-DC0CE61FC0CF}"/>
    <hyperlink ref="C392" r:id="rId18" xr:uid="{A016CE15-3504-46C9-839B-313BB871F2FE}"/>
    <hyperlink ref="C390" r:id="rId19" xr:uid="{A1492DD6-3287-4268-BECA-637088FA1911}"/>
    <hyperlink ref="C396" r:id="rId20" xr:uid="{944D4502-3A8F-48EF-93A6-13826111C406}"/>
    <hyperlink ref="H392" r:id="rId21" xr:uid="{A0E0BFC0-E67A-419E-A1E8-71CD93D716DA}"/>
    <hyperlink ref="H395" r:id="rId22" xr:uid="{DB09E8E2-A391-45FD-B130-3FED8F687CF3}"/>
    <hyperlink ref="F389" r:id="rId23" xr:uid="{A730A6A2-8CC2-4E47-BEEE-BD306277D7AE}"/>
    <hyperlink ref="F394" r:id="rId24" xr:uid="{7EEE61EB-174A-44DD-BA0B-1E04AA8FF79A}"/>
    <hyperlink ref="F390" r:id="rId25" xr:uid="{AD6CEDED-78C4-4E5F-AC68-CF1B6950C784}"/>
    <hyperlink ref="F391" r:id="rId26" xr:uid="{8A5BC5AA-4440-4478-81E0-93E2123BE5E7}"/>
    <hyperlink ref="F392" r:id="rId27" xr:uid="{DBD1EE0A-709C-4C88-A693-2A8BD8E001ED}"/>
    <hyperlink ref="F393" r:id="rId28" xr:uid="{FF89E283-A17E-44B8-9FE7-F6F5B2A42B4D}"/>
    <hyperlink ref="H390" r:id="rId29" xr:uid="{E74316A4-7436-4C9F-B810-BD5DA498B499}"/>
    <hyperlink ref="H391" r:id="rId30" xr:uid="{2A9F6233-3CD6-4C52-BF64-18428DBB1FDE}"/>
    <hyperlink ref="F395" r:id="rId31" xr:uid="{D9874E04-626C-4CC5-AF92-39FDA2EDD98A}"/>
    <hyperlink ref="C391" r:id="rId32" xr:uid="{E45C6217-FC66-4CA9-95A0-9D66B3EB723F}"/>
    <hyperlink ref="C393" r:id="rId33" xr:uid="{D5362A28-AB56-42E1-A607-3E88FEC43D64}"/>
    <hyperlink ref="C394" r:id="rId34" xr:uid="{E0399037-7E64-43AA-AC20-D2BB3BE5BA9E}"/>
    <hyperlink ref="C395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308:F308" evalError="1"/>
    <ignoredError sqref="E156:E157" formula="1"/>
  </ignoredErrors>
  <legacyDrawing r:id="rId37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1545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360</v>
      </c>
    </row>
    <row r="4" spans="1:13" s="146" customFormat="1" ht="18" customHeight="1">
      <c r="A4" s="346"/>
      <c r="B4" s="463" t="s">
        <v>3412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2104</v>
      </c>
      <c r="C6" s="151" t="s">
        <v>3413</v>
      </c>
      <c r="D6" s="332" t="s">
        <v>1772</v>
      </c>
      <c r="E6" s="163" t="s">
        <v>3126</v>
      </c>
      <c r="F6" s="332" t="s">
        <v>292</v>
      </c>
      <c r="G6" s="438" t="s">
        <v>3414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365</v>
      </c>
      <c r="C7" s="152" t="s">
        <v>366</v>
      </c>
      <c r="D7" s="332"/>
      <c r="E7" s="332" t="s">
        <v>167</v>
      </c>
      <c r="F7" s="332" t="s">
        <v>146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3415</v>
      </c>
      <c r="C8" s="353" t="s">
        <v>3416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3415</v>
      </c>
      <c r="C9" s="353" t="s">
        <v>3417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3418</v>
      </c>
      <c r="C10" s="353" t="s">
        <v>3419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3415</v>
      </c>
      <c r="C11" s="353" t="s">
        <v>3420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3421</v>
      </c>
      <c r="C12" s="353" t="s">
        <v>3422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423</v>
      </c>
      <c r="C13" s="429" t="s">
        <v>3423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3421</v>
      </c>
      <c r="C14" s="353" t="s">
        <v>3424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3421</v>
      </c>
      <c r="C15" s="353" t="s">
        <v>3425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3421</v>
      </c>
      <c r="C16" s="353" t="s">
        <v>3426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423</v>
      </c>
      <c r="C17" s="353" t="s">
        <v>3427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1557</v>
      </c>
      <c r="B18" s="356" t="s">
        <v>3428</v>
      </c>
      <c r="C18" s="353" t="s">
        <v>3429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1557</v>
      </c>
      <c r="B19" s="356" t="s">
        <v>3428</v>
      </c>
      <c r="C19" s="353" t="s">
        <v>3430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1557</v>
      </c>
      <c r="B20" s="356" t="s">
        <v>3428</v>
      </c>
      <c r="C20" s="353" t="s">
        <v>3431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1557</v>
      </c>
      <c r="B21" s="356" t="s">
        <v>3428</v>
      </c>
      <c r="C21" s="353" t="s">
        <v>3432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3428</v>
      </c>
      <c r="C22" s="353" t="s">
        <v>3433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3428</v>
      </c>
      <c r="C23" s="353" t="s">
        <v>3434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3428</v>
      </c>
      <c r="C24" s="353" t="s">
        <v>3435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3428</v>
      </c>
      <c r="C25" s="353" t="s">
        <v>3436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3428</v>
      </c>
      <c r="C26" s="353" t="s">
        <v>3437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3428</v>
      </c>
      <c r="C27" s="353" t="s">
        <v>3438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3428</v>
      </c>
      <c r="C28" s="353" t="s">
        <v>3439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3428</v>
      </c>
      <c r="C29" s="353" t="s">
        <v>3440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3441</v>
      </c>
      <c r="C30" s="353" t="s">
        <v>3442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3441</v>
      </c>
      <c r="C31" s="353" t="s">
        <v>3443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3441</v>
      </c>
      <c r="C32" s="353" t="s">
        <v>3444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3441</v>
      </c>
      <c r="C33" s="353" t="s">
        <v>3445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3441</v>
      </c>
      <c r="C34" s="353" t="s">
        <v>3446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3441</v>
      </c>
      <c r="C35" s="353" t="s">
        <v>3447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3441</v>
      </c>
      <c r="C36" s="353" t="s">
        <v>3448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3449</v>
      </c>
      <c r="B37" s="356" t="s">
        <v>926</v>
      </c>
      <c r="C37" s="353" t="s">
        <v>3450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926</v>
      </c>
      <c r="C38" s="353" t="s">
        <v>3451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926</v>
      </c>
      <c r="C39" s="353" t="s">
        <v>3452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926</v>
      </c>
      <c r="C40" s="353" t="s">
        <v>3453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926</v>
      </c>
      <c r="C41" s="353" t="s">
        <v>3454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926</v>
      </c>
      <c r="C42" s="353" t="s">
        <v>3455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926</v>
      </c>
      <c r="C43" s="353" t="s">
        <v>3456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926</v>
      </c>
      <c r="C44" s="353" t="s">
        <v>3457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926</v>
      </c>
      <c r="C45" s="353" t="s">
        <v>3458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926</v>
      </c>
      <c r="C46" s="353" t="s">
        <v>3459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926</v>
      </c>
      <c r="C47" s="353" t="s">
        <v>3460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926</v>
      </c>
      <c r="C48" s="353" t="s">
        <v>3461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3462</v>
      </c>
      <c r="B49" s="356" t="s">
        <v>716</v>
      </c>
      <c r="C49" s="353" t="s">
        <v>3463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3464</v>
      </c>
      <c r="B50" s="153" t="s">
        <v>716</v>
      </c>
      <c r="C50" s="320" t="s">
        <v>3465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3466</v>
      </c>
      <c r="B51" s="577" t="s">
        <v>3467</v>
      </c>
      <c r="C51" s="320" t="s">
        <v>3468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3466</v>
      </c>
      <c r="B52" s="153" t="s">
        <v>633</v>
      </c>
      <c r="C52" s="320" t="s">
        <v>3469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3470</v>
      </c>
      <c r="B53" s="153" t="s">
        <v>373</v>
      </c>
      <c r="C53" s="320" t="s">
        <v>3471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3470</v>
      </c>
      <c r="B54" s="153" t="s">
        <v>373</v>
      </c>
      <c r="C54" s="320" t="s">
        <v>3472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3470</v>
      </c>
      <c r="B55" s="153" t="s">
        <v>373</v>
      </c>
      <c r="C55" s="320" t="s">
        <v>3473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3470</v>
      </c>
      <c r="B56" s="153" t="s">
        <v>373</v>
      </c>
      <c r="C56" s="320" t="s">
        <v>3474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3470</v>
      </c>
      <c r="B57" s="153" t="s">
        <v>373</v>
      </c>
      <c r="C57" s="320" t="s">
        <v>3475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3470</v>
      </c>
      <c r="B58" s="153" t="s">
        <v>373</v>
      </c>
      <c r="C58" s="320" t="s">
        <v>3476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3470</v>
      </c>
      <c r="B59" s="153" t="s">
        <v>373</v>
      </c>
      <c r="C59" s="320" t="s">
        <v>3477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3470</v>
      </c>
      <c r="B60" s="153" t="s">
        <v>373</v>
      </c>
      <c r="C60" s="320" t="s">
        <v>3478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373</v>
      </c>
      <c r="C61" s="320" t="s">
        <v>3479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373</v>
      </c>
      <c r="C62" s="320" t="s">
        <v>3480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373</v>
      </c>
      <c r="C63" s="320" t="s">
        <v>3481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373</v>
      </c>
      <c r="C64" s="320" t="s">
        <v>3482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373</v>
      </c>
      <c r="C65" s="320" t="s">
        <v>3483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373</v>
      </c>
      <c r="C66" s="320" t="s">
        <v>3484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3485</v>
      </c>
      <c r="B67" s="427" t="s">
        <v>1838</v>
      </c>
      <c r="C67" s="353" t="s">
        <v>3486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3485</v>
      </c>
      <c r="B68" s="153" t="s">
        <v>713</v>
      </c>
      <c r="C68" s="320" t="s">
        <v>3487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3485</v>
      </c>
      <c r="B69" s="153" t="s">
        <v>713</v>
      </c>
      <c r="C69" s="320" t="s">
        <v>3488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3485</v>
      </c>
      <c r="B70" s="153" t="s">
        <v>713</v>
      </c>
      <c r="C70" s="320" t="s">
        <v>3489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3485</v>
      </c>
      <c r="B71" s="153" t="s">
        <v>713</v>
      </c>
      <c r="C71" s="320" t="s">
        <v>3490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3485</v>
      </c>
      <c r="B72" s="153" t="s">
        <v>713</v>
      </c>
      <c r="C72" s="320" t="s">
        <v>3491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3492</v>
      </c>
      <c r="B73" s="153" t="s">
        <v>3493</v>
      </c>
      <c r="C73" s="320" t="s">
        <v>3494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3492</v>
      </c>
      <c r="B74" s="153" t="s">
        <v>3493</v>
      </c>
      <c r="C74" s="320" t="s">
        <v>3495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3492</v>
      </c>
      <c r="B75" s="153" t="s">
        <v>3493</v>
      </c>
      <c r="C75" s="320" t="s">
        <v>3496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3485</v>
      </c>
      <c r="B76" s="153" t="s">
        <v>713</v>
      </c>
      <c r="C76" s="320" t="s">
        <v>3497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3485</v>
      </c>
      <c r="B77" s="153" t="s">
        <v>713</v>
      </c>
      <c r="C77" s="320" t="s">
        <v>3498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713</v>
      </c>
      <c r="C78" s="320" t="s">
        <v>3499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3500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2097</v>
      </c>
      <c r="C82" s="151" t="s">
        <v>1663</v>
      </c>
      <c r="D82" s="332" t="s">
        <v>1772</v>
      </c>
      <c r="E82" s="163" t="s">
        <v>3126</v>
      </c>
      <c r="F82" s="332" t="s">
        <v>3501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365</v>
      </c>
      <c r="C83" s="152" t="s">
        <v>366</v>
      </c>
      <c r="D83" s="332" t="s">
        <v>1553</v>
      </c>
      <c r="E83" s="332" t="s">
        <v>3502</v>
      </c>
      <c r="F83" s="332" t="s">
        <v>250</v>
      </c>
      <c r="G83" s="332" t="s">
        <v>146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3503</v>
      </c>
      <c r="B84" s="442" t="s">
        <v>3504</v>
      </c>
      <c r="C84" s="322" t="s">
        <v>3505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1799</v>
      </c>
      <c r="C85" s="322" t="s">
        <v>3506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3507</v>
      </c>
      <c r="C86" s="322" t="s">
        <v>3508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1555</v>
      </c>
      <c r="C87" s="322" t="s">
        <v>3508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1799</v>
      </c>
      <c r="C88" s="322" t="s">
        <v>3509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3510</v>
      </c>
      <c r="C89" s="322" t="s">
        <v>3511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1799</v>
      </c>
      <c r="C90" s="322" t="s">
        <v>3512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3510</v>
      </c>
      <c r="C91" s="322" t="s">
        <v>3513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3514</v>
      </c>
      <c r="C92" s="322" t="s">
        <v>3515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3510</v>
      </c>
      <c r="C93" s="322" t="s">
        <v>3516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3514</v>
      </c>
      <c r="C94" s="322" t="s">
        <v>3517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3510</v>
      </c>
      <c r="C95" s="322" t="s">
        <v>3518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3514</v>
      </c>
      <c r="C96" s="322" t="s">
        <v>3519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3510</v>
      </c>
      <c r="C97" s="322" t="s">
        <v>3520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3514</v>
      </c>
      <c r="C98" s="322" t="s">
        <v>3521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3503</v>
      </c>
      <c r="B99" s="442" t="s">
        <v>1588</v>
      </c>
      <c r="C99" s="322" t="s">
        <v>3522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3510</v>
      </c>
      <c r="C100" s="322" t="s">
        <v>3522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3514</v>
      </c>
      <c r="C101" s="322" t="s">
        <v>3523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3503</v>
      </c>
      <c r="B102" s="442" t="s">
        <v>1555</v>
      </c>
      <c r="C102" s="322" t="s">
        <v>3524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3514</v>
      </c>
      <c r="C103" s="322" t="s">
        <v>3525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3503</v>
      </c>
      <c r="B104" s="442" t="s">
        <v>1555</v>
      </c>
      <c r="C104" s="322" t="s">
        <v>3526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3514</v>
      </c>
      <c r="C105" s="322" t="s">
        <v>3527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1555</v>
      </c>
      <c r="C106" s="322" t="s">
        <v>3528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3510</v>
      </c>
      <c r="C107" s="322" t="s">
        <v>3528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3514</v>
      </c>
      <c r="C108" s="322" t="s">
        <v>3529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3510</v>
      </c>
      <c r="C109" s="322" t="s">
        <v>3529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3428</v>
      </c>
      <c r="C111" s="322" t="s">
        <v>3530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3514</v>
      </c>
      <c r="C112" s="322" t="s">
        <v>3531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3532</v>
      </c>
      <c r="B113" s="442" t="s">
        <v>1588</v>
      </c>
      <c r="C113" s="322" t="s">
        <v>3533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3514</v>
      </c>
      <c r="C114" s="322" t="s">
        <v>3533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3514</v>
      </c>
      <c r="C115" s="322" t="s">
        <v>3534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3535</v>
      </c>
      <c r="B116" s="442" t="s">
        <v>3514</v>
      </c>
      <c r="C116" s="322" t="s">
        <v>3536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3514</v>
      </c>
      <c r="C117" s="322" t="s">
        <v>3537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3514</v>
      </c>
      <c r="C118" s="322" t="s">
        <v>3538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3249</v>
      </c>
      <c r="C119" s="322" t="s">
        <v>3538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3514</v>
      </c>
      <c r="C120" s="322" t="s">
        <v>3539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3514</v>
      </c>
      <c r="C121" s="322" t="s">
        <v>3540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3514</v>
      </c>
      <c r="C122" s="322" t="s">
        <v>3541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3514</v>
      </c>
      <c r="C123" s="322" t="s">
        <v>3542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3543</v>
      </c>
      <c r="B124" s="442" t="s">
        <v>2558</v>
      </c>
      <c r="C124" s="322" t="s">
        <v>3544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3514</v>
      </c>
      <c r="C125" s="322" t="s">
        <v>3545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3546</v>
      </c>
      <c r="B126" s="153" t="s">
        <v>3514</v>
      </c>
      <c r="C126" s="320" t="s">
        <v>3547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3514</v>
      </c>
      <c r="C127" s="320" t="s">
        <v>3548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3549</v>
      </c>
      <c r="C128" s="328" t="s">
        <v>3548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3550</v>
      </c>
      <c r="C129" s="328" t="s">
        <v>3548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3551</v>
      </c>
      <c r="C130" s="320" t="s">
        <v>3552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3553</v>
      </c>
      <c r="B131" s="589" t="s">
        <v>1835</v>
      </c>
      <c r="C131" s="320" t="s">
        <v>3554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3514</v>
      </c>
      <c r="C132" s="320" t="s">
        <v>3555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3553</v>
      </c>
      <c r="B133" s="216" t="s">
        <v>647</v>
      </c>
      <c r="C133" s="320" t="s">
        <v>3556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3514</v>
      </c>
      <c r="C134" s="320" t="s">
        <v>3557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3514</v>
      </c>
      <c r="C135" s="320" t="s">
        <v>3558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3553</v>
      </c>
      <c r="B136" s="153" t="s">
        <v>436</v>
      </c>
      <c r="C136" s="320" t="s">
        <v>3559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423</v>
      </c>
      <c r="C137" s="320" t="s">
        <v>3560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3561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3562</v>
      </c>
      <c r="C140" s="169" t="s">
        <v>3563</v>
      </c>
      <c r="D140" s="332" t="s">
        <v>1772</v>
      </c>
      <c r="E140" s="163" t="s">
        <v>3126</v>
      </c>
      <c r="F140" s="163" t="s">
        <v>203</v>
      </c>
      <c r="G140" s="596" t="s">
        <v>3564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365</v>
      </c>
      <c r="C141" s="152" t="s">
        <v>366</v>
      </c>
      <c r="D141" s="332" t="s">
        <v>1553</v>
      </c>
      <c r="E141" s="332" t="s">
        <v>3502</v>
      </c>
      <c r="F141" s="332" t="s">
        <v>250</v>
      </c>
      <c r="G141" s="597" t="s">
        <v>267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1799</v>
      </c>
      <c r="C142" s="320" t="s">
        <v>3505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3510</v>
      </c>
      <c r="C143" s="320" t="s">
        <v>3506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1799</v>
      </c>
      <c r="C144" s="320" t="s">
        <v>3508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3507</v>
      </c>
      <c r="C145" s="320" t="s">
        <v>3509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1799</v>
      </c>
      <c r="C146" s="320" t="s">
        <v>3511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3510</v>
      </c>
      <c r="C147" s="320" t="s">
        <v>3512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1799</v>
      </c>
      <c r="C148" s="320" t="s">
        <v>3513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3510</v>
      </c>
      <c r="C149" s="320" t="s">
        <v>3515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3553</v>
      </c>
      <c r="B150" s="153" t="s">
        <v>3565</v>
      </c>
      <c r="C150" s="320" t="s">
        <v>3516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3510</v>
      </c>
      <c r="C151" s="320" t="s">
        <v>3517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1799</v>
      </c>
      <c r="C152" s="320" t="s">
        <v>3518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3566</v>
      </c>
      <c r="C153" s="320" t="s">
        <v>3518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3503</v>
      </c>
      <c r="B154" s="153" t="s">
        <v>3566</v>
      </c>
      <c r="C154" s="320" t="s">
        <v>3519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3566</v>
      </c>
      <c r="C155" s="320" t="s">
        <v>3520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3567</v>
      </c>
      <c r="B156" s="153" t="s">
        <v>3565</v>
      </c>
      <c r="C156" s="320" t="s">
        <v>3520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3568</v>
      </c>
      <c r="B157" s="153" t="s">
        <v>3565</v>
      </c>
      <c r="C157" s="320" t="s">
        <v>3521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3510</v>
      </c>
      <c r="C158" s="320" t="s">
        <v>3521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1799</v>
      </c>
      <c r="C159" s="320" t="s">
        <v>3522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3510</v>
      </c>
      <c r="C160" s="320" t="s">
        <v>3523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1799</v>
      </c>
      <c r="C161" s="320" t="s">
        <v>3524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3503</v>
      </c>
      <c r="B162" s="153" t="s">
        <v>1555</v>
      </c>
      <c r="C162" s="320" t="s">
        <v>3525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1799</v>
      </c>
      <c r="C163" s="320" t="s">
        <v>3526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1555</v>
      </c>
      <c r="C164" s="320" t="s">
        <v>3527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1799</v>
      </c>
      <c r="C165" s="320" t="s">
        <v>3528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1564</v>
      </c>
      <c r="B166" s="547" t="s">
        <v>423</v>
      </c>
      <c r="C166" s="320" t="s">
        <v>3529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1799</v>
      </c>
      <c r="C167" s="320" t="s">
        <v>3530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1564</v>
      </c>
      <c r="B168" s="153" t="s">
        <v>3569</v>
      </c>
      <c r="C168" s="320" t="s">
        <v>3531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3553</v>
      </c>
      <c r="B169" s="153" t="s">
        <v>3441</v>
      </c>
      <c r="C169" s="320" t="s">
        <v>3570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3514</v>
      </c>
      <c r="C170" s="320" t="s">
        <v>3571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3514</v>
      </c>
      <c r="C171" s="320" t="s">
        <v>3572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3514</v>
      </c>
      <c r="C172" s="320" t="s">
        <v>3573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3514</v>
      </c>
      <c r="C173" s="320" t="s">
        <v>3574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3514</v>
      </c>
      <c r="C174" s="320" t="s">
        <v>3575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3514</v>
      </c>
      <c r="C175" s="320" t="s">
        <v>3576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3553</v>
      </c>
      <c r="B176" s="550" t="s">
        <v>633</v>
      </c>
      <c r="C176" s="320" t="s">
        <v>3577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3553</v>
      </c>
      <c r="B177" s="550" t="s">
        <v>633</v>
      </c>
      <c r="C177" s="320" t="s">
        <v>3578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577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3579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3580</v>
      </c>
      <c r="C184" s="151" t="s">
        <v>1547</v>
      </c>
      <c r="D184" s="332" t="s">
        <v>1772</v>
      </c>
      <c r="E184" s="163" t="s">
        <v>3126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365</v>
      </c>
      <c r="C185" s="152" t="s">
        <v>366</v>
      </c>
      <c r="D185" s="332"/>
      <c r="E185" s="332" t="s">
        <v>3502</v>
      </c>
      <c r="F185" s="332" t="s">
        <v>146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1869</v>
      </c>
      <c r="C186" s="320" t="s">
        <v>3581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1869</v>
      </c>
      <c r="C187" s="320" t="s">
        <v>3582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1869</v>
      </c>
      <c r="C188" s="320" t="s">
        <v>3583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1869</v>
      </c>
      <c r="C189" s="320" t="s">
        <v>3584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423</v>
      </c>
      <c r="C190" s="320" t="s">
        <v>3585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3586</v>
      </c>
      <c r="C191" s="320" t="s">
        <v>3587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1869</v>
      </c>
      <c r="C192" s="320" t="s">
        <v>3588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423</v>
      </c>
      <c r="C193" s="479" t="s">
        <v>3589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1869</v>
      </c>
      <c r="C194" s="320" t="s">
        <v>3590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1869</v>
      </c>
      <c r="C195" s="320" t="s">
        <v>3591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1869</v>
      </c>
      <c r="C196" s="320" t="s">
        <v>3592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1869</v>
      </c>
      <c r="C197" s="320" t="s">
        <v>3593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1869</v>
      </c>
      <c r="C198" s="320" t="s">
        <v>3594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3245</v>
      </c>
      <c r="B199" s="532" t="s">
        <v>3595</v>
      </c>
      <c r="C199" s="320" t="s">
        <v>3596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1869</v>
      </c>
      <c r="C200" s="320" t="s">
        <v>3597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1869</v>
      </c>
      <c r="C201" s="320" t="s">
        <v>3598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1869</v>
      </c>
      <c r="C202" s="320" t="s">
        <v>3599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1869</v>
      </c>
      <c r="C203" s="320" t="s">
        <v>3600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1869</v>
      </c>
      <c r="C204" s="320" t="s">
        <v>3601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1869</v>
      </c>
      <c r="C205" s="320" t="s">
        <v>3602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1869</v>
      </c>
      <c r="C206" s="320" t="s">
        <v>3603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1869</v>
      </c>
      <c r="C207" s="320" t="s">
        <v>3604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1588</v>
      </c>
      <c r="C208" s="320" t="s">
        <v>3605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1869</v>
      </c>
      <c r="C209" s="320" t="s">
        <v>3606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1869</v>
      </c>
      <c r="C210" s="320" t="s">
        <v>3607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2450</v>
      </c>
      <c r="C211" s="320" t="s">
        <v>3608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1869</v>
      </c>
      <c r="C212" s="320" t="s">
        <v>3609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1869</v>
      </c>
      <c r="C213" s="320" t="s">
        <v>3610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1869</v>
      </c>
      <c r="C214" s="320" t="s">
        <v>3611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3245</v>
      </c>
      <c r="B215" s="320" t="s">
        <v>436</v>
      </c>
      <c r="C215" s="320" t="s">
        <v>3612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436</v>
      </c>
      <c r="C216" s="320" t="s">
        <v>3613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436</v>
      </c>
      <c r="C217" s="320" t="s">
        <v>3614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436</v>
      </c>
      <c r="C218" s="320" t="s">
        <v>3615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436</v>
      </c>
      <c r="C219" s="320" t="s">
        <v>3616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436</v>
      </c>
      <c r="C220" s="320" t="s">
        <v>3617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436</v>
      </c>
      <c r="C221" s="320" t="s">
        <v>3618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436</v>
      </c>
      <c r="C222" s="320" t="s">
        <v>3619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436</v>
      </c>
      <c r="C223" s="320" t="s">
        <v>3620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436</v>
      </c>
      <c r="C224" s="320" t="s">
        <v>3621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2275</v>
      </c>
      <c r="B225" s="320" t="s">
        <v>633</v>
      </c>
      <c r="C225" s="320" t="s">
        <v>3622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2275</v>
      </c>
      <c r="B226" s="320" t="s">
        <v>633</v>
      </c>
      <c r="C226" s="320" t="s">
        <v>3623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2275</v>
      </c>
      <c r="B227" s="320" t="s">
        <v>633</v>
      </c>
      <c r="C227" s="320" t="s">
        <v>3624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3625</v>
      </c>
      <c r="B228" s="320" t="s">
        <v>633</v>
      </c>
      <c r="C228" s="320" t="s">
        <v>3626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3625</v>
      </c>
      <c r="B229" s="320" t="s">
        <v>633</v>
      </c>
      <c r="C229" s="320" t="s">
        <v>3627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3625</v>
      </c>
      <c r="B230" s="320" t="s">
        <v>633</v>
      </c>
      <c r="C230" s="320" t="s">
        <v>3628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3625</v>
      </c>
      <c r="B231" s="320" t="s">
        <v>633</v>
      </c>
      <c r="C231" s="320" t="s">
        <v>3629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3625</v>
      </c>
      <c r="B232" s="320" t="s">
        <v>371</v>
      </c>
      <c r="C232" s="320" t="s">
        <v>3630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3625</v>
      </c>
      <c r="B233" s="320" t="s">
        <v>371</v>
      </c>
      <c r="C233" s="320" t="s">
        <v>3631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3625</v>
      </c>
      <c r="B234" s="320" t="s">
        <v>371</v>
      </c>
      <c r="C234" s="320" t="s">
        <v>3632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371</v>
      </c>
      <c r="C235" s="320" t="s">
        <v>3633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371</v>
      </c>
      <c r="C236" s="320" t="s">
        <v>3634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371</v>
      </c>
      <c r="C237" s="320" t="s">
        <v>3635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371</v>
      </c>
      <c r="C238" s="320" t="s">
        <v>3636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3637</v>
      </c>
      <c r="B239" s="320" t="s">
        <v>1869</v>
      </c>
      <c r="C239" s="320" t="s">
        <v>3638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3637</v>
      </c>
      <c r="B240" s="320" t="s">
        <v>1869</v>
      </c>
      <c r="C240" s="320" t="s">
        <v>3639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3637</v>
      </c>
      <c r="B241" s="320" t="s">
        <v>1869</v>
      </c>
      <c r="C241" s="320" t="s">
        <v>3640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3637</v>
      </c>
      <c r="B242" s="320" t="s">
        <v>1869</v>
      </c>
      <c r="C242" s="320" t="s">
        <v>3641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3637</v>
      </c>
      <c r="B243" s="320" t="s">
        <v>1869</v>
      </c>
      <c r="C243" s="320" t="s">
        <v>3642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3637</v>
      </c>
      <c r="B244" s="320" t="s">
        <v>1869</v>
      </c>
      <c r="C244" s="320" t="s">
        <v>3643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3637</v>
      </c>
      <c r="B245" s="320" t="s">
        <v>1869</v>
      </c>
      <c r="C245" s="320" t="s">
        <v>3644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3645</v>
      </c>
      <c r="B246" s="482" t="s">
        <v>423</v>
      </c>
      <c r="C246" s="320" t="s">
        <v>3646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3637</v>
      </c>
      <c r="B247" s="320" t="s">
        <v>1869</v>
      </c>
      <c r="C247" s="320" t="s">
        <v>3647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1869</v>
      </c>
      <c r="C248" s="320" t="s">
        <v>3648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1869</v>
      </c>
      <c r="C249" s="320" t="s">
        <v>3649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1869</v>
      </c>
      <c r="C250" s="320" t="s">
        <v>3650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1869</v>
      </c>
      <c r="C251" s="320" t="s">
        <v>3651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3245</v>
      </c>
      <c r="B252" s="709" t="s">
        <v>423</v>
      </c>
      <c r="C252" s="320" t="s">
        <v>3652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1869</v>
      </c>
      <c r="C253" s="320" t="s">
        <v>3653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1869</v>
      </c>
      <c r="C254" s="320" t="s">
        <v>3654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1869</v>
      </c>
      <c r="C255" s="320" t="s">
        <v>3655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1772</v>
      </c>
      <c r="E258" s="163" t="s">
        <v>226</v>
      </c>
      <c r="F258" s="332" t="s">
        <v>246</v>
      </c>
      <c r="G258" s="332" t="s">
        <v>333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365</v>
      </c>
      <c r="C259" s="152" t="s">
        <v>366</v>
      </c>
      <c r="D259" s="332" t="s">
        <v>1553</v>
      </c>
      <c r="E259" s="332" t="s">
        <v>185</v>
      </c>
      <c r="F259" s="332" t="s">
        <v>255</v>
      </c>
      <c r="G259" s="332" t="s">
        <v>273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1869</v>
      </c>
      <c r="C260" s="320" t="s">
        <v>3656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577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578</v>
      </c>
      <c r="C269" s="193"/>
      <c r="D269" s="193"/>
      <c r="E269" s="194"/>
      <c r="F269" s="195" t="s">
        <v>1681</v>
      </c>
      <c r="G269" s="195"/>
      <c r="H269" s="193"/>
      <c r="I269" s="195" t="s">
        <v>580</v>
      </c>
      <c r="J269" s="195"/>
      <c r="K269" s="195"/>
      <c r="L269" s="193"/>
    </row>
    <row r="270" spans="1:13" s="196" customFormat="1" ht="18" customHeight="1">
      <c r="A270" s="346"/>
      <c r="B270" s="197" t="s">
        <v>581</v>
      </c>
      <c r="C270" s="193"/>
      <c r="D270" s="198" t="s">
        <v>582</v>
      </c>
      <c r="E270" s="199"/>
      <c r="F270" s="197" t="s">
        <v>583</v>
      </c>
      <c r="G270" s="193"/>
      <c r="H270" s="198" t="s">
        <v>584</v>
      </c>
      <c r="I270" s="197" t="s">
        <v>585</v>
      </c>
      <c r="J270" s="193"/>
      <c r="K270" s="198" t="s">
        <v>586</v>
      </c>
      <c r="L270" s="193"/>
    </row>
    <row r="271" spans="1:13" s="196" customFormat="1" ht="18" customHeight="1">
      <c r="A271" s="347"/>
      <c r="B271" s="414" t="s">
        <v>587</v>
      </c>
      <c r="C271" s="202"/>
      <c r="D271" s="570" t="s">
        <v>588</v>
      </c>
      <c r="E271" s="197"/>
      <c r="F271" s="707" t="s">
        <v>589</v>
      </c>
      <c r="G271" s="707" t="s">
        <v>590</v>
      </c>
      <c r="H271" s="252" t="s">
        <v>591</v>
      </c>
      <c r="I271" s="201" t="s">
        <v>592</v>
      </c>
      <c r="J271" s="202" t="s">
        <v>1682</v>
      </c>
      <c r="K271" s="203" t="s">
        <v>593</v>
      </c>
      <c r="L271" s="193"/>
    </row>
    <row r="272" spans="1:13" s="196" customFormat="1" ht="18" customHeight="1">
      <c r="A272" s="346"/>
      <c r="B272" s="414" t="s">
        <v>601</v>
      </c>
      <c r="C272" s="202"/>
      <c r="D272" s="570" t="s">
        <v>602</v>
      </c>
      <c r="E272" s="197"/>
      <c r="F272" s="707" t="s">
        <v>596</v>
      </c>
      <c r="G272" s="707" t="s">
        <v>597</v>
      </c>
      <c r="H272" s="252" t="s">
        <v>598</v>
      </c>
      <c r="I272" s="201" t="s">
        <v>599</v>
      </c>
      <c r="J272" s="202" t="s">
        <v>1683</v>
      </c>
      <c r="K272" s="203" t="s">
        <v>600</v>
      </c>
      <c r="L272" s="193"/>
    </row>
    <row r="273" spans="1:13" s="196" customFormat="1" ht="18" customHeight="1">
      <c r="A273" s="346"/>
      <c r="B273" s="201" t="s">
        <v>3657</v>
      </c>
      <c r="C273" s="202"/>
      <c r="D273" s="203" t="s">
        <v>1845</v>
      </c>
      <c r="E273" s="197"/>
      <c r="F273" s="707" t="s">
        <v>603</v>
      </c>
      <c r="G273" s="707" t="s">
        <v>604</v>
      </c>
      <c r="H273" s="252" t="s">
        <v>605</v>
      </c>
      <c r="I273" s="201" t="s">
        <v>1686</v>
      </c>
      <c r="J273" s="202" t="s">
        <v>1687</v>
      </c>
      <c r="K273" s="203" t="s">
        <v>1688</v>
      </c>
      <c r="L273" s="193"/>
    </row>
    <row r="274" spans="1:13" s="196" customFormat="1" ht="18" customHeight="1">
      <c r="A274" s="346"/>
      <c r="B274" s="201" t="s">
        <v>594</v>
      </c>
      <c r="C274" s="202"/>
      <c r="D274" s="203" t="s">
        <v>595</v>
      </c>
      <c r="E274" s="197"/>
      <c r="F274" s="707" t="s">
        <v>610</v>
      </c>
      <c r="G274" s="707" t="s">
        <v>611</v>
      </c>
      <c r="H274" s="252" t="s">
        <v>612</v>
      </c>
      <c r="I274" s="201" t="s">
        <v>613</v>
      </c>
      <c r="J274" s="202" t="s">
        <v>1689</v>
      </c>
      <c r="K274" s="203" t="s">
        <v>614</v>
      </c>
      <c r="L274" s="193"/>
    </row>
    <row r="275" spans="1:13" s="196" customFormat="1" ht="18" customHeight="1">
      <c r="A275" s="346"/>
      <c r="B275" s="414" t="s">
        <v>862</v>
      </c>
      <c r="C275" s="202"/>
      <c r="D275" s="570" t="s">
        <v>609</v>
      </c>
      <c r="E275" s="197"/>
      <c r="F275" s="707" t="s">
        <v>3658</v>
      </c>
      <c r="G275" s="707" t="s">
        <v>618</v>
      </c>
      <c r="H275" s="252" t="s">
        <v>3659</v>
      </c>
      <c r="I275" s="201" t="s">
        <v>620</v>
      </c>
      <c r="J275" s="202" t="s">
        <v>1690</v>
      </c>
      <c r="K275" s="203" t="s">
        <v>621</v>
      </c>
      <c r="L275" s="193"/>
    </row>
    <row r="276" spans="1:13" s="196" customFormat="1" ht="18" customHeight="1">
      <c r="A276" s="346"/>
      <c r="B276" s="414" t="s">
        <v>1691</v>
      </c>
      <c r="C276" s="202"/>
      <c r="D276" s="570" t="s">
        <v>1692</v>
      </c>
      <c r="E276" s="197"/>
      <c r="F276" s="707" t="s">
        <v>3660</v>
      </c>
      <c r="G276" s="707" t="s">
        <v>625</v>
      </c>
      <c r="H276" s="252" t="s">
        <v>3661</v>
      </c>
      <c r="I276" s="201" t="s">
        <v>1693</v>
      </c>
      <c r="J276" s="202" t="s">
        <v>1694</v>
      </c>
      <c r="K276" s="203" t="s">
        <v>1695</v>
      </c>
      <c r="L276" s="193"/>
    </row>
    <row r="277" spans="1:13" s="196" customFormat="1" ht="18" customHeight="1">
      <c r="A277" s="346"/>
      <c r="B277" s="414" t="s">
        <v>1696</v>
      </c>
      <c r="C277" s="202"/>
      <c r="D277" s="570" t="s">
        <v>1697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615</v>
      </c>
      <c r="C278" s="202"/>
      <c r="D278" s="570" t="s">
        <v>616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1698</v>
      </c>
      <c r="C280" s="193" t="s">
        <v>1699</v>
      </c>
      <c r="D280" s="205"/>
      <c r="E280" s="193"/>
      <c r="F280" s="193" t="s">
        <v>1700</v>
      </c>
      <c r="G280" s="206" t="s">
        <v>1701</v>
      </c>
      <c r="H280" s="196"/>
      <c r="I280" s="193" t="s">
        <v>1700</v>
      </c>
      <c r="J280" s="193" t="s">
        <v>1702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57"/>
  <sheetViews>
    <sheetView showGridLines="0" topLeftCell="A132" zoomScaleNormal="100" zoomScaleSheetLayoutView="75" workbookViewId="0">
      <selection activeCell="D232" sqref="D23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44" t="s">
        <v>116</v>
      </c>
      <c r="C2" s="1244"/>
      <c r="D2" s="1244"/>
      <c r="E2" s="1244"/>
      <c r="F2" s="1244"/>
      <c r="G2" s="121"/>
      <c r="H2" s="956" t="s">
        <v>360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39" t="s">
        <v>127</v>
      </c>
      <c r="C4" s="1240"/>
      <c r="D4" s="1240"/>
      <c r="E4" s="1240"/>
      <c r="F4" s="1241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31" t="s">
        <v>361</v>
      </c>
      <c r="C6" s="1231"/>
      <c r="D6" s="1231"/>
      <c r="E6" s="1231"/>
      <c r="F6" s="1037"/>
      <c r="G6" s="145"/>
      <c r="H6" s="145"/>
    </row>
    <row r="7" spans="1:10" ht="17.45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33" t="s">
        <v>127</v>
      </c>
      <c r="C8" s="1234"/>
      <c r="D8" s="1235" t="s">
        <v>363</v>
      </c>
      <c r="E8" s="941" t="s">
        <v>308</v>
      </c>
      <c r="F8" s="941" t="s">
        <v>234</v>
      </c>
      <c r="G8" s="801"/>
      <c r="H8" s="1055"/>
    </row>
    <row r="9" spans="1:10" ht="26.25" customHeight="1">
      <c r="A9" s="805"/>
      <c r="B9" s="944" t="s">
        <v>365</v>
      </c>
      <c r="C9" s="945" t="s">
        <v>366</v>
      </c>
      <c r="D9" s="1236"/>
      <c r="E9" s="940" t="s">
        <v>146</v>
      </c>
      <c r="F9" s="940" t="s">
        <v>238</v>
      </c>
      <c r="G9" s="801"/>
      <c r="H9" s="1050" t="s">
        <v>502</v>
      </c>
      <c r="I9" s="1050" t="s">
        <v>367</v>
      </c>
      <c r="J9" s="985" t="s">
        <v>368</v>
      </c>
    </row>
    <row r="10" spans="1:10" s="14" customFormat="1" ht="19.5" hidden="1" customHeight="1">
      <c r="A10" s="805" t="s">
        <v>3662</v>
      </c>
      <c r="B10" s="855" t="s">
        <v>1841</v>
      </c>
      <c r="C10" s="854" t="s">
        <v>3663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3664</v>
      </c>
      <c r="B11" s="855" t="s">
        <v>1835</v>
      </c>
      <c r="C11" s="854" t="s">
        <v>3665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1838</v>
      </c>
      <c r="C12" s="854" t="s">
        <v>3666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3667</v>
      </c>
      <c r="B13" s="855" t="s">
        <v>1635</v>
      </c>
      <c r="C13" s="854" t="s">
        <v>3668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3669</v>
      </c>
      <c r="B14" s="855" t="s">
        <v>436</v>
      </c>
      <c r="C14" s="854" t="s">
        <v>3670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3671</v>
      </c>
      <c r="B15" s="855" t="s">
        <v>1841</v>
      </c>
      <c r="C15" s="854" t="s">
        <v>3672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3673</v>
      </c>
      <c r="B16" s="855" t="s">
        <v>1835</v>
      </c>
      <c r="C16" s="854" t="s">
        <v>3674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1838</v>
      </c>
      <c r="C17" s="854" t="s">
        <v>3675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1635</v>
      </c>
      <c r="C18" s="854" t="s">
        <v>3676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436</v>
      </c>
      <c r="C19" s="854" t="s">
        <v>2148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3677</v>
      </c>
      <c r="B20" s="856" t="s">
        <v>1835</v>
      </c>
      <c r="C20" s="854" t="s">
        <v>3678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3679</v>
      </c>
      <c r="B21" s="856" t="s">
        <v>1838</v>
      </c>
      <c r="C21" s="854" t="s">
        <v>3680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3681</v>
      </c>
      <c r="B22" s="857" t="s">
        <v>1841</v>
      </c>
      <c r="C22" s="854" t="s">
        <v>3682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3683</v>
      </c>
      <c r="B23" s="857" t="s">
        <v>1838</v>
      </c>
      <c r="C23" s="854" t="s">
        <v>3684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3685</v>
      </c>
      <c r="B24" s="857" t="s">
        <v>1635</v>
      </c>
      <c r="C24" s="854" t="s">
        <v>3686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3687</v>
      </c>
      <c r="B25" s="856" t="s">
        <v>436</v>
      </c>
      <c r="C25" s="854" t="s">
        <v>3688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3679</v>
      </c>
      <c r="B26" s="856" t="s">
        <v>1835</v>
      </c>
      <c r="C26" s="854" t="s">
        <v>3689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3690</v>
      </c>
      <c r="B27" s="857" t="s">
        <v>1841</v>
      </c>
      <c r="C27" s="854" t="s">
        <v>3691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3685</v>
      </c>
      <c r="B28" s="857" t="s">
        <v>1838</v>
      </c>
      <c r="C28" s="854" t="s">
        <v>3692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3693</v>
      </c>
      <c r="B29" s="857" t="s">
        <v>1835</v>
      </c>
      <c r="C29" s="854" t="s">
        <v>3694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2275</v>
      </c>
      <c r="B30" s="857" t="s">
        <v>1635</v>
      </c>
      <c r="C30" s="854" t="s">
        <v>3695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3696</v>
      </c>
      <c r="B31" s="937" t="s">
        <v>1838</v>
      </c>
      <c r="C31" s="937" t="s">
        <v>3697</v>
      </c>
      <c r="D31" s="802">
        <v>45364</v>
      </c>
      <c r="E31" s="802">
        <f t="shared" si="28"/>
        <v>45367</v>
      </c>
      <c r="F31" s="864" t="s">
        <v>399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1841</v>
      </c>
      <c r="B32" s="864" t="s">
        <v>399</v>
      </c>
      <c r="C32" s="937" t="s">
        <v>3698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3699</v>
      </c>
      <c r="B33" s="937" t="s">
        <v>436</v>
      </c>
      <c r="C33" s="937" t="s">
        <v>1834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1835</v>
      </c>
      <c r="C34" s="954" t="s">
        <v>1836</v>
      </c>
      <c r="D34" s="955">
        <v>45388</v>
      </c>
      <c r="E34" s="802">
        <f t="shared" si="28"/>
        <v>45391</v>
      </c>
      <c r="F34" s="880" t="s">
        <v>399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1635</v>
      </c>
      <c r="B35" s="880" t="s">
        <v>399</v>
      </c>
      <c r="C35" s="954" t="s">
        <v>1837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1838</v>
      </c>
      <c r="C36" s="954" t="s">
        <v>1839</v>
      </c>
      <c r="D36" s="955">
        <v>45402</v>
      </c>
      <c r="E36" s="802">
        <f t="shared" ref="E36" si="31">D36+3</f>
        <v>45405</v>
      </c>
      <c r="F36" s="880" t="s">
        <v>399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1841</v>
      </c>
      <c r="B37" s="1025" t="s">
        <v>1635</v>
      </c>
      <c r="C37" s="954" t="s">
        <v>1842</v>
      </c>
      <c r="D37" s="955">
        <v>45399</v>
      </c>
      <c r="E37" s="880" t="s">
        <v>399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1635</v>
      </c>
      <c r="B38" s="1025" t="s">
        <v>1841</v>
      </c>
      <c r="C38" s="954" t="s">
        <v>3700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436</v>
      </c>
      <c r="C39" s="954" t="s">
        <v>3701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1835</v>
      </c>
      <c r="C40" s="954" t="s">
        <v>3702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399</v>
      </c>
      <c r="C41" s="954" t="s">
        <v>3703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1841</v>
      </c>
      <c r="B42" s="954" t="s">
        <v>1635</v>
      </c>
      <c r="C42" s="954" t="s">
        <v>3704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3705</v>
      </c>
      <c r="B43" s="1039" t="s">
        <v>399</v>
      </c>
      <c r="C43" s="954" t="s">
        <v>3706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436</v>
      </c>
      <c r="B44" s="954" t="s">
        <v>1841</v>
      </c>
      <c r="C44" s="954" t="s">
        <v>3707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3708</v>
      </c>
      <c r="B45" s="1039" t="s">
        <v>399</v>
      </c>
      <c r="C45" s="954" t="s">
        <v>3709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1838</v>
      </c>
      <c r="C46" s="954" t="s">
        <v>3710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1635</v>
      </c>
      <c r="C47" s="954" t="s">
        <v>3711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436</v>
      </c>
      <c r="C48" s="954" t="s">
        <v>3712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3713</v>
      </c>
      <c r="B49" s="954" t="s">
        <v>1838</v>
      </c>
      <c r="C49" s="954" t="s">
        <v>3714</v>
      </c>
      <c r="D49" s="880" t="s">
        <v>399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1841</v>
      </c>
      <c r="C50" s="954" t="s">
        <v>3715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1835</v>
      </c>
      <c r="C51" s="954" t="s">
        <v>3716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1635</v>
      </c>
      <c r="C52" s="954" t="s">
        <v>3717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436</v>
      </c>
      <c r="B53" s="954" t="s">
        <v>1838</v>
      </c>
      <c r="C53" s="954" t="s">
        <v>3718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1838</v>
      </c>
      <c r="B54" s="954" t="s">
        <v>436</v>
      </c>
      <c r="C54" s="954" t="s">
        <v>3719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1841</v>
      </c>
      <c r="C55" s="954" t="s">
        <v>3720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1835</v>
      </c>
      <c r="C56" s="954" t="s">
        <v>3721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1635</v>
      </c>
      <c r="C57" s="954" t="s">
        <v>3722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1838</v>
      </c>
      <c r="C58" s="954" t="s">
        <v>3723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436</v>
      </c>
      <c r="C59" s="954" t="s">
        <v>3724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1841</v>
      </c>
      <c r="C60" s="954" t="s">
        <v>3725</v>
      </c>
      <c r="D60" s="880" t="s">
        <v>399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3726</v>
      </c>
      <c r="B61" s="954" t="s">
        <v>2188</v>
      </c>
      <c r="C61" s="954" t="s">
        <v>3727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1635</v>
      </c>
      <c r="B62" s="954" t="s">
        <v>3163</v>
      </c>
      <c r="C62" s="954" t="s">
        <v>3728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1838</v>
      </c>
      <c r="B63" s="954" t="s">
        <v>436</v>
      </c>
      <c r="C63" s="954" t="s">
        <v>3729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436</v>
      </c>
      <c r="B64" s="954" t="s">
        <v>1838</v>
      </c>
      <c r="C64" s="954" t="s">
        <v>3730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1841</v>
      </c>
      <c r="C65" s="954" t="s">
        <v>3731</v>
      </c>
      <c r="D65" s="880" t="s">
        <v>399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2188</v>
      </c>
      <c r="B66" s="954" t="s">
        <v>383</v>
      </c>
      <c r="C66" s="954" t="s">
        <v>3732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3163</v>
      </c>
      <c r="B67" s="954" t="s">
        <v>3733</v>
      </c>
      <c r="C67" s="954" t="s">
        <v>3734</v>
      </c>
      <c r="D67" s="955">
        <v>45617</v>
      </c>
      <c r="E67" s="880" t="s">
        <v>399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3735</v>
      </c>
      <c r="B68" s="954" t="s">
        <v>2188</v>
      </c>
      <c r="C68" s="954" t="s">
        <v>3736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3737</v>
      </c>
      <c r="B69" s="954" t="s">
        <v>1894</v>
      </c>
      <c r="C69" s="954" t="s">
        <v>3738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1841</v>
      </c>
      <c r="B70" s="954" t="s">
        <v>3739</v>
      </c>
      <c r="C70" s="954" t="s">
        <v>3740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383</v>
      </c>
      <c r="C71" s="954" t="s">
        <v>3741</v>
      </c>
      <c r="D71" s="955">
        <v>45645</v>
      </c>
      <c r="E71" s="880" t="s">
        <v>399</v>
      </c>
      <c r="F71" s="880" t="s">
        <v>399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3733</v>
      </c>
      <c r="B72" s="954" t="s">
        <v>713</v>
      </c>
      <c r="C72" s="954" t="s">
        <v>3742</v>
      </c>
      <c r="D72" s="880" t="s">
        <v>399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2188</v>
      </c>
      <c r="B73" s="1025" t="s">
        <v>423</v>
      </c>
      <c r="C73" s="954" t="s">
        <v>3743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2188</v>
      </c>
      <c r="C74" s="954" t="s">
        <v>3744</v>
      </c>
      <c r="D74" s="955">
        <v>45668</v>
      </c>
      <c r="E74" s="880" t="s">
        <v>399</v>
      </c>
      <c r="F74" s="880" t="s">
        <v>399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1894</v>
      </c>
      <c r="C75" s="954" t="s">
        <v>3745</v>
      </c>
      <c r="D75" s="955">
        <v>45675</v>
      </c>
      <c r="E75" s="802">
        <f t="shared" ref="E75" si="60">D75+3</f>
        <v>45678</v>
      </c>
      <c r="F75" s="880" t="s">
        <v>399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3163</v>
      </c>
      <c r="C76" s="954" t="s">
        <v>3746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3747</v>
      </c>
      <c r="B77" s="954" t="s">
        <v>383</v>
      </c>
      <c r="C77" s="954" t="s">
        <v>3748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383</v>
      </c>
      <c r="B78" s="954" t="s">
        <v>3059</v>
      </c>
      <c r="C78" s="954" t="s">
        <v>3749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2188</v>
      </c>
      <c r="B79" s="1025" t="s">
        <v>423</v>
      </c>
      <c r="C79" s="954" t="s">
        <v>3750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3163</v>
      </c>
      <c r="C80" s="954" t="s">
        <v>3751</v>
      </c>
      <c r="D80" s="972" t="s">
        <v>399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1894</v>
      </c>
      <c r="C81" s="954" t="s">
        <v>3752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383</v>
      </c>
      <c r="B82" s="954" t="s">
        <v>383</v>
      </c>
      <c r="C82" s="954" t="s">
        <v>3753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3754</v>
      </c>
      <c r="B83" s="954" t="s">
        <v>3059</v>
      </c>
      <c r="C83" s="954" t="s">
        <v>3755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423</v>
      </c>
      <c r="C84" s="954" t="s">
        <v>3756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3163</v>
      </c>
      <c r="C85" s="954" t="s">
        <v>3757</v>
      </c>
      <c r="D85" s="955">
        <v>45741</v>
      </c>
      <c r="E85" s="972" t="s">
        <v>399</v>
      </c>
      <c r="F85" s="972" t="s">
        <v>399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1894</v>
      </c>
      <c r="C86" s="954" t="s">
        <v>3758</v>
      </c>
      <c r="D86" s="955">
        <v>45756</v>
      </c>
      <c r="E86" s="758">
        <f t="shared" ref="E86:E90" si="67">D86+4</f>
        <v>45760</v>
      </c>
      <c r="F86" s="972" t="s">
        <v>399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3759</v>
      </c>
      <c r="B87" s="954" t="s">
        <v>383</v>
      </c>
      <c r="C87" s="954" t="s">
        <v>3760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423</v>
      </c>
      <c r="C88" s="954" t="s">
        <v>3761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3762</v>
      </c>
      <c r="B89" s="954" t="s">
        <v>3059</v>
      </c>
      <c r="C89" s="954" t="s">
        <v>3763</v>
      </c>
      <c r="D89" s="955">
        <v>45780</v>
      </c>
      <c r="E89" s="972" t="s">
        <v>399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713</v>
      </c>
      <c r="C90" s="954" t="s">
        <v>3764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3163</v>
      </c>
      <c r="C91" s="954" t="s">
        <v>3765</v>
      </c>
      <c r="D91" s="955">
        <v>45782</v>
      </c>
      <c r="E91" s="758">
        <f t="shared" ref="E91" si="70">D91+4</f>
        <v>45786</v>
      </c>
      <c r="F91" s="972" t="s">
        <v>399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1894</v>
      </c>
      <c r="C92" s="954" t="s">
        <v>3766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383</v>
      </c>
      <c r="B93" s="1025" t="s">
        <v>423</v>
      </c>
      <c r="C93" s="954" t="s">
        <v>3767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2508</v>
      </c>
      <c r="B94" s="954" t="s">
        <v>383</v>
      </c>
      <c r="C94" s="954" t="s">
        <v>3768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713</v>
      </c>
      <c r="C95" s="954" t="s">
        <v>3769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423</v>
      </c>
      <c r="C96" s="954" t="s">
        <v>3770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3163</v>
      </c>
      <c r="B97" s="954" t="s">
        <v>2589</v>
      </c>
      <c r="C97" s="954" t="s">
        <v>3771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3163</v>
      </c>
      <c r="C98" s="954" t="s">
        <v>3772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1894</v>
      </c>
      <c r="C99" s="954" t="s">
        <v>3773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383</v>
      </c>
      <c r="C100" s="954" t="s">
        <v>3774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713</v>
      </c>
      <c r="B101" s="1025" t="s">
        <v>423</v>
      </c>
      <c r="C101" s="954" t="s">
        <v>3775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713</v>
      </c>
      <c r="C102" s="954" t="s">
        <v>3776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3163</v>
      </c>
      <c r="B103" s="954" t="s">
        <v>2589</v>
      </c>
      <c r="C103" s="954" t="s">
        <v>3777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1894</v>
      </c>
      <c r="B104" s="1025" t="s">
        <v>423</v>
      </c>
      <c r="C104" s="954" t="s">
        <v>3778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1894</v>
      </c>
      <c r="C105" s="954" t="s">
        <v>3779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383</v>
      </c>
      <c r="C106" s="954" t="s">
        <v>3780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713</v>
      </c>
      <c r="C107" s="954" t="s">
        <v>3781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3782</v>
      </c>
      <c r="B108" s="954" t="s">
        <v>3514</v>
      </c>
      <c r="C108" s="954" t="s">
        <v>3783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3784</v>
      </c>
      <c r="B109" s="954" t="s">
        <v>1937</v>
      </c>
      <c r="C109" s="954" t="s">
        <v>3785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1894</v>
      </c>
      <c r="C110" s="954" t="s">
        <v>3786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383</v>
      </c>
      <c r="B111" s="1025" t="s">
        <v>423</v>
      </c>
      <c r="C111" s="954" t="s">
        <v>3787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383</v>
      </c>
      <c r="C112" s="954" t="s">
        <v>3788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1937</v>
      </c>
      <c r="B113" s="954" t="s">
        <v>713</v>
      </c>
      <c r="C113" s="954" t="s">
        <v>3789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3120</v>
      </c>
      <c r="B114" s="954" t="s">
        <v>3514</v>
      </c>
      <c r="C114" s="954" t="s">
        <v>3790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J114:J125" si="82">WEEKNUM(I114)</f>
        <v>41</v>
      </c>
      <c r="L114" s="1084"/>
    </row>
    <row r="115" spans="1:12" s="14" customFormat="1" ht="19.5" hidden="1" customHeight="1">
      <c r="A115" s="805" t="s">
        <v>1937</v>
      </c>
      <c r="B115" s="1125" t="s">
        <v>1937</v>
      </c>
      <c r="C115" s="954" t="s">
        <v>3791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1894</v>
      </c>
      <c r="B116" s="1025" t="s">
        <v>423</v>
      </c>
      <c r="C116" s="954" t="s">
        <v>3792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hidden="1" customHeight="1">
      <c r="A117" s="805" t="s">
        <v>383</v>
      </c>
      <c r="B117" s="954" t="s">
        <v>1894</v>
      </c>
      <c r="C117" s="954" t="s">
        <v>3793</v>
      </c>
      <c r="D117" s="955">
        <v>45965</v>
      </c>
      <c r="E117" s="758">
        <f t="shared" si="83"/>
        <v>45969</v>
      </c>
      <c r="F117" s="972" t="s">
        <v>399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hidden="1" customHeight="1">
      <c r="A118" s="805"/>
      <c r="B118" s="954" t="s">
        <v>383</v>
      </c>
      <c r="C118" s="954" t="s">
        <v>3794</v>
      </c>
      <c r="D118" s="955">
        <v>45968</v>
      </c>
      <c r="E118" s="972" t="s">
        <v>399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hidden="1" customHeight="1">
      <c r="A119" s="805" t="s">
        <v>713</v>
      </c>
      <c r="B119" s="954" t="s">
        <v>3795</v>
      </c>
      <c r="C119" s="954" t="s">
        <v>3796</v>
      </c>
      <c r="D119" s="955">
        <v>45976</v>
      </c>
      <c r="E119" s="758">
        <f>D119+3</f>
        <v>45979</v>
      </c>
      <c r="F119" s="758">
        <f>E119+2</f>
        <v>45981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hidden="1" customHeight="1">
      <c r="A120" s="805" t="s">
        <v>3797</v>
      </c>
      <c r="B120" s="1182" t="s">
        <v>755</v>
      </c>
      <c r="C120" s="954" t="s">
        <v>3798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hidden="1" customHeight="1">
      <c r="A121" s="805" t="s">
        <v>1937</v>
      </c>
      <c r="B121" s="1125" t="s">
        <v>3059</v>
      </c>
      <c r="C121" s="954" t="s">
        <v>3799</v>
      </c>
      <c r="D121" s="955">
        <v>45990</v>
      </c>
      <c r="E121" s="758">
        <f t="shared" ref="E121" si="85">D121+4</f>
        <v>45994</v>
      </c>
      <c r="F121" s="758">
        <f>E121+4</f>
        <v>45998</v>
      </c>
      <c r="G121" s="801"/>
      <c r="H121" s="758">
        <f t="shared" ref="H121:I138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hidden="1" customHeight="1">
      <c r="A122" s="805"/>
      <c r="B122" s="1125" t="s">
        <v>1894</v>
      </c>
      <c r="C122" s="954" t="s">
        <v>3800</v>
      </c>
      <c r="D122" s="955">
        <v>46003</v>
      </c>
      <c r="E122" s="758">
        <f t="shared" ref="E122:E125" si="87">D122+4</f>
        <v>46007</v>
      </c>
      <c r="F122" s="972" t="s">
        <v>399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hidden="1" customHeight="1">
      <c r="A123" s="805"/>
      <c r="B123" s="1125" t="s">
        <v>1972</v>
      </c>
      <c r="C123" s="954" t="s">
        <v>3801</v>
      </c>
      <c r="D123" s="955">
        <v>46008</v>
      </c>
      <c r="E123" s="758">
        <f t="shared" si="87"/>
        <v>46012</v>
      </c>
      <c r="F123" s="758">
        <f>E123+4</f>
        <v>46016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hidden="1" customHeight="1">
      <c r="A124" s="805" t="s">
        <v>3802</v>
      </c>
      <c r="B124" s="1125" t="s">
        <v>3803</v>
      </c>
      <c r="C124" s="954" t="s">
        <v>3804</v>
      </c>
      <c r="D124" s="955">
        <v>46013</v>
      </c>
      <c r="E124" s="758">
        <f t="shared" si="87"/>
        <v>46017</v>
      </c>
      <c r="F124" s="758">
        <f>E124+4</f>
        <v>46021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hidden="1" customHeight="1">
      <c r="A125" s="805" t="s">
        <v>3805</v>
      </c>
      <c r="B125" s="1125" t="s">
        <v>3806</v>
      </c>
      <c r="C125" s="954" t="s">
        <v>3807</v>
      </c>
      <c r="D125" s="955">
        <v>46020</v>
      </c>
      <c r="E125" s="758">
        <f t="shared" si="87"/>
        <v>46024</v>
      </c>
      <c r="F125" s="972" t="s">
        <v>399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hidden="1" customHeight="1">
      <c r="A126" s="805" t="s">
        <v>3808</v>
      </c>
      <c r="B126" s="1125" t="s">
        <v>3809</v>
      </c>
      <c r="C126" s="954" t="s">
        <v>3810</v>
      </c>
      <c r="D126" s="955">
        <v>46034</v>
      </c>
      <c r="E126" s="972" t="s">
        <v>399</v>
      </c>
      <c r="F126" s="972" t="s">
        <v>399</v>
      </c>
      <c r="G126" s="801"/>
      <c r="H126" s="758">
        <f t="shared" si="86"/>
        <v>46021</v>
      </c>
      <c r="I126" s="758">
        <f t="shared" si="86"/>
        <v>46022</v>
      </c>
      <c r="J126" s="332">
        <v>1</v>
      </c>
      <c r="L126" s="13"/>
    </row>
    <row r="127" spans="1:12" s="14" customFormat="1" ht="19.5" hidden="1" customHeight="1">
      <c r="A127" s="805" t="s">
        <v>3811</v>
      </c>
      <c r="B127" s="1125" t="s">
        <v>427</v>
      </c>
      <c r="C127" s="954" t="s">
        <v>3812</v>
      </c>
      <c r="D127" s="955">
        <v>46030</v>
      </c>
      <c r="E127" s="758">
        <f t="shared" ref="E127" si="88">D127+4</f>
        <v>46034</v>
      </c>
      <c r="F127" s="758">
        <f t="shared" ref="F127" si="89">E127+4</f>
        <v>46038</v>
      </c>
      <c r="G127" s="801"/>
      <c r="H127" s="758">
        <v>46028</v>
      </c>
      <c r="I127" s="758">
        <v>46029</v>
      </c>
      <c r="J127" s="332">
        <f t="shared" ref="J127:J128" si="90">WEEKNUM(I127)</f>
        <v>2</v>
      </c>
      <c r="L127" s="13"/>
    </row>
    <row r="128" spans="1:12" s="14" customFormat="1" ht="19.5" customHeight="1">
      <c r="A128" s="805" t="s">
        <v>1972</v>
      </c>
      <c r="B128" s="1125" t="s">
        <v>1838</v>
      </c>
      <c r="C128" s="954" t="s">
        <v>3813</v>
      </c>
      <c r="D128" s="955">
        <v>46040</v>
      </c>
      <c r="E128" s="972" t="s">
        <v>399</v>
      </c>
      <c r="F128" s="972" t="s">
        <v>399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0"/>
        <v>3</v>
      </c>
      <c r="L128" s="13"/>
    </row>
    <row r="129" spans="1:19" s="14" customFormat="1" ht="19.5" customHeight="1">
      <c r="A129" s="805"/>
      <c r="B129" s="1125" t="s">
        <v>3814</v>
      </c>
      <c r="C129" s="954" t="s">
        <v>3815</v>
      </c>
      <c r="D129" s="955">
        <v>46049</v>
      </c>
      <c r="E129" s="758">
        <f t="shared" ref="E129" si="91">D129+4</f>
        <v>46053</v>
      </c>
      <c r="F129" s="758">
        <f t="shared" ref="F129" si="92">E129+4</f>
        <v>46057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3">WEEKNUM(I129)</f>
        <v>4</v>
      </c>
      <c r="L129" s="13"/>
    </row>
    <row r="130" spans="1:19" s="14" customFormat="1" ht="19.5" customHeight="1">
      <c r="A130" s="805" t="s">
        <v>548</v>
      </c>
      <c r="B130" s="1125" t="s">
        <v>3816</v>
      </c>
      <c r="C130" s="954" t="s">
        <v>3817</v>
      </c>
      <c r="D130" s="955">
        <v>46052</v>
      </c>
      <c r="E130" s="758">
        <f t="shared" ref="E130" si="94">D130+4</f>
        <v>46056</v>
      </c>
      <c r="F130" s="758">
        <f t="shared" ref="F130" si="95">E130+4</f>
        <v>46060</v>
      </c>
      <c r="G130" s="801"/>
      <c r="H130" s="758">
        <f t="shared" si="86"/>
        <v>46049</v>
      </c>
      <c r="I130" s="758">
        <f t="shared" si="86"/>
        <v>46050</v>
      </c>
      <c r="J130" s="332">
        <f t="shared" ref="J130" si="96">WEEKNUM(I130)</f>
        <v>5</v>
      </c>
      <c r="L130" s="13"/>
    </row>
    <row r="131" spans="1:19" s="14" customFormat="1" ht="19.5" customHeight="1">
      <c r="A131" s="805" t="s">
        <v>3096</v>
      </c>
      <c r="B131" s="1125" t="s">
        <v>3809</v>
      </c>
      <c r="C131" s="954" t="s">
        <v>3818</v>
      </c>
      <c r="D131" s="955">
        <v>46056</v>
      </c>
      <c r="E131" s="758">
        <f t="shared" ref="E131:E132" si="97">D131+4</f>
        <v>46060</v>
      </c>
      <c r="F131" s="758">
        <f t="shared" ref="F131:F132" si="98">E131+4</f>
        <v>46064</v>
      </c>
      <c r="G131" s="801"/>
      <c r="H131" s="758">
        <f t="shared" si="86"/>
        <v>46056</v>
      </c>
      <c r="I131" s="758">
        <f t="shared" si="86"/>
        <v>46057</v>
      </c>
      <c r="J131" s="332">
        <f t="shared" ref="J131:J132" si="99">WEEKNUM(I131)</f>
        <v>6</v>
      </c>
      <c r="L131" s="13"/>
    </row>
    <row r="132" spans="1:19" s="14" customFormat="1" ht="19.5" customHeight="1">
      <c r="A132" s="805" t="s">
        <v>3819</v>
      </c>
      <c r="B132" s="1125" t="s">
        <v>427</v>
      </c>
      <c r="C132" s="954" t="s">
        <v>3820</v>
      </c>
      <c r="D132" s="955">
        <v>46063</v>
      </c>
      <c r="E132" s="758">
        <f t="shared" si="97"/>
        <v>46067</v>
      </c>
      <c r="F132" s="758">
        <f t="shared" si="98"/>
        <v>46071</v>
      </c>
      <c r="G132" s="801"/>
      <c r="H132" s="758">
        <f t="shared" si="86"/>
        <v>46063</v>
      </c>
      <c r="I132" s="758">
        <f t="shared" si="86"/>
        <v>46064</v>
      </c>
      <c r="J132" s="332">
        <f t="shared" si="99"/>
        <v>7</v>
      </c>
      <c r="L132" s="13"/>
    </row>
    <row r="133" spans="1:19" s="14" customFormat="1" ht="19.5" customHeight="1">
      <c r="A133" s="805" t="s">
        <v>3821</v>
      </c>
      <c r="B133" s="1221" t="s">
        <v>1838</v>
      </c>
      <c r="C133" s="954" t="s">
        <v>3822</v>
      </c>
      <c r="D133" s="955">
        <v>46070</v>
      </c>
      <c r="E133" s="758">
        <f t="shared" ref="E133" si="100">D133+4</f>
        <v>46074</v>
      </c>
      <c r="F133" s="758">
        <f t="shared" ref="F133" si="101">E133+4</f>
        <v>46078</v>
      </c>
      <c r="G133" s="801"/>
      <c r="H133" s="758">
        <f t="shared" si="86"/>
        <v>46070</v>
      </c>
      <c r="I133" s="758">
        <f t="shared" si="86"/>
        <v>46071</v>
      </c>
      <c r="J133" s="332">
        <f t="shared" ref="J133" si="102">WEEKNUM(I133)</f>
        <v>8</v>
      </c>
      <c r="L133" s="13"/>
    </row>
    <row r="134" spans="1:19" s="14" customFormat="1" ht="19.5" customHeight="1">
      <c r="A134" s="805" t="s">
        <v>3814</v>
      </c>
      <c r="B134" s="1125" t="s">
        <v>713</v>
      </c>
      <c r="C134" s="954" t="s">
        <v>3823</v>
      </c>
      <c r="D134" s="955">
        <v>46077</v>
      </c>
      <c r="E134" s="758">
        <f t="shared" ref="E134" si="103">D134+4</f>
        <v>46081</v>
      </c>
      <c r="F134" s="758">
        <f t="shared" ref="F134" si="104">E134+4</f>
        <v>46085</v>
      </c>
      <c r="G134" s="801"/>
      <c r="H134" s="758">
        <f t="shared" si="86"/>
        <v>46077</v>
      </c>
      <c r="I134" s="758">
        <f t="shared" si="86"/>
        <v>46078</v>
      </c>
      <c r="J134" s="332">
        <f t="shared" ref="J134" si="105">WEEKNUM(I134)</f>
        <v>9</v>
      </c>
      <c r="L134" s="13"/>
    </row>
    <row r="135" spans="1:19" s="14" customFormat="1" ht="19.5" customHeight="1">
      <c r="A135" s="805" t="s">
        <v>3806</v>
      </c>
      <c r="B135" s="1125" t="s">
        <v>3806</v>
      </c>
      <c r="C135" s="954" t="s">
        <v>3824</v>
      </c>
      <c r="D135" s="955">
        <v>46084</v>
      </c>
      <c r="E135" s="758">
        <f t="shared" ref="E135" si="106">D135+4</f>
        <v>46088</v>
      </c>
      <c r="F135" s="758">
        <f t="shared" ref="F135" si="107">E135+4</f>
        <v>46092</v>
      </c>
      <c r="G135" s="801"/>
      <c r="H135" s="758">
        <f t="shared" si="86"/>
        <v>46084</v>
      </c>
      <c r="I135" s="758">
        <f t="shared" si="86"/>
        <v>46085</v>
      </c>
      <c r="J135" s="332">
        <f t="shared" ref="J135" si="108">WEEKNUM(I135)</f>
        <v>10</v>
      </c>
      <c r="L135" s="13"/>
    </row>
    <row r="136" spans="1:19" s="14" customFormat="1" ht="19.5" customHeight="1">
      <c r="A136" s="805"/>
      <c r="B136" s="1125" t="s">
        <v>3825</v>
      </c>
      <c r="C136" s="954" t="s">
        <v>3826</v>
      </c>
      <c r="D136" s="955">
        <v>46091</v>
      </c>
      <c r="E136" s="758">
        <f t="shared" ref="E136:E137" si="109">D136+4</f>
        <v>46095</v>
      </c>
      <c r="F136" s="758">
        <f t="shared" ref="F136:F137" si="110">E136+4</f>
        <v>46099</v>
      </c>
      <c r="G136" s="801"/>
      <c r="H136" s="758">
        <f t="shared" si="86"/>
        <v>46091</v>
      </c>
      <c r="I136" s="758">
        <f t="shared" si="86"/>
        <v>46092</v>
      </c>
      <c r="J136" s="332">
        <f t="shared" ref="J136:J137" si="111">WEEKNUM(I136)</f>
        <v>11</v>
      </c>
      <c r="L136" s="13"/>
    </row>
    <row r="137" spans="1:19" s="14" customFormat="1" ht="19.5" customHeight="1">
      <c r="A137" s="805"/>
      <c r="B137" s="1125" t="s">
        <v>427</v>
      </c>
      <c r="C137" s="954" t="s">
        <v>3827</v>
      </c>
      <c r="D137" s="955">
        <v>46098</v>
      </c>
      <c r="E137" s="758">
        <f t="shared" si="109"/>
        <v>46102</v>
      </c>
      <c r="F137" s="758">
        <f t="shared" si="110"/>
        <v>46106</v>
      </c>
      <c r="G137" s="801"/>
      <c r="H137" s="758">
        <f t="shared" si="86"/>
        <v>46098</v>
      </c>
      <c r="I137" s="758">
        <f t="shared" si="86"/>
        <v>46099</v>
      </c>
      <c r="J137" s="332">
        <f t="shared" si="111"/>
        <v>12</v>
      </c>
      <c r="L137" s="13"/>
    </row>
    <row r="138" spans="1:19" s="14" customFormat="1" ht="19.5" customHeight="1">
      <c r="A138" s="805"/>
      <c r="B138" s="1125" t="s">
        <v>1960</v>
      </c>
      <c r="C138" s="954" t="s">
        <v>3828</v>
      </c>
      <c r="D138" s="955">
        <v>46105</v>
      </c>
      <c r="E138" s="758">
        <f t="shared" ref="E138" si="112">D138+4</f>
        <v>46109</v>
      </c>
      <c r="F138" s="758">
        <f t="shared" ref="F138" si="113">E138+4</f>
        <v>46113</v>
      </c>
      <c r="G138" s="801"/>
      <c r="H138" s="758">
        <f t="shared" si="86"/>
        <v>46105</v>
      </c>
      <c r="I138" s="758">
        <f t="shared" si="86"/>
        <v>46106</v>
      </c>
      <c r="J138" s="332">
        <f t="shared" ref="J138" si="114">WEEKNUM(I138)</f>
        <v>13</v>
      </c>
      <c r="L138" s="13"/>
    </row>
    <row r="139" spans="1:19" ht="19.5" customHeight="1">
      <c r="B139" s="1106" t="s">
        <v>577</v>
      </c>
      <c r="C139" s="678"/>
      <c r="D139" s="678"/>
      <c r="E139" s="678"/>
      <c r="F139" s="678"/>
      <c r="G139" s="678"/>
      <c r="H139" s="678"/>
      <c r="I139" s="407"/>
      <c r="J139" s="490"/>
      <c r="K139" s="149"/>
      <c r="L139" s="14"/>
    </row>
    <row r="140" spans="1:19" s="14" customFormat="1" ht="19.5" customHeight="1">
      <c r="A140" s="805"/>
      <c r="B140" s="808"/>
      <c r="C140" s="808"/>
      <c r="D140" s="764"/>
      <c r="E140" s="801"/>
      <c r="F140" s="801"/>
      <c r="G140" s="801"/>
      <c r="H140" s="764"/>
      <c r="I140" s="801"/>
      <c r="J140" s="801"/>
      <c r="L140" s="13"/>
    </row>
    <row r="141" spans="1:19" s="149" customFormat="1" ht="15.75" customHeight="1">
      <c r="A141" s="1033"/>
      <c r="B141" s="1231"/>
      <c r="C141" s="1231"/>
      <c r="D141" s="1231"/>
      <c r="E141" s="1037"/>
      <c r="F141" s="1037"/>
      <c r="G141" s="1037"/>
      <c r="H141" s="1037"/>
      <c r="I141" s="1037"/>
      <c r="J141" s="217"/>
      <c r="K141" s="217"/>
      <c r="L141" s="217"/>
    </row>
    <row r="142" spans="1:19" ht="13.9">
      <c r="A142" s="327"/>
      <c r="H142" s="9"/>
      <c r="I142" s="9"/>
      <c r="J142" s="423"/>
      <c r="K142" s="423"/>
      <c r="L142" s="424"/>
    </row>
    <row r="143" spans="1:19" ht="34.5" hidden="1" customHeight="1">
      <c r="A143" s="327"/>
      <c r="B143" s="1233" t="s">
        <v>127</v>
      </c>
      <c r="C143" s="1234"/>
      <c r="D143" s="1235" t="s">
        <v>363</v>
      </c>
      <c r="E143" s="941" t="s">
        <v>311</v>
      </c>
      <c r="F143" s="941" t="s">
        <v>287</v>
      </c>
      <c r="G143" s="941" t="s">
        <v>3829</v>
      </c>
      <c r="H143" s="941" t="s">
        <v>3830</v>
      </c>
      <c r="I143" s="944" t="s">
        <v>246</v>
      </c>
      <c r="K143" s="1055"/>
      <c r="L143"/>
      <c r="M143" s="18"/>
      <c r="P143" s="345"/>
      <c r="S143" s="18"/>
    </row>
    <row r="144" spans="1:19" ht="27" hidden="1" customHeight="1">
      <c r="A144" s="327"/>
      <c r="B144" s="944" t="s">
        <v>365</v>
      </c>
      <c r="C144" s="945" t="s">
        <v>366</v>
      </c>
      <c r="D144" s="1236"/>
      <c r="E144" s="940" t="s">
        <v>282</v>
      </c>
      <c r="F144" s="940" t="s">
        <v>267</v>
      </c>
      <c r="G144" s="940" t="s">
        <v>185</v>
      </c>
      <c r="H144" s="940" t="s">
        <v>173</v>
      </c>
      <c r="I144" s="940" t="s">
        <v>273</v>
      </c>
      <c r="K144" s="1050" t="s">
        <v>367</v>
      </c>
      <c r="L144"/>
      <c r="M144" s="18"/>
      <c r="P144" s="345"/>
      <c r="S144" s="18"/>
    </row>
    <row r="145" spans="1:12" ht="19.5" hidden="1" customHeight="1">
      <c r="A145" s="805"/>
      <c r="B145" s="954" t="s">
        <v>1635</v>
      </c>
      <c r="C145" s="954" t="s">
        <v>3831</v>
      </c>
      <c r="D145" s="955">
        <v>45482</v>
      </c>
      <c r="E145" s="802">
        <f t="shared" ref="E145:E147" si="115">D145+1</f>
        <v>45483</v>
      </c>
      <c r="F145" s="802">
        <f t="shared" ref="F145:F147" si="116">D145+7</f>
        <v>45489</v>
      </c>
      <c r="G145" s="802">
        <f t="shared" ref="G145" si="117">D145+9</f>
        <v>45491</v>
      </c>
      <c r="H145" s="880" t="s">
        <v>399</v>
      </c>
      <c r="I145" s="880" t="s">
        <v>399</v>
      </c>
      <c r="J145" s="802">
        <f t="shared" ref="J145" si="118">D145+19</f>
        <v>45501</v>
      </c>
      <c r="L145" s="758" t="e">
        <f>+#REF!+7</f>
        <v>#REF!</v>
      </c>
    </row>
    <row r="146" spans="1:12" ht="19.5" hidden="1" customHeight="1">
      <c r="A146" s="805"/>
      <c r="B146" s="954" t="s">
        <v>436</v>
      </c>
      <c r="C146" s="954" t="s">
        <v>3832</v>
      </c>
      <c r="D146" s="955">
        <v>45497</v>
      </c>
      <c r="E146" s="802">
        <f t="shared" si="115"/>
        <v>45498</v>
      </c>
      <c r="F146" s="802">
        <f t="shared" si="116"/>
        <v>45504</v>
      </c>
      <c r="G146" s="802">
        <f t="shared" ref="G146" si="119">D146+9</f>
        <v>45506</v>
      </c>
      <c r="H146" s="880" t="s">
        <v>399</v>
      </c>
      <c r="I146" s="880" t="s">
        <v>399</v>
      </c>
      <c r="J146" s="802">
        <f t="shared" ref="J146:J147" si="120">D146+19</f>
        <v>45516</v>
      </c>
      <c r="L146" s="758" t="e">
        <f t="shared" ref="K146:L178" si="121">+L145+7</f>
        <v>#REF!</v>
      </c>
    </row>
    <row r="147" spans="1:12" ht="19.5" hidden="1" customHeight="1">
      <c r="A147" s="805" t="s">
        <v>1841</v>
      </c>
      <c r="B147" s="954" t="s">
        <v>1838</v>
      </c>
      <c r="C147" s="954" t="s">
        <v>3833</v>
      </c>
      <c r="D147" s="955">
        <v>45498</v>
      </c>
      <c r="E147" s="802">
        <f t="shared" si="115"/>
        <v>45499</v>
      </c>
      <c r="F147" s="802">
        <f t="shared" si="116"/>
        <v>45505</v>
      </c>
      <c r="G147" s="880" t="s">
        <v>399</v>
      </c>
      <c r="H147" s="880" t="s">
        <v>399</v>
      </c>
      <c r="I147" s="880" t="s">
        <v>399</v>
      </c>
      <c r="J147" s="802">
        <f t="shared" si="120"/>
        <v>45517</v>
      </c>
      <c r="L147" s="758" t="e">
        <f t="shared" si="121"/>
        <v>#REF!</v>
      </c>
    </row>
    <row r="148" spans="1:12" ht="19.5" hidden="1" customHeight="1">
      <c r="A148" s="805"/>
      <c r="B148" s="954" t="s">
        <v>1841</v>
      </c>
      <c r="C148" s="954" t="s">
        <v>3834</v>
      </c>
      <c r="D148" s="955">
        <v>45504</v>
      </c>
      <c r="E148" s="802">
        <f t="shared" ref="E148:E151" si="122">D148+1</f>
        <v>45505</v>
      </c>
      <c r="F148" s="802">
        <f t="shared" ref="F148:F151" si="123">D148+7</f>
        <v>45511</v>
      </c>
      <c r="G148" s="802">
        <f t="shared" ref="G148:G151" si="124">D148+9</f>
        <v>45513</v>
      </c>
      <c r="H148" s="880" t="s">
        <v>399</v>
      </c>
      <c r="I148" s="880" t="s">
        <v>399</v>
      </c>
      <c r="J148" s="802">
        <f t="shared" ref="J148:J151" si="125">D148+19</f>
        <v>45523</v>
      </c>
      <c r="L148" s="758" t="e">
        <f t="shared" si="121"/>
        <v>#REF!</v>
      </c>
    </row>
    <row r="149" spans="1:12" ht="19.5" hidden="1" customHeight="1">
      <c r="A149" s="805"/>
      <c r="B149" s="954" t="s">
        <v>1835</v>
      </c>
      <c r="C149" s="954" t="s">
        <v>3835</v>
      </c>
      <c r="D149" s="955">
        <v>45507</v>
      </c>
      <c r="E149" s="758">
        <f t="shared" si="122"/>
        <v>45508</v>
      </c>
      <c r="F149" s="758">
        <f t="shared" si="123"/>
        <v>45514</v>
      </c>
      <c r="G149" s="758">
        <f t="shared" si="124"/>
        <v>45516</v>
      </c>
      <c r="H149" s="880" t="s">
        <v>399</v>
      </c>
      <c r="I149" s="880" t="s">
        <v>399</v>
      </c>
      <c r="J149" s="802">
        <f t="shared" si="125"/>
        <v>45526</v>
      </c>
      <c r="L149" s="758" t="e">
        <f t="shared" si="121"/>
        <v>#REF!</v>
      </c>
    </row>
    <row r="150" spans="1:12" ht="19.5" hidden="1" customHeight="1">
      <c r="A150" s="805"/>
      <c r="B150" s="954" t="s">
        <v>1635</v>
      </c>
      <c r="C150" s="954" t="s">
        <v>3836</v>
      </c>
      <c r="D150" s="955">
        <v>45514</v>
      </c>
      <c r="E150" s="758">
        <f t="shared" si="122"/>
        <v>45515</v>
      </c>
      <c r="F150" s="758">
        <f t="shared" si="123"/>
        <v>45521</v>
      </c>
      <c r="G150" s="758">
        <f t="shared" si="124"/>
        <v>45523</v>
      </c>
      <c r="H150" s="880" t="s">
        <v>399</v>
      </c>
      <c r="I150" s="880" t="s">
        <v>399</v>
      </c>
      <c r="J150" s="802">
        <f t="shared" si="125"/>
        <v>45533</v>
      </c>
      <c r="L150" s="758" t="e">
        <f t="shared" si="121"/>
        <v>#REF!</v>
      </c>
    </row>
    <row r="151" spans="1:12" ht="19.5" hidden="1" customHeight="1">
      <c r="A151" s="805" t="s">
        <v>436</v>
      </c>
      <c r="B151" s="954" t="s">
        <v>1838</v>
      </c>
      <c r="C151" s="954" t="s">
        <v>3837</v>
      </c>
      <c r="D151" s="955">
        <v>45522</v>
      </c>
      <c r="E151" s="758">
        <f t="shared" si="122"/>
        <v>45523</v>
      </c>
      <c r="F151" s="758">
        <f t="shared" si="123"/>
        <v>45529</v>
      </c>
      <c r="G151" s="758">
        <f t="shared" si="124"/>
        <v>45531</v>
      </c>
      <c r="H151" s="880" t="s">
        <v>399</v>
      </c>
      <c r="I151" s="880" t="s">
        <v>399</v>
      </c>
      <c r="J151" s="802">
        <f t="shared" si="125"/>
        <v>45541</v>
      </c>
      <c r="L151" s="758" t="e">
        <f t="shared" si="121"/>
        <v>#REF!</v>
      </c>
    </row>
    <row r="152" spans="1:12" ht="19.5" hidden="1" customHeight="1">
      <c r="A152" s="805" t="s">
        <v>1838</v>
      </c>
      <c r="B152" s="954" t="s">
        <v>436</v>
      </c>
      <c r="C152" s="954" t="s">
        <v>3838</v>
      </c>
      <c r="D152" s="955">
        <v>45529</v>
      </c>
      <c r="E152" s="758">
        <f t="shared" ref="E152:E156" si="126">D152+1</f>
        <v>45530</v>
      </c>
      <c r="F152" s="758">
        <f t="shared" ref="F152:F156" si="127">D152+7</f>
        <v>45536</v>
      </c>
      <c r="G152" s="758">
        <f t="shared" ref="G152:G156" si="128">D152+9</f>
        <v>45538</v>
      </c>
      <c r="H152" s="880" t="s">
        <v>399</v>
      </c>
      <c r="I152" s="880" t="s">
        <v>399</v>
      </c>
      <c r="J152" s="802">
        <f t="shared" ref="J152:J156" si="129">D152+19</f>
        <v>45548</v>
      </c>
      <c r="L152" s="758" t="e">
        <f t="shared" si="121"/>
        <v>#REF!</v>
      </c>
    </row>
    <row r="153" spans="1:12" ht="19.5" hidden="1" customHeight="1">
      <c r="A153" s="805"/>
      <c r="B153" s="954" t="s">
        <v>1841</v>
      </c>
      <c r="C153" s="954" t="s">
        <v>3839</v>
      </c>
      <c r="D153" s="955">
        <v>45536</v>
      </c>
      <c r="E153" s="802">
        <f t="shared" si="126"/>
        <v>45537</v>
      </c>
      <c r="F153" s="802">
        <f t="shared" si="127"/>
        <v>45543</v>
      </c>
      <c r="G153" s="802">
        <f t="shared" si="128"/>
        <v>45545</v>
      </c>
      <c r="H153" s="758">
        <f t="shared" ref="H153" si="130">D153+11</f>
        <v>45547</v>
      </c>
      <c r="I153" s="758">
        <f t="shared" ref="I153" si="131">D153+13</f>
        <v>45549</v>
      </c>
      <c r="J153" s="802">
        <f t="shared" ref="J153" si="132">D153+19</f>
        <v>45555</v>
      </c>
      <c r="L153" s="758" t="e">
        <f t="shared" si="121"/>
        <v>#REF!</v>
      </c>
    </row>
    <row r="154" spans="1:12" ht="19.5" hidden="1" customHeight="1">
      <c r="A154" s="805"/>
      <c r="B154" s="954" t="s">
        <v>1835</v>
      </c>
      <c r="C154" s="954" t="s">
        <v>3840</v>
      </c>
      <c r="D154" s="955">
        <v>45542</v>
      </c>
      <c r="E154" s="880" t="s">
        <v>399</v>
      </c>
      <c r="F154" s="880" t="s">
        <v>399</v>
      </c>
      <c r="G154" s="880" t="s">
        <v>399</v>
      </c>
      <c r="H154" s="880" t="s">
        <v>399</v>
      </c>
      <c r="I154" s="880" t="s">
        <v>399</v>
      </c>
      <c r="J154" s="880" t="s">
        <v>399</v>
      </c>
      <c r="L154" s="758" t="e">
        <f t="shared" si="121"/>
        <v>#REF!</v>
      </c>
    </row>
    <row r="155" spans="1:12" ht="19.5" hidden="1" customHeight="1">
      <c r="A155" s="805"/>
      <c r="B155" s="954" t="s">
        <v>1635</v>
      </c>
      <c r="C155" s="954" t="s">
        <v>3841</v>
      </c>
      <c r="D155" s="955">
        <v>45549</v>
      </c>
      <c r="E155" s="758">
        <f t="shared" si="126"/>
        <v>45550</v>
      </c>
      <c r="F155" s="758">
        <f t="shared" si="127"/>
        <v>45556</v>
      </c>
      <c r="G155" s="758">
        <f t="shared" si="128"/>
        <v>45558</v>
      </c>
      <c r="H155" s="758">
        <f t="shared" ref="H155:H159" si="133">D155+11</f>
        <v>45560</v>
      </c>
      <c r="I155" s="758">
        <f t="shared" ref="I155:I159" si="134">D155+13</f>
        <v>45562</v>
      </c>
      <c r="J155" s="802">
        <f t="shared" si="129"/>
        <v>45568</v>
      </c>
      <c r="L155" s="758" t="e">
        <f t="shared" si="121"/>
        <v>#REF!</v>
      </c>
    </row>
    <row r="156" spans="1:12" ht="19.5" hidden="1" customHeight="1">
      <c r="A156" s="805"/>
      <c r="B156" s="954" t="s">
        <v>1838</v>
      </c>
      <c r="C156" s="954" t="s">
        <v>3842</v>
      </c>
      <c r="D156" s="955">
        <v>45556</v>
      </c>
      <c r="E156" s="758">
        <f t="shared" si="126"/>
        <v>45557</v>
      </c>
      <c r="F156" s="758">
        <f t="shared" si="127"/>
        <v>45563</v>
      </c>
      <c r="G156" s="758">
        <f t="shared" si="128"/>
        <v>45565</v>
      </c>
      <c r="H156" s="758">
        <f t="shared" si="133"/>
        <v>45567</v>
      </c>
      <c r="I156" s="758">
        <f t="shared" si="134"/>
        <v>45569</v>
      </c>
      <c r="J156" s="802">
        <f t="shared" si="129"/>
        <v>45575</v>
      </c>
      <c r="L156" s="758" t="e">
        <f t="shared" si="121"/>
        <v>#REF!</v>
      </c>
    </row>
    <row r="157" spans="1:12" ht="19.5" hidden="1" customHeight="1">
      <c r="A157" s="805"/>
      <c r="B157" s="954" t="s">
        <v>436</v>
      </c>
      <c r="C157" s="954" t="s">
        <v>3843</v>
      </c>
      <c r="D157" s="955">
        <v>45568</v>
      </c>
      <c r="E157" s="758">
        <f t="shared" ref="E157:E161" si="135">D157+1</f>
        <v>45569</v>
      </c>
      <c r="F157" s="758">
        <f t="shared" ref="F157:F161" si="136">D157+7</f>
        <v>45575</v>
      </c>
      <c r="G157" s="880" t="s">
        <v>399</v>
      </c>
      <c r="H157" s="880" t="s">
        <v>399</v>
      </c>
      <c r="I157" s="880" t="s">
        <v>399</v>
      </c>
      <c r="J157" s="802">
        <f t="shared" ref="J157:J161" si="137">D157+19</f>
        <v>45587</v>
      </c>
      <c r="L157" s="758" t="e">
        <f t="shared" si="121"/>
        <v>#REF!</v>
      </c>
    </row>
    <row r="158" spans="1:12" ht="19.5" hidden="1" customHeight="1">
      <c r="A158" s="805"/>
      <c r="B158" s="954" t="s">
        <v>1841</v>
      </c>
      <c r="C158" s="954" t="s">
        <v>3844</v>
      </c>
      <c r="D158" s="955">
        <v>45572</v>
      </c>
      <c r="E158" s="880" t="s">
        <v>399</v>
      </c>
      <c r="F158" s="758">
        <f t="shared" ref="F158" si="138">D158+7</f>
        <v>45579</v>
      </c>
      <c r="G158" s="758">
        <f t="shared" ref="G158" si="139">D158+9</f>
        <v>45581</v>
      </c>
      <c r="H158" s="758">
        <f t="shared" ref="H158" si="140">D158+11</f>
        <v>45583</v>
      </c>
      <c r="I158" s="758">
        <f t="shared" ref="I158" si="141">D158+13</f>
        <v>45585</v>
      </c>
      <c r="J158" s="802">
        <f t="shared" ref="J158" si="142">D158+19</f>
        <v>45591</v>
      </c>
      <c r="L158" s="758" t="e">
        <f t="shared" si="121"/>
        <v>#REF!</v>
      </c>
    </row>
    <row r="159" spans="1:12" ht="19.5" hidden="1" customHeight="1">
      <c r="A159" s="805" t="s">
        <v>3726</v>
      </c>
      <c r="B159" s="954" t="s">
        <v>3845</v>
      </c>
      <c r="C159" s="954" t="s">
        <v>3846</v>
      </c>
      <c r="D159" s="955">
        <v>45577</v>
      </c>
      <c r="E159" s="758">
        <f t="shared" si="135"/>
        <v>45578</v>
      </c>
      <c r="F159" s="758">
        <f t="shared" si="136"/>
        <v>45584</v>
      </c>
      <c r="G159" s="758">
        <f t="shared" ref="G159:G161" si="143">D159+9</f>
        <v>45586</v>
      </c>
      <c r="H159" s="758">
        <f t="shared" si="133"/>
        <v>45588</v>
      </c>
      <c r="I159" s="758">
        <f t="shared" si="134"/>
        <v>45590</v>
      </c>
      <c r="J159" s="802">
        <f t="shared" si="137"/>
        <v>45596</v>
      </c>
      <c r="L159" s="758" t="e">
        <f t="shared" si="121"/>
        <v>#REF!</v>
      </c>
    </row>
    <row r="160" spans="1:12" ht="19.5" hidden="1" customHeight="1">
      <c r="A160" s="805" t="s">
        <v>1635</v>
      </c>
      <c r="B160" s="954" t="s">
        <v>3163</v>
      </c>
      <c r="C160" s="954" t="s">
        <v>3847</v>
      </c>
      <c r="D160" s="955">
        <v>45585</v>
      </c>
      <c r="E160" s="758">
        <f t="shared" ref="E160" si="144">D160+1</f>
        <v>45586</v>
      </c>
      <c r="F160" s="758">
        <f t="shared" ref="F160" si="145">D160+7</f>
        <v>45592</v>
      </c>
      <c r="G160" s="758">
        <f t="shared" ref="G160" si="146">D160+9</f>
        <v>45594</v>
      </c>
      <c r="H160" s="758">
        <f t="shared" ref="H160" si="147">D160+11</f>
        <v>45596</v>
      </c>
      <c r="I160" s="758">
        <f t="shared" ref="I160" si="148">D160+13</f>
        <v>45598</v>
      </c>
      <c r="J160" s="802">
        <f t="shared" ref="J160" si="149">D160+19</f>
        <v>45604</v>
      </c>
      <c r="L160" s="758" t="e">
        <f t="shared" si="121"/>
        <v>#REF!</v>
      </c>
    </row>
    <row r="161" spans="1:19" ht="19.5" hidden="1" customHeight="1">
      <c r="A161" s="805" t="s">
        <v>436</v>
      </c>
      <c r="B161" s="954" t="s">
        <v>3845</v>
      </c>
      <c r="C161" s="954" t="s">
        <v>3848</v>
      </c>
      <c r="D161" s="955">
        <v>45591</v>
      </c>
      <c r="E161" s="758">
        <f t="shared" si="135"/>
        <v>45592</v>
      </c>
      <c r="F161" s="758">
        <f t="shared" si="136"/>
        <v>45598</v>
      </c>
      <c r="G161" s="758">
        <f t="shared" si="143"/>
        <v>45600</v>
      </c>
      <c r="H161" s="758">
        <f t="shared" ref="H161:H162" si="150">D161+11</f>
        <v>45602</v>
      </c>
      <c r="I161" s="758">
        <f t="shared" ref="I161:I162" si="151">D161+13</f>
        <v>45604</v>
      </c>
      <c r="J161" s="802">
        <f t="shared" si="137"/>
        <v>45610</v>
      </c>
      <c r="L161" s="758" t="e">
        <f t="shared" si="121"/>
        <v>#REF!</v>
      </c>
    </row>
    <row r="162" spans="1:19" ht="19.5" hidden="1" customHeight="1">
      <c r="A162" s="805" t="s">
        <v>1838</v>
      </c>
      <c r="B162" s="1025" t="s">
        <v>423</v>
      </c>
      <c r="C162" s="954" t="s">
        <v>3849</v>
      </c>
      <c r="D162" s="800">
        <v>45601</v>
      </c>
      <c r="E162" s="800">
        <f t="shared" ref="E162:E166" si="152">D162+1</f>
        <v>45602</v>
      </c>
      <c r="F162" s="800">
        <f t="shared" ref="F162:F166" si="153">D162+7</f>
        <v>45608</v>
      </c>
      <c r="G162" s="800">
        <f t="shared" ref="G162:G166" si="154">D162+9</f>
        <v>45610</v>
      </c>
      <c r="H162" s="800">
        <f t="shared" si="150"/>
        <v>45612</v>
      </c>
      <c r="I162" s="800">
        <f t="shared" si="151"/>
        <v>45614</v>
      </c>
      <c r="J162" s="853">
        <f t="shared" ref="J162" si="155">D162+19</f>
        <v>45620</v>
      </c>
      <c r="L162" s="758" t="e">
        <f t="shared" si="121"/>
        <v>#REF!</v>
      </c>
    </row>
    <row r="163" spans="1:19" ht="19.5" hidden="1" customHeight="1">
      <c r="A163" s="805"/>
      <c r="B163" s="954" t="s">
        <v>1841</v>
      </c>
      <c r="C163" s="954" t="s">
        <v>3850</v>
      </c>
      <c r="D163" s="955">
        <v>45610</v>
      </c>
      <c r="E163" s="880" t="s">
        <v>399</v>
      </c>
      <c r="F163" s="758">
        <f t="shared" ref="F163" si="156">D163+7</f>
        <v>45617</v>
      </c>
      <c r="G163" s="758">
        <f t="shared" si="154"/>
        <v>45619</v>
      </c>
      <c r="H163" s="758">
        <f t="shared" ref="H163" si="157">D163+11</f>
        <v>45621</v>
      </c>
      <c r="I163" s="758">
        <f t="shared" ref="I163" si="158">D163+13</f>
        <v>45623</v>
      </c>
      <c r="J163" s="802">
        <f t="shared" ref="J163" si="159">D163+19</f>
        <v>45629</v>
      </c>
      <c r="L163" s="758" t="e">
        <f t="shared" si="121"/>
        <v>#REF!</v>
      </c>
    </row>
    <row r="164" spans="1:19" ht="19.5" hidden="1" customHeight="1">
      <c r="A164" s="805" t="s">
        <v>3845</v>
      </c>
      <c r="B164" s="954" t="s">
        <v>383</v>
      </c>
      <c r="C164" s="954" t="s">
        <v>3851</v>
      </c>
      <c r="D164" s="955">
        <v>45618</v>
      </c>
      <c r="E164" s="758">
        <f>D164+1</f>
        <v>45619</v>
      </c>
      <c r="F164" s="880" t="s">
        <v>399</v>
      </c>
      <c r="G164" s="880" t="s">
        <v>399</v>
      </c>
      <c r="H164" s="758">
        <v>45623</v>
      </c>
      <c r="I164" s="758">
        <v>45624</v>
      </c>
      <c r="J164" s="802">
        <v>45632</v>
      </c>
      <c r="L164" s="758" t="e">
        <f t="shared" si="121"/>
        <v>#REF!</v>
      </c>
    </row>
    <row r="165" spans="1:19" ht="19.5" hidden="1" customHeight="1">
      <c r="A165" s="805" t="s">
        <v>3163</v>
      </c>
      <c r="B165" s="954" t="s">
        <v>3733</v>
      </c>
      <c r="C165" s="954" t="s">
        <v>3852</v>
      </c>
      <c r="D165" s="955">
        <v>45624</v>
      </c>
      <c r="E165" s="758">
        <f t="shared" si="152"/>
        <v>45625</v>
      </c>
      <c r="F165" s="758">
        <f t="shared" si="153"/>
        <v>45631</v>
      </c>
      <c r="G165" s="758">
        <f t="shared" si="154"/>
        <v>45633</v>
      </c>
      <c r="H165" s="880" t="s">
        <v>399</v>
      </c>
      <c r="I165" s="880" t="s">
        <v>399</v>
      </c>
      <c r="J165" s="880" t="s">
        <v>399</v>
      </c>
      <c r="L165" s="758" t="e">
        <f t="shared" si="121"/>
        <v>#REF!</v>
      </c>
    </row>
    <row r="166" spans="1:19" ht="19.5" hidden="1" customHeight="1">
      <c r="A166" s="805" t="s">
        <v>3735</v>
      </c>
      <c r="B166" s="954" t="s">
        <v>3845</v>
      </c>
      <c r="C166" s="954" t="s">
        <v>3853</v>
      </c>
      <c r="D166" s="955">
        <v>45635</v>
      </c>
      <c r="E166" s="758">
        <f t="shared" si="152"/>
        <v>45636</v>
      </c>
      <c r="F166" s="758">
        <f t="shared" si="153"/>
        <v>45642</v>
      </c>
      <c r="G166" s="758">
        <f t="shared" si="154"/>
        <v>45644</v>
      </c>
      <c r="H166" s="758">
        <f t="shared" ref="H166" si="160">D166+11</f>
        <v>45646</v>
      </c>
      <c r="I166" s="758">
        <f t="shared" ref="I166:I167" si="161">D166+13</f>
        <v>45648</v>
      </c>
      <c r="J166" s="802">
        <f t="shared" ref="J166:J167" si="162">D166+19</f>
        <v>45654</v>
      </c>
      <c r="L166" s="758">
        <v>45626</v>
      </c>
    </row>
    <row r="167" spans="1:19" ht="19.5" hidden="1" customHeight="1">
      <c r="A167" s="805"/>
      <c r="B167" s="954" t="s">
        <v>1894</v>
      </c>
      <c r="C167" s="954" t="s">
        <v>3854</v>
      </c>
      <c r="D167" s="955">
        <v>45643</v>
      </c>
      <c r="E167" s="880" t="s">
        <v>399</v>
      </c>
      <c r="F167" s="758">
        <f t="shared" ref="F167" si="163">D167+7</f>
        <v>45650</v>
      </c>
      <c r="G167" s="758">
        <f t="shared" ref="G167" si="164">D167+9</f>
        <v>45652</v>
      </c>
      <c r="H167" s="758">
        <f t="shared" ref="H167" si="165">D167+11</f>
        <v>45654</v>
      </c>
      <c r="I167" s="758">
        <f t="shared" si="161"/>
        <v>45656</v>
      </c>
      <c r="J167" s="802">
        <f t="shared" si="162"/>
        <v>45662</v>
      </c>
      <c r="L167" s="758">
        <f t="shared" si="121"/>
        <v>45633</v>
      </c>
    </row>
    <row r="168" spans="1:19" ht="19.5" hidden="1" customHeight="1">
      <c r="A168" s="805" t="s">
        <v>1841</v>
      </c>
      <c r="B168" s="954" t="s">
        <v>3163</v>
      </c>
      <c r="C168" s="954" t="s">
        <v>3855</v>
      </c>
      <c r="D168" s="955">
        <v>45649</v>
      </c>
      <c r="E168" s="880" t="s">
        <v>399</v>
      </c>
      <c r="F168" s="880" t="s">
        <v>399</v>
      </c>
      <c r="G168" s="880" t="s">
        <v>399</v>
      </c>
      <c r="H168" s="758">
        <v>45292</v>
      </c>
      <c r="I168" s="758">
        <f>H168+2</f>
        <v>45294</v>
      </c>
      <c r="J168" s="802">
        <f>I168+6</f>
        <v>45300</v>
      </c>
      <c r="L168" s="758">
        <f t="shared" si="121"/>
        <v>45640</v>
      </c>
    </row>
    <row r="169" spans="1:19" ht="19.5" hidden="1" customHeight="1">
      <c r="A169" s="805"/>
      <c r="B169" s="954" t="s">
        <v>383</v>
      </c>
      <c r="C169" s="954" t="s">
        <v>3856</v>
      </c>
      <c r="D169" s="880" t="s">
        <v>399</v>
      </c>
      <c r="E169" s="800"/>
      <c r="F169" s="800"/>
      <c r="G169" s="800"/>
      <c r="H169" s="800"/>
      <c r="I169" s="800"/>
      <c r="J169" s="853"/>
      <c r="L169" s="758">
        <f t="shared" si="121"/>
        <v>45647</v>
      </c>
    </row>
    <row r="170" spans="1:19" ht="19.5" hidden="1" customHeight="1">
      <c r="A170" s="805" t="s">
        <v>3733</v>
      </c>
      <c r="B170" s="954" t="s">
        <v>713</v>
      </c>
      <c r="C170" s="954" t="s">
        <v>3857</v>
      </c>
      <c r="D170" s="880" t="s">
        <v>399</v>
      </c>
      <c r="E170" s="800"/>
      <c r="F170" s="800"/>
      <c r="G170" s="800"/>
      <c r="H170" s="800"/>
      <c r="I170" s="800"/>
      <c r="J170" s="853"/>
      <c r="L170" s="758">
        <f t="shared" si="121"/>
        <v>45654</v>
      </c>
    </row>
    <row r="171" spans="1:19" ht="19.5" hidden="1" customHeight="1">
      <c r="A171" s="805" t="s">
        <v>3845</v>
      </c>
      <c r="B171" s="1025" t="s">
        <v>423</v>
      </c>
      <c r="C171" s="954" t="s">
        <v>3858</v>
      </c>
      <c r="D171" s="955">
        <v>45300</v>
      </c>
      <c r="E171" s="800"/>
      <c r="F171" s="800"/>
      <c r="G171" s="800"/>
      <c r="H171" s="800"/>
      <c r="I171" s="800"/>
      <c r="K171" s="758">
        <f>+L170+7</f>
        <v>45661</v>
      </c>
      <c r="L171"/>
      <c r="M171" s="18"/>
      <c r="P171" s="345"/>
      <c r="S171" s="18"/>
    </row>
    <row r="172" spans="1:19" ht="19.5" hidden="1" customHeight="1">
      <c r="A172" s="805"/>
      <c r="B172" s="954" t="s">
        <v>3845</v>
      </c>
      <c r="C172" s="954" t="s">
        <v>3859</v>
      </c>
      <c r="D172" s="880" t="s">
        <v>399</v>
      </c>
      <c r="E172" s="758">
        <v>45302</v>
      </c>
      <c r="F172" s="758">
        <f>E172+6</f>
        <v>45308</v>
      </c>
      <c r="G172" s="758">
        <f>F172+2</f>
        <v>45310</v>
      </c>
      <c r="H172" s="880" t="s">
        <v>399</v>
      </c>
      <c r="I172" s="880" t="s">
        <v>399</v>
      </c>
      <c r="K172" s="758">
        <f t="shared" si="121"/>
        <v>45668</v>
      </c>
      <c r="L172"/>
      <c r="M172" s="18"/>
      <c r="P172" s="345"/>
      <c r="S172" s="18"/>
    </row>
    <row r="173" spans="1:19" ht="19.5" hidden="1" customHeight="1">
      <c r="A173" s="805" t="s">
        <v>1894</v>
      </c>
      <c r="B173" s="1025" t="s">
        <v>423</v>
      </c>
      <c r="C173" s="954" t="s">
        <v>3860</v>
      </c>
      <c r="D173" s="955">
        <v>45682</v>
      </c>
      <c r="E173" s="880" t="s">
        <v>399</v>
      </c>
      <c r="F173" s="880" t="s">
        <v>399</v>
      </c>
      <c r="G173" s="880" t="s">
        <v>399</v>
      </c>
      <c r="H173" s="880" t="s">
        <v>399</v>
      </c>
      <c r="I173" s="880" t="s">
        <v>399</v>
      </c>
      <c r="K173" s="758">
        <f t="shared" si="121"/>
        <v>45675</v>
      </c>
      <c r="L173"/>
      <c r="M173" s="18"/>
      <c r="P173" s="345"/>
      <c r="S173" s="18"/>
    </row>
    <row r="174" spans="1:19" ht="19.5" hidden="1" customHeight="1">
      <c r="A174" s="805"/>
      <c r="B174" s="954" t="s">
        <v>3163</v>
      </c>
      <c r="C174" s="954" t="s">
        <v>3861</v>
      </c>
      <c r="D174" s="955">
        <v>45688</v>
      </c>
      <c r="E174" s="758">
        <f t="shared" ref="E174" si="166">D174+1</f>
        <v>45689</v>
      </c>
      <c r="F174" s="758">
        <f t="shared" ref="F174" si="167">D174+7</f>
        <v>45695</v>
      </c>
      <c r="G174" s="758">
        <f t="shared" ref="G174" si="168">D174+9</f>
        <v>45697</v>
      </c>
      <c r="H174" s="880" t="s">
        <v>399</v>
      </c>
      <c r="I174" s="880" t="s">
        <v>399</v>
      </c>
      <c r="K174" s="758">
        <f t="shared" si="121"/>
        <v>45682</v>
      </c>
      <c r="L174"/>
      <c r="M174" s="18"/>
      <c r="P174" s="345"/>
      <c r="S174" s="18"/>
    </row>
    <row r="175" spans="1:19" ht="19.5" hidden="1" customHeight="1">
      <c r="A175" s="805" t="s">
        <v>3059</v>
      </c>
      <c r="B175" s="954" t="s">
        <v>383</v>
      </c>
      <c r="C175" s="954" t="s">
        <v>3862</v>
      </c>
      <c r="D175" s="955">
        <v>45696</v>
      </c>
      <c r="E175" s="758">
        <f t="shared" ref="E175" si="169">D175+1</f>
        <v>45697</v>
      </c>
      <c r="F175" s="880" t="s">
        <v>399</v>
      </c>
      <c r="G175" s="880" t="s">
        <v>399</v>
      </c>
      <c r="H175" s="880" t="s">
        <v>399</v>
      </c>
      <c r="I175" s="880" t="s">
        <v>399</v>
      </c>
      <c r="K175" s="758">
        <f t="shared" si="121"/>
        <v>45689</v>
      </c>
      <c r="L175"/>
      <c r="M175" s="18"/>
      <c r="P175" s="345"/>
      <c r="S175" s="18"/>
    </row>
    <row r="176" spans="1:19" ht="19.5" hidden="1" customHeight="1">
      <c r="A176" s="805"/>
      <c r="B176" s="954" t="s">
        <v>3059</v>
      </c>
      <c r="C176" s="954" t="s">
        <v>3863</v>
      </c>
      <c r="D176" s="955">
        <v>45710</v>
      </c>
      <c r="E176" s="972" t="s">
        <v>399</v>
      </c>
      <c r="F176" s="758">
        <v>45714</v>
      </c>
      <c r="G176" s="758">
        <f>F176+2</f>
        <v>45716</v>
      </c>
      <c r="H176" s="972" t="s">
        <v>399</v>
      </c>
      <c r="I176" s="972" t="s">
        <v>399</v>
      </c>
      <c r="K176" s="758">
        <f t="shared" si="121"/>
        <v>45696</v>
      </c>
      <c r="L176"/>
      <c r="M176" s="18"/>
      <c r="P176" s="345"/>
      <c r="S176" s="18"/>
    </row>
    <row r="177" spans="1:19" ht="19.5" hidden="1" customHeight="1">
      <c r="A177" s="805"/>
      <c r="B177" s="1025" t="s">
        <v>423</v>
      </c>
      <c r="C177" s="954" t="s">
        <v>3864</v>
      </c>
      <c r="D177" s="984"/>
      <c r="E177" s="984"/>
      <c r="F177" s="984"/>
      <c r="G177" s="984"/>
      <c r="H177" s="984"/>
      <c r="I177" s="984"/>
      <c r="K177" s="758">
        <f t="shared" si="121"/>
        <v>45703</v>
      </c>
      <c r="L177"/>
      <c r="M177" s="18"/>
      <c r="P177" s="345"/>
      <c r="S177" s="18"/>
    </row>
    <row r="178" spans="1:19" ht="19.5" hidden="1" customHeight="1">
      <c r="A178" s="805" t="s">
        <v>1894</v>
      </c>
      <c r="B178" s="954" t="s">
        <v>3163</v>
      </c>
      <c r="C178" s="954" t="s">
        <v>3865</v>
      </c>
      <c r="D178" s="955">
        <v>45706</v>
      </c>
      <c r="E178" s="972" t="s">
        <v>399</v>
      </c>
      <c r="F178" s="758">
        <f t="shared" ref="F178" si="170">D178+7</f>
        <v>45713</v>
      </c>
      <c r="G178" s="758">
        <f t="shared" ref="G178" si="171">D178+9</f>
        <v>45715</v>
      </c>
      <c r="H178" s="758">
        <f t="shared" ref="H178" si="172">D178+11</f>
        <v>45717</v>
      </c>
      <c r="I178" s="758">
        <v>45616</v>
      </c>
      <c r="K178" s="758">
        <f t="shared" si="121"/>
        <v>45710</v>
      </c>
      <c r="L178"/>
      <c r="M178" s="18"/>
      <c r="P178" s="345"/>
      <c r="S178" s="18"/>
    </row>
    <row r="179" spans="1:19" ht="19.5" hidden="1" customHeight="1">
      <c r="A179" s="805" t="s">
        <v>3163</v>
      </c>
      <c r="B179" s="954" t="s">
        <v>1894</v>
      </c>
      <c r="C179" s="954" t="s">
        <v>3866</v>
      </c>
      <c r="D179" s="955">
        <v>45726</v>
      </c>
      <c r="E179" s="972" t="s">
        <v>399</v>
      </c>
      <c r="F179" s="972" t="s">
        <v>399</v>
      </c>
      <c r="G179" s="972" t="s">
        <v>399</v>
      </c>
      <c r="H179" s="758">
        <v>45732</v>
      </c>
      <c r="I179" s="758">
        <f>H179+1</f>
        <v>45733</v>
      </c>
      <c r="K179" s="758">
        <f>+K178+7</f>
        <v>45717</v>
      </c>
      <c r="L179"/>
      <c r="M179" s="18"/>
      <c r="P179" s="345"/>
      <c r="S179" s="18"/>
    </row>
    <row r="180" spans="1:19" ht="19.5" hidden="1" customHeight="1">
      <c r="A180" s="805" t="s">
        <v>383</v>
      </c>
      <c r="B180" s="954" t="s">
        <v>383</v>
      </c>
      <c r="C180" s="954" t="s">
        <v>3867</v>
      </c>
      <c r="D180" s="955">
        <v>45732</v>
      </c>
      <c r="E180" s="972" t="s">
        <v>399</v>
      </c>
      <c r="F180" s="972" t="s">
        <v>399</v>
      </c>
      <c r="G180" s="972" t="s">
        <v>399</v>
      </c>
      <c r="H180" s="972" t="s">
        <v>399</v>
      </c>
      <c r="I180" s="972" t="s">
        <v>399</v>
      </c>
      <c r="K180" s="758">
        <f>+K179+7</f>
        <v>45724</v>
      </c>
      <c r="L180"/>
      <c r="M180" s="18"/>
      <c r="P180" s="345"/>
      <c r="S180" s="18"/>
    </row>
    <row r="181" spans="1:19" ht="19.5" hidden="1" customHeight="1">
      <c r="A181" s="805"/>
      <c r="B181" s="1025" t="s">
        <v>423</v>
      </c>
      <c r="C181" s="954" t="s">
        <v>3868</v>
      </c>
      <c r="D181" s="984"/>
      <c r="E181" s="984"/>
      <c r="F181" s="984"/>
      <c r="G181" s="984"/>
      <c r="H181" s="984"/>
      <c r="I181" s="984"/>
      <c r="K181" s="758">
        <f>+K180+7</f>
        <v>45731</v>
      </c>
      <c r="L181"/>
      <c r="M181" s="18"/>
      <c r="P181" s="345"/>
      <c r="S181" s="18"/>
    </row>
    <row r="182" spans="1:19" ht="19.5" hidden="1" customHeight="1">
      <c r="A182" s="805"/>
      <c r="B182" s="954" t="s">
        <v>3059</v>
      </c>
      <c r="C182" s="954" t="s">
        <v>3869</v>
      </c>
      <c r="D182" s="955">
        <v>45738</v>
      </c>
      <c r="E182" s="758">
        <f>D182+2</f>
        <v>45740</v>
      </c>
      <c r="F182" s="758">
        <f>E182+7</f>
        <v>45747</v>
      </c>
      <c r="G182" s="758">
        <f>F182+3</f>
        <v>45750</v>
      </c>
      <c r="H182" s="758">
        <f>G182+10</f>
        <v>45760</v>
      </c>
      <c r="I182" s="758">
        <f>H182+1</f>
        <v>45761</v>
      </c>
      <c r="K182" s="758">
        <v>45736</v>
      </c>
      <c r="L182"/>
      <c r="M182" s="18"/>
      <c r="P182" s="345"/>
      <c r="S182" s="18"/>
    </row>
    <row r="183" spans="1:19" ht="19.5" hidden="1" customHeight="1">
      <c r="A183" s="805"/>
      <c r="B183" s="954" t="s">
        <v>3163</v>
      </c>
      <c r="C183" s="954" t="s">
        <v>3870</v>
      </c>
      <c r="D183" s="972" t="s">
        <v>399</v>
      </c>
      <c r="E183" s="758">
        <v>45745</v>
      </c>
      <c r="F183" s="758">
        <f t="shared" ref="F183:F186" si="173">E183+7</f>
        <v>45752</v>
      </c>
      <c r="G183" s="758">
        <f t="shared" ref="G183:G186" si="174">F183+3</f>
        <v>45755</v>
      </c>
      <c r="H183" s="758">
        <f t="shared" ref="H183:H186" si="175">G183+10</f>
        <v>45765</v>
      </c>
      <c r="I183" s="758">
        <f t="shared" ref="I183:I186" si="176">H183+1</f>
        <v>45766</v>
      </c>
      <c r="K183" s="758">
        <v>45745</v>
      </c>
      <c r="L183"/>
      <c r="M183" s="18"/>
      <c r="P183" s="345"/>
      <c r="S183" s="18"/>
    </row>
    <row r="184" spans="1:19" ht="19.5" hidden="1" customHeight="1">
      <c r="A184" s="805"/>
      <c r="B184" s="954" t="s">
        <v>1894</v>
      </c>
      <c r="C184" s="954" t="s">
        <v>3871</v>
      </c>
      <c r="D184" s="955">
        <v>45766</v>
      </c>
      <c r="E184" s="972" t="s">
        <v>399</v>
      </c>
      <c r="F184" s="972" t="s">
        <v>399</v>
      </c>
      <c r="G184" s="972" t="s">
        <v>399</v>
      </c>
      <c r="H184" s="758">
        <v>45773</v>
      </c>
      <c r="I184" s="758">
        <f>H184+1</f>
        <v>45774</v>
      </c>
      <c r="K184" s="758">
        <f t="shared" ref="K184:K187" si="177">+K183+7</f>
        <v>45752</v>
      </c>
      <c r="L184"/>
      <c r="M184" s="18"/>
      <c r="P184" s="345"/>
      <c r="S184" s="18"/>
    </row>
    <row r="185" spans="1:19" ht="19.5" hidden="1" customHeight="1">
      <c r="A185" s="805"/>
      <c r="B185" s="954" t="s">
        <v>383</v>
      </c>
      <c r="C185" s="954" t="s">
        <v>3872</v>
      </c>
      <c r="D185" s="955">
        <v>45779</v>
      </c>
      <c r="E185" s="972" t="s">
        <v>399</v>
      </c>
      <c r="F185" s="972" t="s">
        <v>399</v>
      </c>
      <c r="G185" s="972" t="s">
        <v>399</v>
      </c>
      <c r="H185" s="758">
        <v>45784</v>
      </c>
      <c r="I185" s="758">
        <f t="shared" si="176"/>
        <v>45785</v>
      </c>
      <c r="K185" s="758">
        <f t="shared" si="177"/>
        <v>45759</v>
      </c>
      <c r="L185"/>
      <c r="M185" s="18"/>
      <c r="P185" s="345"/>
      <c r="S185" s="18"/>
    </row>
    <row r="186" spans="1:19" ht="19.5" hidden="1" customHeight="1">
      <c r="A186" s="805" t="s">
        <v>713</v>
      </c>
      <c r="B186" s="1025" t="s">
        <v>423</v>
      </c>
      <c r="C186" s="954" t="s">
        <v>3873</v>
      </c>
      <c r="D186" s="800">
        <v>45763</v>
      </c>
      <c r="E186" s="800">
        <f t="shared" ref="E186" si="178">D186+2</f>
        <v>45765</v>
      </c>
      <c r="F186" s="800">
        <f t="shared" si="173"/>
        <v>45772</v>
      </c>
      <c r="G186" s="800">
        <f t="shared" si="174"/>
        <v>45775</v>
      </c>
      <c r="H186" s="800">
        <f t="shared" si="175"/>
        <v>45785</v>
      </c>
      <c r="I186" s="800">
        <f t="shared" si="176"/>
        <v>45786</v>
      </c>
      <c r="K186" s="758">
        <f t="shared" si="177"/>
        <v>45766</v>
      </c>
      <c r="L186"/>
      <c r="M186" s="18"/>
      <c r="P186" s="345"/>
      <c r="S186" s="18"/>
    </row>
    <row r="187" spans="1:19" ht="19.5" hidden="1" customHeight="1">
      <c r="A187" s="805"/>
      <c r="B187" s="954" t="s">
        <v>3059</v>
      </c>
      <c r="C187" s="954" t="s">
        <v>3874</v>
      </c>
      <c r="D187" s="955">
        <v>45792</v>
      </c>
      <c r="E187" s="758">
        <f>D187+1</f>
        <v>45793</v>
      </c>
      <c r="F187" s="972" t="s">
        <v>399</v>
      </c>
      <c r="G187" s="972" t="s">
        <v>399</v>
      </c>
      <c r="H187" s="758">
        <v>45805</v>
      </c>
      <c r="I187" s="972" t="s">
        <v>399</v>
      </c>
      <c r="K187" s="758">
        <f t="shared" si="177"/>
        <v>45773</v>
      </c>
      <c r="L187"/>
      <c r="M187" s="18"/>
      <c r="P187" s="345"/>
      <c r="S187" s="18"/>
    </row>
    <row r="188" spans="1:19" ht="18.75" hidden="1" customHeight="1">
      <c r="B188" s="1106" t="s">
        <v>577</v>
      </c>
      <c r="C188" s="678"/>
      <c r="D188" s="678"/>
      <c r="E188" s="678"/>
      <c r="F188" s="678"/>
      <c r="G188" s="678"/>
      <c r="H188" s="678"/>
      <c r="I188" s="407"/>
      <c r="J188" s="490"/>
      <c r="K188" s="149"/>
      <c r="L188" s="14"/>
    </row>
    <row r="189" spans="1:19" ht="18.75" hidden="1" customHeight="1">
      <c r="B189" s="1106"/>
      <c r="C189" s="678"/>
      <c r="D189" s="678"/>
      <c r="E189" s="678"/>
      <c r="F189" s="678"/>
      <c r="G189" s="678"/>
      <c r="H189" s="678"/>
      <c r="I189" s="407"/>
      <c r="J189" s="490"/>
      <c r="K189" s="149"/>
      <c r="L189" s="14"/>
    </row>
    <row r="190" spans="1:19" ht="18.75" hidden="1" customHeight="1">
      <c r="B190" s="1231" t="s">
        <v>1106</v>
      </c>
      <c r="C190" s="1231"/>
      <c r="D190" s="1231"/>
      <c r="E190" s="1231"/>
      <c r="F190" s="1231"/>
      <c r="G190" s="1231"/>
      <c r="H190" s="1231"/>
      <c r="I190" s="2"/>
      <c r="J190" s="11"/>
    </row>
    <row r="191" spans="1:19" s="149" customFormat="1" ht="15.6">
      <c r="A191" s="1033"/>
      <c r="B191" s="1231" t="s">
        <v>1106</v>
      </c>
      <c r="C191" s="1231"/>
      <c r="D191" s="1231"/>
      <c r="E191" s="1231"/>
      <c r="F191" s="1231"/>
      <c r="G191" s="1231"/>
      <c r="H191" s="217"/>
      <c r="I191" s="217"/>
      <c r="J191" s="217"/>
      <c r="K191" s="217"/>
      <c r="L191" s="217"/>
    </row>
    <row r="192" spans="1:19" ht="13.9">
      <c r="A192" s="327"/>
      <c r="B192" s="486"/>
      <c r="C192" s="533"/>
      <c r="D192" s="9"/>
      <c r="E192" s="9"/>
      <c r="F192" s="9"/>
      <c r="G192" s="9"/>
      <c r="H192" s="9"/>
      <c r="I192" s="9"/>
      <c r="J192" s="423"/>
      <c r="K192" s="423"/>
      <c r="L192" s="424"/>
    </row>
    <row r="193" spans="1:19" ht="30" customHeight="1">
      <c r="A193" s="327"/>
      <c r="B193" s="1233" t="s">
        <v>127</v>
      </c>
      <c r="C193" s="1243"/>
      <c r="D193" s="1235" t="s">
        <v>363</v>
      </c>
      <c r="E193" s="941" t="s">
        <v>311</v>
      </c>
      <c r="F193" s="941" t="s">
        <v>3830</v>
      </c>
      <c r="G193" s="944" t="s">
        <v>246</v>
      </c>
      <c r="H193" s="944" t="s">
        <v>333</v>
      </c>
      <c r="I193" s="18"/>
      <c r="J193" s="1055"/>
      <c r="K193"/>
      <c r="M193" s="18"/>
      <c r="O193" s="345"/>
      <c r="P193" s="345"/>
      <c r="R193" s="18"/>
      <c r="S193" s="18"/>
    </row>
    <row r="194" spans="1:19" ht="27" customHeight="1">
      <c r="A194" s="327"/>
      <c r="B194" s="944" t="s">
        <v>365</v>
      </c>
      <c r="C194" s="945" t="s">
        <v>366</v>
      </c>
      <c r="D194" s="1236"/>
      <c r="E194" s="940" t="s">
        <v>282</v>
      </c>
      <c r="F194" s="940" t="s">
        <v>173</v>
      </c>
      <c r="G194" s="940" t="s">
        <v>273</v>
      </c>
      <c r="H194" s="940" t="s">
        <v>208</v>
      </c>
      <c r="I194" s="18"/>
      <c r="J194" s="1050" t="s">
        <v>502</v>
      </c>
      <c r="K194" s="1050" t="s">
        <v>367</v>
      </c>
      <c r="L194" s="985" t="s">
        <v>368</v>
      </c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713</v>
      </c>
      <c r="C195" s="954" t="s">
        <v>3875</v>
      </c>
      <c r="D195" s="955">
        <v>45783</v>
      </c>
      <c r="E195" s="758">
        <f>D195+1</f>
        <v>45784</v>
      </c>
      <c r="F195" s="758">
        <f>E195+10</f>
        <v>45794</v>
      </c>
      <c r="G195" s="758">
        <f>F195+1</f>
        <v>45795</v>
      </c>
      <c r="H195" s="758">
        <f>G195+2</f>
        <v>45797</v>
      </c>
      <c r="I195" s="18"/>
      <c r="J195" s="758">
        <v>45781</v>
      </c>
      <c r="K195" s="758">
        <v>45781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3163</v>
      </c>
      <c r="C196" s="954" t="s">
        <v>3876</v>
      </c>
      <c r="D196" s="955">
        <v>45792</v>
      </c>
      <c r="E196" s="758">
        <f t="shared" ref="E196" si="179">D196+1</f>
        <v>45793</v>
      </c>
      <c r="F196" s="758">
        <f t="shared" ref="F196" si="180">E196+10</f>
        <v>45803</v>
      </c>
      <c r="G196" s="758">
        <f t="shared" ref="G196:G199" si="181">F196+1</f>
        <v>45804</v>
      </c>
      <c r="H196" s="758">
        <f t="shared" ref="H196:H199" si="182">G196+2</f>
        <v>45806</v>
      </c>
      <c r="I196" s="18"/>
      <c r="J196" s="758">
        <f t="shared" ref="J196:K220" si="183">+J195+7</f>
        <v>45788</v>
      </c>
      <c r="K196" s="758">
        <f t="shared" si="183"/>
        <v>45788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54" t="s">
        <v>1894</v>
      </c>
      <c r="C197" s="954" t="s">
        <v>3877</v>
      </c>
      <c r="D197" s="955">
        <v>45806</v>
      </c>
      <c r="E197" s="972" t="s">
        <v>399</v>
      </c>
      <c r="F197" s="758">
        <v>45819</v>
      </c>
      <c r="G197" s="758">
        <f t="shared" si="181"/>
        <v>45820</v>
      </c>
      <c r="H197" s="758">
        <f t="shared" si="182"/>
        <v>45822</v>
      </c>
      <c r="I197" s="18"/>
      <c r="J197" s="758">
        <f t="shared" si="183"/>
        <v>45795</v>
      </c>
      <c r="K197" s="758">
        <f t="shared" si="183"/>
        <v>45795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1025" t="s">
        <v>423</v>
      </c>
      <c r="C198" s="954" t="s">
        <v>3878</v>
      </c>
      <c r="D198" s="800"/>
      <c r="E198" s="800"/>
      <c r="F198" s="800"/>
      <c r="G198" s="800"/>
      <c r="H198" s="800"/>
      <c r="I198" s="18"/>
      <c r="J198" s="758">
        <f t="shared" si="183"/>
        <v>45802</v>
      </c>
      <c r="K198" s="758">
        <f t="shared" si="183"/>
        <v>45802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383</v>
      </c>
      <c r="C199" s="1119" t="s">
        <v>3879</v>
      </c>
      <c r="D199" s="955">
        <v>45821</v>
      </c>
      <c r="E199" s="972" t="s">
        <v>399</v>
      </c>
      <c r="F199" s="758">
        <v>45826</v>
      </c>
      <c r="G199" s="758">
        <f t="shared" si="181"/>
        <v>45827</v>
      </c>
      <c r="H199" s="758">
        <f t="shared" si="182"/>
        <v>45829</v>
      </c>
      <c r="I199" s="18"/>
      <c r="J199" s="758">
        <f t="shared" si="183"/>
        <v>45809</v>
      </c>
      <c r="K199" s="758">
        <f t="shared" si="183"/>
        <v>45809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954" t="s">
        <v>713</v>
      </c>
      <c r="C200" s="954" t="s">
        <v>3880</v>
      </c>
      <c r="D200" s="955">
        <v>45821</v>
      </c>
      <c r="E200" s="758">
        <f>D200+1</f>
        <v>45822</v>
      </c>
      <c r="F200" s="758">
        <f t="shared" ref="F200:F202" si="184">E200+10</f>
        <v>45832</v>
      </c>
      <c r="G200" s="758">
        <f>F200+1</f>
        <v>45833</v>
      </c>
      <c r="H200" s="758">
        <f>G200+2</f>
        <v>45835</v>
      </c>
      <c r="I200" s="18"/>
      <c r="J200" s="758">
        <f t="shared" si="183"/>
        <v>45816</v>
      </c>
      <c r="K200" s="758">
        <f t="shared" si="183"/>
        <v>45816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1025" t="s">
        <v>423</v>
      </c>
      <c r="C201" s="954" t="s">
        <v>3881</v>
      </c>
      <c r="D201" s="800"/>
      <c r="E201" s="800"/>
      <c r="F201" s="800"/>
      <c r="G201" s="800"/>
      <c r="H201" s="800"/>
      <c r="I201" s="18"/>
      <c r="J201" s="758">
        <f t="shared" si="183"/>
        <v>45823</v>
      </c>
      <c r="K201" s="758">
        <f t="shared" si="183"/>
        <v>45823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2589</v>
      </c>
      <c r="C202" s="1121" t="s">
        <v>3882</v>
      </c>
      <c r="D202" s="955">
        <v>45841</v>
      </c>
      <c r="E202" s="758">
        <f t="shared" ref="E202" si="185">D202+1</f>
        <v>45842</v>
      </c>
      <c r="F202" s="758">
        <f t="shared" si="184"/>
        <v>45852</v>
      </c>
      <c r="G202" s="758">
        <f t="shared" ref="G202" si="186">F202+1</f>
        <v>45853</v>
      </c>
      <c r="H202" s="758">
        <f t="shared" ref="H202" si="187">G202+2</f>
        <v>45855</v>
      </c>
      <c r="I202" s="18"/>
      <c r="J202" s="758">
        <f t="shared" si="183"/>
        <v>45830</v>
      </c>
      <c r="K202" s="758">
        <f t="shared" si="183"/>
        <v>45830</v>
      </c>
      <c r="L202"/>
      <c r="M202" s="18"/>
      <c r="O202" s="345"/>
      <c r="P202" s="345"/>
      <c r="R202" s="18"/>
      <c r="S202" s="18"/>
    </row>
    <row r="203" spans="1:19" ht="19.5" hidden="1" customHeight="1">
      <c r="A203" s="805"/>
      <c r="B203" s="954" t="s">
        <v>3163</v>
      </c>
      <c r="C203" s="954" t="s">
        <v>3883</v>
      </c>
      <c r="D203" s="955">
        <v>45841</v>
      </c>
      <c r="E203" s="972" t="s">
        <v>399</v>
      </c>
      <c r="F203" s="758">
        <v>45854</v>
      </c>
      <c r="G203" s="758">
        <f t="shared" ref="G203:G205" si="188">F203+1</f>
        <v>45855</v>
      </c>
      <c r="H203" s="758">
        <f t="shared" ref="H203:H205" si="189">G203+2</f>
        <v>45857</v>
      </c>
      <c r="I203" s="18"/>
      <c r="J203" s="758">
        <f t="shared" si="183"/>
        <v>45837</v>
      </c>
      <c r="K203" s="758">
        <f t="shared" si="183"/>
        <v>45837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1894</v>
      </c>
      <c r="C204" s="954" t="s">
        <v>3884</v>
      </c>
      <c r="D204" s="955">
        <v>45845</v>
      </c>
      <c r="E204" s="972" t="s">
        <v>399</v>
      </c>
      <c r="F204" s="758">
        <v>45861</v>
      </c>
      <c r="G204" s="758">
        <f t="shared" si="188"/>
        <v>45862</v>
      </c>
      <c r="H204" s="758">
        <f t="shared" si="189"/>
        <v>45864</v>
      </c>
      <c r="I204" s="18"/>
      <c r="J204" s="758">
        <f t="shared" si="183"/>
        <v>45844</v>
      </c>
      <c r="K204" s="758">
        <f t="shared" si="183"/>
        <v>45844</v>
      </c>
      <c r="L204"/>
      <c r="M204" s="18"/>
      <c r="O204" s="345"/>
      <c r="P204" s="345"/>
      <c r="R204" s="18"/>
      <c r="S204" s="18"/>
    </row>
    <row r="205" spans="1:19" ht="19.5" hidden="1" customHeight="1">
      <c r="A205" s="805"/>
      <c r="B205" s="954" t="s">
        <v>383</v>
      </c>
      <c r="C205" s="954" t="s">
        <v>3885</v>
      </c>
      <c r="D205" s="955">
        <v>45859</v>
      </c>
      <c r="E205" s="972" t="s">
        <v>399</v>
      </c>
      <c r="F205" s="758">
        <v>45868</v>
      </c>
      <c r="G205" s="758">
        <f t="shared" si="188"/>
        <v>45869</v>
      </c>
      <c r="H205" s="758">
        <f t="shared" si="189"/>
        <v>45871</v>
      </c>
      <c r="I205" s="18"/>
      <c r="J205" s="758">
        <f t="shared" si="183"/>
        <v>45851</v>
      </c>
      <c r="K205" s="758">
        <f t="shared" si="183"/>
        <v>45851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1025" t="s">
        <v>423</v>
      </c>
      <c r="C206" s="954" t="s">
        <v>3886</v>
      </c>
      <c r="D206" s="800"/>
      <c r="E206" s="800"/>
      <c r="F206" s="800"/>
      <c r="G206" s="800"/>
      <c r="H206" s="800"/>
      <c r="I206" s="18"/>
      <c r="J206" s="758">
        <f t="shared" si="183"/>
        <v>45858</v>
      </c>
      <c r="K206" s="758">
        <f t="shared" si="183"/>
        <v>45858</v>
      </c>
      <c r="L206"/>
      <c r="M206" s="18"/>
      <c r="O206" s="345"/>
      <c r="P206" s="345"/>
      <c r="R206" s="18"/>
      <c r="S206" s="18"/>
    </row>
    <row r="207" spans="1:19" ht="19.5" hidden="1" customHeight="1">
      <c r="A207" s="805"/>
      <c r="B207" s="954" t="s">
        <v>713</v>
      </c>
      <c r="C207" s="954" t="s">
        <v>3887</v>
      </c>
      <c r="D207" s="955">
        <v>45869</v>
      </c>
      <c r="E207" s="972" t="s">
        <v>399</v>
      </c>
      <c r="F207" s="758">
        <v>45875</v>
      </c>
      <c r="G207" s="758">
        <f t="shared" ref="G207:G211" si="190">F207+1</f>
        <v>45876</v>
      </c>
      <c r="H207" s="758">
        <f t="shared" ref="H207:H211" si="191">G207+2</f>
        <v>45878</v>
      </c>
      <c r="I207" s="18"/>
      <c r="J207" s="758">
        <f t="shared" si="183"/>
        <v>45865</v>
      </c>
      <c r="K207" s="758">
        <f t="shared" si="183"/>
        <v>45865</v>
      </c>
      <c r="L207"/>
      <c r="M207" s="18"/>
      <c r="O207" s="345"/>
      <c r="P207" s="345"/>
      <c r="R207" s="18"/>
      <c r="S207" s="18"/>
    </row>
    <row r="208" spans="1:19" ht="19.5" hidden="1" customHeight="1">
      <c r="A208" s="805"/>
      <c r="B208" s="954" t="s">
        <v>2589</v>
      </c>
      <c r="C208" s="954" t="s">
        <v>3888</v>
      </c>
      <c r="D208" s="955">
        <v>45880</v>
      </c>
      <c r="E208" s="758">
        <f t="shared" ref="E208" si="192">D208+1</f>
        <v>45881</v>
      </c>
      <c r="F208" s="758">
        <f t="shared" ref="F208" si="193">E208+10</f>
        <v>45891</v>
      </c>
      <c r="G208" s="758">
        <f t="shared" si="190"/>
        <v>45892</v>
      </c>
      <c r="H208" s="758">
        <f t="shared" si="191"/>
        <v>45894</v>
      </c>
      <c r="I208" s="18"/>
      <c r="J208" s="758">
        <f t="shared" si="183"/>
        <v>45872</v>
      </c>
      <c r="K208" s="758">
        <f t="shared" si="183"/>
        <v>45872</v>
      </c>
      <c r="L208"/>
      <c r="M208" s="18"/>
      <c r="O208" s="345"/>
      <c r="P208" s="345"/>
      <c r="R208" s="18"/>
      <c r="S208" s="18"/>
    </row>
    <row r="209" spans="1:19" ht="19.5" hidden="1" customHeight="1">
      <c r="A209" s="805" t="s">
        <v>3163</v>
      </c>
      <c r="B209" s="1025" t="s">
        <v>423</v>
      </c>
      <c r="C209" s="954" t="s">
        <v>3889</v>
      </c>
      <c r="D209" s="955">
        <v>45878</v>
      </c>
      <c r="E209" s="800"/>
      <c r="F209" s="800"/>
      <c r="G209" s="800"/>
      <c r="H209" s="800"/>
      <c r="I209" s="18"/>
      <c r="J209" s="758">
        <f t="shared" si="183"/>
        <v>45879</v>
      </c>
      <c r="K209" s="758">
        <f t="shared" si="183"/>
        <v>45879</v>
      </c>
      <c r="L209"/>
      <c r="M209" s="18"/>
      <c r="O209" s="345"/>
      <c r="P209" s="345"/>
      <c r="R209" s="18"/>
      <c r="S209" s="18"/>
    </row>
    <row r="210" spans="1:19" ht="19.5" hidden="1" customHeight="1">
      <c r="A210" s="805"/>
      <c r="B210" s="954" t="s">
        <v>1894</v>
      </c>
      <c r="C210" s="954" t="s">
        <v>3890</v>
      </c>
      <c r="D210" s="955">
        <v>45889</v>
      </c>
      <c r="E210" s="972" t="s">
        <v>399</v>
      </c>
      <c r="F210" s="758">
        <v>45896</v>
      </c>
      <c r="G210" s="758">
        <f t="shared" si="190"/>
        <v>45897</v>
      </c>
      <c r="H210" s="758">
        <f t="shared" si="191"/>
        <v>45899</v>
      </c>
      <c r="I210" s="18"/>
      <c r="J210" s="758">
        <f t="shared" si="183"/>
        <v>45886</v>
      </c>
      <c r="K210" s="758">
        <f t="shared" si="183"/>
        <v>45886</v>
      </c>
      <c r="L210"/>
      <c r="M210" s="18"/>
      <c r="O210" s="345"/>
      <c r="P210" s="345"/>
      <c r="R210" s="18"/>
      <c r="S210" s="18"/>
    </row>
    <row r="211" spans="1:19" ht="19.5" hidden="1" customHeight="1">
      <c r="A211" s="805"/>
      <c r="B211" s="954" t="s">
        <v>383</v>
      </c>
      <c r="C211" s="954" t="s">
        <v>3891</v>
      </c>
      <c r="D211" s="955">
        <v>45898</v>
      </c>
      <c r="E211" s="972" t="s">
        <v>399</v>
      </c>
      <c r="F211" s="758">
        <v>45910</v>
      </c>
      <c r="G211" s="758">
        <f t="shared" si="190"/>
        <v>45911</v>
      </c>
      <c r="H211" s="758">
        <f t="shared" si="191"/>
        <v>45913</v>
      </c>
      <c r="I211" s="18"/>
      <c r="J211" s="758">
        <f t="shared" si="183"/>
        <v>45893</v>
      </c>
      <c r="K211" s="758">
        <f t="shared" si="183"/>
        <v>45893</v>
      </c>
      <c r="L211"/>
      <c r="M211" s="18"/>
      <c r="O211" s="345"/>
      <c r="P211" s="345"/>
      <c r="R211" s="18"/>
      <c r="S211" s="18"/>
    </row>
    <row r="212" spans="1:19" ht="19.5" hidden="1" customHeight="1">
      <c r="A212" s="805"/>
      <c r="B212" s="954" t="s">
        <v>713</v>
      </c>
      <c r="C212" s="954" t="s">
        <v>3892</v>
      </c>
      <c r="D212" s="955">
        <v>45909</v>
      </c>
      <c r="E212" s="972" t="s">
        <v>399</v>
      </c>
      <c r="F212" s="758">
        <v>45917</v>
      </c>
      <c r="G212" s="758">
        <f t="shared" ref="G212:G213" si="194">F212+1</f>
        <v>45918</v>
      </c>
      <c r="H212" s="758">
        <f t="shared" ref="H212:H213" si="195">G212+2</f>
        <v>45920</v>
      </c>
      <c r="I212" s="18"/>
      <c r="J212" s="758">
        <f t="shared" si="183"/>
        <v>45900</v>
      </c>
      <c r="K212" s="758">
        <f t="shared" si="183"/>
        <v>45900</v>
      </c>
      <c r="L212"/>
      <c r="M212" s="18"/>
      <c r="O212" s="345"/>
      <c r="P212" s="345"/>
      <c r="R212" s="18"/>
      <c r="S212" s="18"/>
    </row>
    <row r="213" spans="1:19" ht="19.5" hidden="1" customHeight="1">
      <c r="A213" s="805" t="s">
        <v>3782</v>
      </c>
      <c r="B213" s="954" t="s">
        <v>3514</v>
      </c>
      <c r="C213" s="954" t="s">
        <v>3893</v>
      </c>
      <c r="D213" s="955">
        <v>45913</v>
      </c>
      <c r="E213" s="972" t="s">
        <v>399</v>
      </c>
      <c r="F213" s="758">
        <v>45924</v>
      </c>
      <c r="G213" s="758">
        <f t="shared" si="194"/>
        <v>45925</v>
      </c>
      <c r="H213" s="758">
        <f t="shared" si="195"/>
        <v>45927</v>
      </c>
      <c r="I213" s="18"/>
      <c r="J213" s="758">
        <f t="shared" si="183"/>
        <v>45907</v>
      </c>
      <c r="K213" s="758">
        <f t="shared" si="183"/>
        <v>45907</v>
      </c>
      <c r="L213"/>
      <c r="M213" s="18"/>
      <c r="O213" s="345"/>
      <c r="P213" s="345"/>
      <c r="R213" s="18"/>
      <c r="S213" s="18"/>
    </row>
    <row r="214" spans="1:19" ht="19.5" hidden="1" customHeight="1">
      <c r="A214" s="805" t="s">
        <v>3784</v>
      </c>
      <c r="B214" s="954" t="s">
        <v>1937</v>
      </c>
      <c r="C214" s="954" t="s">
        <v>3894</v>
      </c>
      <c r="D214" s="955">
        <v>45913</v>
      </c>
      <c r="E214" s="972" t="s">
        <v>399</v>
      </c>
      <c r="F214" s="972" t="s">
        <v>399</v>
      </c>
      <c r="G214" s="972" t="s">
        <v>399</v>
      </c>
      <c r="H214" s="972" t="s">
        <v>399</v>
      </c>
      <c r="I214" s="18"/>
      <c r="J214" s="758">
        <f t="shared" si="183"/>
        <v>45914</v>
      </c>
      <c r="K214" s="758">
        <f t="shared" si="183"/>
        <v>45914</v>
      </c>
      <c r="L214"/>
      <c r="M214" s="18"/>
      <c r="O214" s="345"/>
      <c r="P214" s="345"/>
      <c r="R214" s="18"/>
      <c r="S214" s="18"/>
    </row>
    <row r="215" spans="1:19" ht="19.5" hidden="1" customHeight="1">
      <c r="A215" s="805"/>
      <c r="B215" s="954" t="s">
        <v>1894</v>
      </c>
      <c r="C215" s="954" t="s">
        <v>3895</v>
      </c>
      <c r="D215" s="955">
        <v>45920</v>
      </c>
      <c r="E215" s="972" t="s">
        <v>399</v>
      </c>
      <c r="F215" s="972" t="s">
        <v>399</v>
      </c>
      <c r="G215" s="972" t="s">
        <v>399</v>
      </c>
      <c r="H215" s="972" t="s">
        <v>399</v>
      </c>
      <c r="I215" s="18"/>
      <c r="J215" s="758">
        <f t="shared" si="183"/>
        <v>45921</v>
      </c>
      <c r="K215" s="758">
        <f t="shared" si="183"/>
        <v>45921</v>
      </c>
      <c r="L215"/>
      <c r="M215" s="18"/>
      <c r="O215" s="345"/>
      <c r="P215" s="345"/>
      <c r="R215" s="18"/>
      <c r="S215" s="18"/>
    </row>
    <row r="216" spans="1:19" ht="19.5" hidden="1" customHeight="1">
      <c r="A216" s="805" t="s">
        <v>383</v>
      </c>
      <c r="B216" s="954" t="s">
        <v>1937</v>
      </c>
      <c r="C216" s="954" t="s">
        <v>3896</v>
      </c>
      <c r="D216" s="955">
        <v>45926</v>
      </c>
      <c r="E216" s="972" t="s">
        <v>399</v>
      </c>
      <c r="F216" s="758">
        <v>45934</v>
      </c>
      <c r="G216" s="758">
        <f t="shared" ref="G216:G217" si="196">F216+1</f>
        <v>45935</v>
      </c>
      <c r="H216" s="972" t="s">
        <v>399</v>
      </c>
      <c r="I216" s="18"/>
      <c r="J216" s="758">
        <f t="shared" si="183"/>
        <v>45928</v>
      </c>
      <c r="K216" s="758">
        <f t="shared" si="183"/>
        <v>45928</v>
      </c>
      <c r="L216"/>
      <c r="M216" s="18"/>
      <c r="O216" s="345"/>
      <c r="P216" s="345"/>
      <c r="R216" s="18"/>
      <c r="S216" s="18"/>
    </row>
    <row r="217" spans="1:19" ht="19.5" hidden="1" customHeight="1">
      <c r="A217" s="805"/>
      <c r="B217" s="954" t="s">
        <v>1894</v>
      </c>
      <c r="C217" s="954" t="s">
        <v>3897</v>
      </c>
      <c r="D217" s="955">
        <v>45935</v>
      </c>
      <c r="E217" s="972" t="s">
        <v>399</v>
      </c>
      <c r="F217" s="758">
        <v>45945</v>
      </c>
      <c r="G217" s="758">
        <f t="shared" si="196"/>
        <v>45946</v>
      </c>
      <c r="H217" s="758">
        <f t="shared" ref="H217" si="197">G217+2</f>
        <v>45948</v>
      </c>
      <c r="I217" s="18"/>
      <c r="J217" s="758">
        <f t="shared" si="183"/>
        <v>45935</v>
      </c>
      <c r="K217" s="758">
        <f t="shared" si="183"/>
        <v>45935</v>
      </c>
      <c r="L217"/>
      <c r="M217" s="18"/>
      <c r="O217" s="345"/>
      <c r="P217" s="345"/>
      <c r="R217" s="18"/>
      <c r="S217" s="18"/>
    </row>
    <row r="218" spans="1:19" ht="19.5" hidden="1" customHeight="1">
      <c r="A218" s="805"/>
      <c r="B218" s="954" t="s">
        <v>383</v>
      </c>
      <c r="C218" s="954" t="s">
        <v>3898</v>
      </c>
      <c r="D218" s="955">
        <v>45942</v>
      </c>
      <c r="E218" s="972" t="s">
        <v>399</v>
      </c>
      <c r="F218" s="758">
        <v>45953</v>
      </c>
      <c r="G218" s="758">
        <f t="shared" ref="G218" si="198">F218+1</f>
        <v>45954</v>
      </c>
      <c r="H218" s="758">
        <f t="shared" ref="H218" si="199">G218+2</f>
        <v>45956</v>
      </c>
      <c r="I218" s="18"/>
      <c r="J218" s="758">
        <v>45941</v>
      </c>
      <c r="K218" s="758">
        <f t="shared" si="183"/>
        <v>45942</v>
      </c>
      <c r="L218" s="332">
        <f t="shared" ref="L218:L227" si="200">WEEKNUM(K218)</f>
        <v>42</v>
      </c>
      <c r="M218" s="18"/>
      <c r="O218" s="345"/>
      <c r="P218" s="345"/>
      <c r="R218" s="18"/>
      <c r="S218" s="18"/>
    </row>
    <row r="219" spans="1:19" ht="19.5" hidden="1" customHeight="1">
      <c r="A219" s="805" t="s">
        <v>3514</v>
      </c>
      <c r="B219" s="954" t="s">
        <v>713</v>
      </c>
      <c r="C219" s="954" t="s">
        <v>3899</v>
      </c>
      <c r="D219" s="955">
        <v>45948</v>
      </c>
      <c r="E219" s="972" t="s">
        <v>399</v>
      </c>
      <c r="F219" s="758">
        <v>45959</v>
      </c>
      <c r="G219" s="758">
        <f t="shared" ref="G219" si="201">F219+1</f>
        <v>45960</v>
      </c>
      <c r="H219" s="758">
        <f t="shared" ref="H219" si="202">G219+2</f>
        <v>45962</v>
      </c>
      <c r="I219" s="18"/>
      <c r="J219" s="758">
        <f>+J218+7</f>
        <v>45948</v>
      </c>
      <c r="K219" s="758">
        <f>+K218+7</f>
        <v>45949</v>
      </c>
      <c r="L219" s="332">
        <f t="shared" si="200"/>
        <v>43</v>
      </c>
      <c r="M219" s="18"/>
      <c r="O219" s="345"/>
      <c r="P219" s="345"/>
      <c r="R219" s="18"/>
      <c r="S219" s="18"/>
    </row>
    <row r="220" spans="1:19" ht="19.5" hidden="1" customHeight="1">
      <c r="A220" s="805" t="s">
        <v>1937</v>
      </c>
      <c r="B220" s="954" t="s">
        <v>3514</v>
      </c>
      <c r="C220" s="954" t="s">
        <v>3900</v>
      </c>
      <c r="D220" s="955">
        <v>45955</v>
      </c>
      <c r="E220" s="972" t="s">
        <v>399</v>
      </c>
      <c r="F220" s="758">
        <v>45966</v>
      </c>
      <c r="G220" s="758">
        <f t="shared" ref="G220" si="203">F220+1</f>
        <v>45967</v>
      </c>
      <c r="H220" s="758">
        <f t="shared" ref="H220" si="204">G220+2</f>
        <v>45969</v>
      </c>
      <c r="I220" s="18"/>
      <c r="J220" s="758">
        <f t="shared" si="183"/>
        <v>45955</v>
      </c>
      <c r="K220" s="758">
        <f t="shared" si="183"/>
        <v>45956</v>
      </c>
      <c r="L220" s="332">
        <f t="shared" si="200"/>
        <v>44</v>
      </c>
      <c r="M220" s="18"/>
      <c r="O220" s="345"/>
      <c r="P220" s="345"/>
      <c r="R220" s="18"/>
      <c r="S220" s="18"/>
    </row>
    <row r="221" spans="1:19" ht="19.5" hidden="1" customHeight="1">
      <c r="A221" s="805"/>
      <c r="B221" s="954" t="s">
        <v>1937</v>
      </c>
      <c r="C221" s="954" t="s">
        <v>3901</v>
      </c>
      <c r="D221" s="972" t="s">
        <v>399</v>
      </c>
      <c r="E221" s="972" t="s">
        <v>399</v>
      </c>
      <c r="F221" s="972" t="s">
        <v>399</v>
      </c>
      <c r="G221" s="972" t="s">
        <v>399</v>
      </c>
      <c r="H221" s="972" t="s">
        <v>399</v>
      </c>
      <c r="I221" s="18"/>
      <c r="J221" s="758">
        <f t="shared" ref="J221:K243" si="205">+J220+7</f>
        <v>45962</v>
      </c>
      <c r="K221" s="758">
        <f t="shared" si="205"/>
        <v>45963</v>
      </c>
      <c r="L221" s="332">
        <f t="shared" si="200"/>
        <v>45</v>
      </c>
      <c r="M221" s="18"/>
      <c r="O221" s="345"/>
      <c r="P221" s="345"/>
      <c r="R221" s="18"/>
      <c r="S221" s="18"/>
    </row>
    <row r="222" spans="1:19" ht="19.5" hidden="1" customHeight="1">
      <c r="A222" s="805"/>
      <c r="B222" s="954" t="s">
        <v>3120</v>
      </c>
      <c r="C222" s="954" t="s">
        <v>3902</v>
      </c>
      <c r="D222" s="955">
        <v>45976</v>
      </c>
      <c r="E222" s="972" t="s">
        <v>399</v>
      </c>
      <c r="F222" s="758">
        <v>45983</v>
      </c>
      <c r="G222" s="758">
        <f t="shared" ref="G222:G223" si="206">F222+1</f>
        <v>45984</v>
      </c>
      <c r="H222" s="758">
        <f t="shared" ref="H222:H223" si="207">G222+2</f>
        <v>45986</v>
      </c>
      <c r="I222" s="18"/>
      <c r="J222" s="758">
        <f t="shared" si="205"/>
        <v>45969</v>
      </c>
      <c r="K222" s="758">
        <f t="shared" si="205"/>
        <v>45970</v>
      </c>
      <c r="L222" s="332">
        <f t="shared" si="200"/>
        <v>46</v>
      </c>
      <c r="M222" s="18"/>
      <c r="O222" s="345"/>
      <c r="P222" s="345"/>
      <c r="R222" s="18"/>
      <c r="S222" s="18"/>
    </row>
    <row r="223" spans="1:19" ht="19.5" hidden="1" customHeight="1">
      <c r="A223" s="805"/>
      <c r="B223" s="954" t="s">
        <v>1972</v>
      </c>
      <c r="C223" s="954" t="s">
        <v>3903</v>
      </c>
      <c r="D223" s="955">
        <v>45980</v>
      </c>
      <c r="E223" s="972" t="s">
        <v>399</v>
      </c>
      <c r="F223" s="758">
        <v>45987</v>
      </c>
      <c r="G223" s="758">
        <f t="shared" si="206"/>
        <v>45988</v>
      </c>
      <c r="H223" s="758">
        <f t="shared" si="207"/>
        <v>45990</v>
      </c>
      <c r="I223" s="18"/>
      <c r="J223" s="758">
        <f t="shared" si="205"/>
        <v>45976</v>
      </c>
      <c r="K223" s="758">
        <f t="shared" si="205"/>
        <v>45977</v>
      </c>
      <c r="L223" s="332">
        <f t="shared" si="200"/>
        <v>47</v>
      </c>
      <c r="M223" s="18"/>
      <c r="O223" s="345"/>
      <c r="P223" s="345"/>
      <c r="R223" s="18"/>
      <c r="S223" s="18"/>
    </row>
    <row r="224" spans="1:19" ht="19.5" hidden="1" customHeight="1">
      <c r="A224" s="805" t="s">
        <v>713</v>
      </c>
      <c r="B224" s="954" t="s">
        <v>3904</v>
      </c>
      <c r="C224" s="954" t="s">
        <v>3905</v>
      </c>
      <c r="D224" s="972" t="s">
        <v>399</v>
      </c>
      <c r="E224" s="972" t="s">
        <v>399</v>
      </c>
      <c r="F224" s="972" t="s">
        <v>399</v>
      </c>
      <c r="G224" s="972" t="s">
        <v>399</v>
      </c>
      <c r="H224" s="972" t="s">
        <v>399</v>
      </c>
      <c r="I224" s="18"/>
      <c r="J224" s="758">
        <f t="shared" si="205"/>
        <v>45983</v>
      </c>
      <c r="K224" s="758">
        <f t="shared" si="205"/>
        <v>45984</v>
      </c>
      <c r="L224" s="332">
        <f t="shared" si="200"/>
        <v>48</v>
      </c>
      <c r="M224" s="18"/>
      <c r="O224" s="345"/>
      <c r="P224" s="345"/>
      <c r="R224" s="18"/>
      <c r="S224" s="18"/>
    </row>
    <row r="225" spans="1:19" ht="19.5" hidden="1" customHeight="1">
      <c r="A225" s="805" t="s">
        <v>3906</v>
      </c>
      <c r="B225" s="1182" t="s">
        <v>2738</v>
      </c>
      <c r="C225" s="954" t="s">
        <v>3907</v>
      </c>
      <c r="D225" s="955">
        <v>45990</v>
      </c>
      <c r="E225" s="758">
        <f t="shared" ref="E225" si="208">D225+1</f>
        <v>45991</v>
      </c>
      <c r="F225" s="758">
        <f t="shared" ref="F225" si="209">E225+10</f>
        <v>46001</v>
      </c>
      <c r="G225" s="758">
        <f t="shared" ref="G225" si="210">F225+1</f>
        <v>46002</v>
      </c>
      <c r="H225" s="758">
        <f t="shared" ref="H225" si="211">G225+2</f>
        <v>46004</v>
      </c>
      <c r="I225" s="18"/>
      <c r="J225" s="758">
        <f t="shared" si="205"/>
        <v>45990</v>
      </c>
      <c r="K225" s="758">
        <f t="shared" si="205"/>
        <v>45991</v>
      </c>
      <c r="L225" s="332">
        <f t="shared" si="200"/>
        <v>49</v>
      </c>
      <c r="M225" s="18"/>
      <c r="O225" s="345"/>
      <c r="P225" s="345"/>
      <c r="R225" s="18"/>
      <c r="S225" s="18"/>
    </row>
    <row r="226" spans="1:19" ht="19.5" hidden="1" customHeight="1">
      <c r="A226" s="805" t="s">
        <v>3908</v>
      </c>
      <c r="B226" s="1182" t="s">
        <v>423</v>
      </c>
      <c r="C226" s="954" t="s">
        <v>3909</v>
      </c>
      <c r="D226" s="760">
        <v>45997</v>
      </c>
      <c r="E226" s="760">
        <f t="shared" ref="E226:E227" si="212">D226+1</f>
        <v>45998</v>
      </c>
      <c r="F226" s="760">
        <f t="shared" ref="F226:F227" si="213">E226+10</f>
        <v>46008</v>
      </c>
      <c r="G226" s="760">
        <f t="shared" ref="G226:G229" si="214">F226+1</f>
        <v>46009</v>
      </c>
      <c r="H226" s="760">
        <f t="shared" ref="H226:H229" si="215">G226+2</f>
        <v>46011</v>
      </c>
      <c r="I226" s="18"/>
      <c r="J226" s="758">
        <f t="shared" si="205"/>
        <v>45997</v>
      </c>
      <c r="K226" s="758">
        <f t="shared" si="205"/>
        <v>45998</v>
      </c>
      <c r="L226" s="332">
        <f t="shared" si="200"/>
        <v>50</v>
      </c>
      <c r="M226" s="18"/>
      <c r="O226" s="345"/>
      <c r="P226" s="345"/>
      <c r="R226" s="18"/>
      <c r="S226" s="18"/>
    </row>
    <row r="227" spans="1:19" ht="19.5" hidden="1" customHeight="1">
      <c r="A227" s="805" t="s">
        <v>3120</v>
      </c>
      <c r="B227" s="1182" t="s">
        <v>755</v>
      </c>
      <c r="C227" s="954" t="s">
        <v>3910</v>
      </c>
      <c r="D227" s="955">
        <v>46004</v>
      </c>
      <c r="E227" s="758">
        <f t="shared" si="212"/>
        <v>46005</v>
      </c>
      <c r="F227" s="758">
        <f t="shared" si="213"/>
        <v>46015</v>
      </c>
      <c r="G227" s="758">
        <f t="shared" si="214"/>
        <v>46016</v>
      </c>
      <c r="H227" s="758">
        <f t="shared" si="215"/>
        <v>46018</v>
      </c>
      <c r="I227" s="18"/>
      <c r="J227" s="758">
        <f t="shared" si="205"/>
        <v>46004</v>
      </c>
      <c r="K227" s="758">
        <f t="shared" si="205"/>
        <v>46005</v>
      </c>
      <c r="L227" s="332">
        <f t="shared" si="200"/>
        <v>51</v>
      </c>
      <c r="M227" s="18"/>
      <c r="O227" s="345"/>
      <c r="P227" s="345"/>
      <c r="R227" s="18"/>
      <c r="S227" s="18"/>
    </row>
    <row r="228" spans="1:19" ht="19.5" hidden="1" customHeight="1">
      <c r="A228" s="805" t="s">
        <v>1972</v>
      </c>
      <c r="B228" s="1182" t="s">
        <v>755</v>
      </c>
      <c r="C228" s="954" t="s">
        <v>3911</v>
      </c>
      <c r="D228" s="955">
        <v>46017</v>
      </c>
      <c r="E228" s="972" t="s">
        <v>399</v>
      </c>
      <c r="F228" s="758">
        <f>D228+11</f>
        <v>46028</v>
      </c>
      <c r="G228" s="758">
        <f t="shared" si="214"/>
        <v>46029</v>
      </c>
      <c r="H228" s="758">
        <f t="shared" si="215"/>
        <v>46031</v>
      </c>
      <c r="I228" s="18"/>
      <c r="J228" s="758">
        <f t="shared" si="205"/>
        <v>46011</v>
      </c>
      <c r="K228" s="758">
        <f t="shared" si="205"/>
        <v>46012</v>
      </c>
      <c r="L228" s="332">
        <f>WEEKNUM(K228)</f>
        <v>52</v>
      </c>
      <c r="M228" s="18"/>
      <c r="O228" s="345"/>
      <c r="P228" s="345"/>
      <c r="R228" s="18"/>
      <c r="S228" s="18"/>
    </row>
    <row r="229" spans="1:19" ht="19.5" hidden="1" customHeight="1">
      <c r="A229" s="805" t="s">
        <v>3904</v>
      </c>
      <c r="B229" s="954" t="s">
        <v>3912</v>
      </c>
      <c r="C229" s="954" t="s">
        <v>3913</v>
      </c>
      <c r="D229" s="955">
        <v>46026</v>
      </c>
      <c r="E229" s="972" t="s">
        <v>399</v>
      </c>
      <c r="F229" s="758">
        <f>D229+11</f>
        <v>46037</v>
      </c>
      <c r="G229" s="758">
        <f t="shared" si="214"/>
        <v>46038</v>
      </c>
      <c r="H229" s="758">
        <f t="shared" si="215"/>
        <v>46040</v>
      </c>
      <c r="I229" s="18"/>
      <c r="J229" s="758">
        <f t="shared" si="205"/>
        <v>46018</v>
      </c>
      <c r="K229" s="758">
        <f t="shared" si="205"/>
        <v>46019</v>
      </c>
      <c r="L229" s="332">
        <v>1</v>
      </c>
      <c r="M229" s="18"/>
      <c r="O229" s="345"/>
      <c r="P229" s="345"/>
      <c r="R229" s="18"/>
      <c r="S229" s="18"/>
    </row>
    <row r="230" spans="1:19" ht="19.5" hidden="1" customHeight="1">
      <c r="A230" s="805" t="s">
        <v>3914</v>
      </c>
      <c r="B230" s="954" t="s">
        <v>3806</v>
      </c>
      <c r="C230" s="954" t="s">
        <v>3915</v>
      </c>
      <c r="D230" s="955">
        <v>46030</v>
      </c>
      <c r="E230" s="972" t="s">
        <v>399</v>
      </c>
      <c r="F230" s="758">
        <f>D230+11</f>
        <v>46041</v>
      </c>
      <c r="G230" s="758">
        <f t="shared" ref="G230:G233" si="216">F230+1</f>
        <v>46042</v>
      </c>
      <c r="H230" s="758">
        <f t="shared" ref="H230:H233" si="217">G230+2</f>
        <v>46044</v>
      </c>
      <c r="I230" s="18"/>
      <c r="J230" s="758">
        <v>46025</v>
      </c>
      <c r="K230" s="758">
        <v>46026</v>
      </c>
      <c r="L230" s="332">
        <f t="shared" ref="L230:L233" si="218">WEEKNUM(K230)</f>
        <v>2</v>
      </c>
      <c r="M230" s="18"/>
      <c r="O230" s="345"/>
      <c r="P230" s="345"/>
      <c r="R230" s="18"/>
      <c r="S230" s="18"/>
    </row>
    <row r="231" spans="1:19" ht="19.5" customHeight="1">
      <c r="A231" s="805" t="s">
        <v>3916</v>
      </c>
      <c r="B231" s="954" t="s">
        <v>3809</v>
      </c>
      <c r="C231" s="954" t="s">
        <v>3917</v>
      </c>
      <c r="D231" s="972" t="s">
        <v>399</v>
      </c>
      <c r="E231" s="972" t="s">
        <v>399</v>
      </c>
      <c r="F231" s="758">
        <v>46050</v>
      </c>
      <c r="G231" s="758">
        <f t="shared" si="216"/>
        <v>46051</v>
      </c>
      <c r="H231" s="758">
        <f t="shared" si="217"/>
        <v>46053</v>
      </c>
      <c r="I231" s="18"/>
      <c r="J231" s="758">
        <f t="shared" si="205"/>
        <v>46032</v>
      </c>
      <c r="K231" s="758">
        <f t="shared" si="205"/>
        <v>46033</v>
      </c>
      <c r="L231" s="332">
        <f t="shared" si="218"/>
        <v>3</v>
      </c>
      <c r="M231" s="18"/>
      <c r="O231" s="345"/>
      <c r="P231" s="345"/>
      <c r="R231" s="18"/>
      <c r="S231" s="18"/>
    </row>
    <row r="232" spans="1:19" ht="19.5" customHeight="1">
      <c r="A232" s="805" t="s">
        <v>3811</v>
      </c>
      <c r="B232" s="954" t="s">
        <v>427</v>
      </c>
      <c r="C232" s="954" t="s">
        <v>3918</v>
      </c>
      <c r="D232" s="955">
        <v>46040</v>
      </c>
      <c r="E232" s="972" t="s">
        <v>399</v>
      </c>
      <c r="F232" s="758">
        <f>D232+11</f>
        <v>46051</v>
      </c>
      <c r="G232" s="758">
        <f t="shared" si="216"/>
        <v>46052</v>
      </c>
      <c r="H232" s="758">
        <f t="shared" si="217"/>
        <v>46054</v>
      </c>
      <c r="I232" s="18"/>
      <c r="J232" s="758">
        <f t="shared" si="205"/>
        <v>46039</v>
      </c>
      <c r="K232" s="758">
        <f t="shared" si="205"/>
        <v>46040</v>
      </c>
      <c r="L232" s="332">
        <f t="shared" si="218"/>
        <v>4</v>
      </c>
      <c r="M232" s="18"/>
      <c r="O232" s="345"/>
      <c r="P232" s="345"/>
      <c r="R232" s="18"/>
      <c r="S232" s="18"/>
    </row>
    <row r="233" spans="1:19" ht="19.5" customHeight="1">
      <c r="A233" s="805" t="s">
        <v>3919</v>
      </c>
      <c r="B233" s="1221" t="s">
        <v>1960</v>
      </c>
      <c r="C233" s="954" t="s">
        <v>3920</v>
      </c>
      <c r="D233" s="972" t="s">
        <v>399</v>
      </c>
      <c r="E233" s="972" t="s">
        <v>399</v>
      </c>
      <c r="F233" s="758">
        <v>46057</v>
      </c>
      <c r="G233" s="758">
        <f t="shared" si="216"/>
        <v>46058</v>
      </c>
      <c r="H233" s="758">
        <f t="shared" si="217"/>
        <v>46060</v>
      </c>
      <c r="I233" s="18"/>
      <c r="J233" s="758">
        <f t="shared" si="205"/>
        <v>46046</v>
      </c>
      <c r="K233" s="758">
        <f t="shared" si="205"/>
        <v>46047</v>
      </c>
      <c r="L233" s="332">
        <f t="shared" si="218"/>
        <v>5</v>
      </c>
      <c r="M233" s="18"/>
      <c r="O233" s="345"/>
      <c r="P233" s="345"/>
      <c r="R233" s="18"/>
      <c r="S233" s="18"/>
    </row>
    <row r="234" spans="1:19" ht="19.5" customHeight="1">
      <c r="A234" s="805" t="s">
        <v>3814</v>
      </c>
      <c r="B234" s="954" t="s">
        <v>3814</v>
      </c>
      <c r="C234" s="954" t="s">
        <v>3921</v>
      </c>
      <c r="D234" s="955">
        <v>46053</v>
      </c>
      <c r="E234" s="758">
        <f t="shared" ref="E234" si="219">D234+1</f>
        <v>46054</v>
      </c>
      <c r="F234" s="758">
        <f t="shared" ref="F234" si="220">E234+10</f>
        <v>46064</v>
      </c>
      <c r="G234" s="758">
        <f t="shared" ref="G234" si="221">F234+1</f>
        <v>46065</v>
      </c>
      <c r="H234" s="758">
        <f t="shared" ref="H234" si="222">G234+2</f>
        <v>46067</v>
      </c>
      <c r="I234" s="18"/>
      <c r="J234" s="758">
        <f t="shared" si="205"/>
        <v>46053</v>
      </c>
      <c r="K234" s="758">
        <f t="shared" si="205"/>
        <v>46054</v>
      </c>
      <c r="L234" s="332">
        <f t="shared" ref="L234" si="223">WEEKNUM(K234)</f>
        <v>6</v>
      </c>
      <c r="M234" s="18"/>
      <c r="O234" s="345"/>
      <c r="P234" s="345"/>
      <c r="R234" s="18"/>
      <c r="S234" s="18"/>
    </row>
    <row r="235" spans="1:19" ht="19.5" customHeight="1">
      <c r="A235" s="805" t="s">
        <v>3922</v>
      </c>
      <c r="B235" s="954" t="s">
        <v>3923</v>
      </c>
      <c r="C235" s="954" t="s">
        <v>3924</v>
      </c>
      <c r="D235" s="955">
        <v>46060</v>
      </c>
      <c r="E235" s="758">
        <f t="shared" ref="E235:E237" si="224">D235+1</f>
        <v>46061</v>
      </c>
      <c r="F235" s="758">
        <f t="shared" ref="F235:F237" si="225">E235+10</f>
        <v>46071</v>
      </c>
      <c r="G235" s="758">
        <f t="shared" ref="G235:G237" si="226">F235+1</f>
        <v>46072</v>
      </c>
      <c r="H235" s="758">
        <f t="shared" ref="H235:H237" si="227">G235+2</f>
        <v>46074</v>
      </c>
      <c r="I235" s="18"/>
      <c r="J235" s="758">
        <f t="shared" si="205"/>
        <v>46060</v>
      </c>
      <c r="K235" s="758">
        <f t="shared" si="205"/>
        <v>46061</v>
      </c>
      <c r="L235" s="332">
        <f t="shared" ref="L235:L237" si="228">WEEKNUM(K235)</f>
        <v>7</v>
      </c>
      <c r="M235" s="18"/>
      <c r="O235" s="345"/>
      <c r="P235" s="345"/>
      <c r="R235" s="18"/>
      <c r="S235" s="18"/>
    </row>
    <row r="236" spans="1:19" ht="19.5" customHeight="1">
      <c r="A236" s="805" t="s">
        <v>3925</v>
      </c>
      <c r="B236" s="954" t="s">
        <v>3809</v>
      </c>
      <c r="C236" s="954" t="s">
        <v>3926</v>
      </c>
      <c r="D236" s="955">
        <v>46067</v>
      </c>
      <c r="E236" s="758">
        <f t="shared" si="224"/>
        <v>46068</v>
      </c>
      <c r="F236" s="758">
        <f t="shared" si="225"/>
        <v>46078</v>
      </c>
      <c r="G236" s="758">
        <f t="shared" si="226"/>
        <v>46079</v>
      </c>
      <c r="H236" s="758">
        <f t="shared" si="227"/>
        <v>46081</v>
      </c>
      <c r="I236" s="18"/>
      <c r="J236" s="758">
        <f t="shared" si="205"/>
        <v>46067</v>
      </c>
      <c r="K236" s="758">
        <f t="shared" si="205"/>
        <v>46068</v>
      </c>
      <c r="L236" s="332">
        <f t="shared" si="228"/>
        <v>8</v>
      </c>
      <c r="M236" s="18"/>
      <c r="O236" s="345"/>
      <c r="P236" s="345"/>
      <c r="R236" s="18"/>
      <c r="S236" s="18"/>
    </row>
    <row r="237" spans="1:19" ht="19.5" customHeight="1">
      <c r="A237" s="805" t="s">
        <v>3927</v>
      </c>
      <c r="B237" s="954" t="s">
        <v>427</v>
      </c>
      <c r="C237" s="954" t="s">
        <v>3928</v>
      </c>
      <c r="D237" s="955">
        <v>46074</v>
      </c>
      <c r="E237" s="758">
        <f t="shared" si="224"/>
        <v>46075</v>
      </c>
      <c r="F237" s="758">
        <f t="shared" si="225"/>
        <v>46085</v>
      </c>
      <c r="G237" s="758">
        <f t="shared" si="226"/>
        <v>46086</v>
      </c>
      <c r="H237" s="758">
        <f t="shared" si="227"/>
        <v>46088</v>
      </c>
      <c r="I237" s="18"/>
      <c r="J237" s="758">
        <f t="shared" si="205"/>
        <v>46074</v>
      </c>
      <c r="K237" s="758">
        <f t="shared" si="205"/>
        <v>46075</v>
      </c>
      <c r="L237" s="332">
        <f t="shared" si="228"/>
        <v>9</v>
      </c>
      <c r="M237" s="18"/>
      <c r="O237" s="345"/>
      <c r="P237" s="345"/>
      <c r="R237" s="18"/>
      <c r="S237" s="18"/>
    </row>
    <row r="238" spans="1:19" ht="19.5" customHeight="1">
      <c r="A238" s="805" t="s">
        <v>3919</v>
      </c>
      <c r="B238" s="954" t="s">
        <v>1838</v>
      </c>
      <c r="C238" s="954" t="s">
        <v>3929</v>
      </c>
      <c r="D238" s="955">
        <v>46081</v>
      </c>
      <c r="E238" s="758">
        <f t="shared" ref="E238" si="229">D238+1</f>
        <v>46082</v>
      </c>
      <c r="F238" s="758">
        <f t="shared" ref="F238" si="230">E238+10</f>
        <v>46092</v>
      </c>
      <c r="G238" s="758">
        <f t="shared" ref="G238" si="231">F238+1</f>
        <v>46093</v>
      </c>
      <c r="H238" s="758">
        <f t="shared" ref="H238" si="232">G238+2</f>
        <v>46095</v>
      </c>
      <c r="I238" s="18"/>
      <c r="J238" s="758">
        <f t="shared" si="205"/>
        <v>46081</v>
      </c>
      <c r="K238" s="758">
        <f t="shared" si="205"/>
        <v>46082</v>
      </c>
      <c r="L238" s="332">
        <f t="shared" ref="L238" si="233">WEEKNUM(K238)</f>
        <v>10</v>
      </c>
      <c r="M238" s="18"/>
      <c r="O238" s="345"/>
      <c r="P238" s="345"/>
      <c r="R238" s="18"/>
      <c r="S238" s="18"/>
    </row>
    <row r="239" spans="1:19" ht="19.5" customHeight="1">
      <c r="A239" s="805" t="s">
        <v>3814</v>
      </c>
      <c r="B239" s="954" t="s">
        <v>3814</v>
      </c>
      <c r="C239" s="954" t="s">
        <v>3930</v>
      </c>
      <c r="D239" s="955">
        <v>46088</v>
      </c>
      <c r="E239" s="758">
        <f t="shared" ref="E239" si="234">D239+1</f>
        <v>46089</v>
      </c>
      <c r="F239" s="758">
        <f t="shared" ref="F239" si="235">E239+10</f>
        <v>46099</v>
      </c>
      <c r="G239" s="758">
        <f t="shared" ref="G239" si="236">F239+1</f>
        <v>46100</v>
      </c>
      <c r="H239" s="758">
        <f t="shared" ref="H239" si="237">G239+2</f>
        <v>46102</v>
      </c>
      <c r="I239" s="18"/>
      <c r="J239" s="758">
        <f t="shared" si="205"/>
        <v>46088</v>
      </c>
      <c r="K239" s="758">
        <f t="shared" si="205"/>
        <v>46089</v>
      </c>
      <c r="L239" s="332">
        <f t="shared" ref="L239" si="238">WEEKNUM(K239)</f>
        <v>11</v>
      </c>
      <c r="M239" s="18"/>
      <c r="O239" s="345"/>
      <c r="P239" s="345"/>
      <c r="R239" s="18"/>
      <c r="S239" s="18"/>
    </row>
    <row r="240" spans="1:19" ht="19.5" customHeight="1">
      <c r="A240" s="805" t="s">
        <v>3806</v>
      </c>
      <c r="B240" s="954" t="s">
        <v>3806</v>
      </c>
      <c r="C240" s="954" t="s">
        <v>3931</v>
      </c>
      <c r="D240" s="955">
        <v>46095</v>
      </c>
      <c r="E240" s="758">
        <f t="shared" ref="E240" si="239">D240+1</f>
        <v>46096</v>
      </c>
      <c r="F240" s="758">
        <f t="shared" ref="F240" si="240">E240+10</f>
        <v>46106</v>
      </c>
      <c r="G240" s="758">
        <f t="shared" ref="G240" si="241">F240+1</f>
        <v>46107</v>
      </c>
      <c r="H240" s="758">
        <f t="shared" ref="H240" si="242">G240+2</f>
        <v>46109</v>
      </c>
      <c r="I240" s="18"/>
      <c r="J240" s="758">
        <f t="shared" si="205"/>
        <v>46095</v>
      </c>
      <c r="K240" s="758">
        <f t="shared" si="205"/>
        <v>46096</v>
      </c>
      <c r="L240" s="332">
        <f t="shared" ref="L240" si="243">WEEKNUM(K240)</f>
        <v>12</v>
      </c>
      <c r="M240" s="18"/>
      <c r="O240" s="345"/>
      <c r="P240" s="345"/>
      <c r="R240" s="18"/>
      <c r="S240" s="18"/>
    </row>
    <row r="241" spans="1:19" ht="19.5" customHeight="1">
      <c r="A241" s="805"/>
      <c r="B241" s="954" t="s">
        <v>3825</v>
      </c>
      <c r="C241" s="954" t="s">
        <v>3932</v>
      </c>
      <c r="D241" s="955">
        <v>46102</v>
      </c>
      <c r="E241" s="758">
        <f t="shared" ref="E241:E242" si="244">D241+1</f>
        <v>46103</v>
      </c>
      <c r="F241" s="758">
        <f t="shared" ref="F241:F242" si="245">E241+10</f>
        <v>46113</v>
      </c>
      <c r="G241" s="758">
        <f t="shared" ref="G241:G242" si="246">F241+1</f>
        <v>46114</v>
      </c>
      <c r="H241" s="758">
        <f t="shared" ref="H241:H242" si="247">G241+2</f>
        <v>46116</v>
      </c>
      <c r="I241" s="18"/>
      <c r="J241" s="758">
        <f t="shared" si="205"/>
        <v>46102</v>
      </c>
      <c r="K241" s="758">
        <f t="shared" si="205"/>
        <v>46103</v>
      </c>
      <c r="L241" s="332">
        <f t="shared" ref="L241:L242" si="248">WEEKNUM(K241)</f>
        <v>13</v>
      </c>
      <c r="M241" s="18"/>
      <c r="O241" s="345"/>
      <c r="P241" s="345"/>
      <c r="R241" s="18"/>
      <c r="S241" s="18"/>
    </row>
    <row r="242" spans="1:19" ht="19.5" customHeight="1">
      <c r="A242" s="805"/>
      <c r="B242" s="954" t="s">
        <v>427</v>
      </c>
      <c r="C242" s="954" t="s">
        <v>3933</v>
      </c>
      <c r="D242" s="955">
        <v>46109</v>
      </c>
      <c r="E242" s="758">
        <f t="shared" si="244"/>
        <v>46110</v>
      </c>
      <c r="F242" s="758">
        <f t="shared" si="245"/>
        <v>46120</v>
      </c>
      <c r="G242" s="758">
        <f t="shared" si="246"/>
        <v>46121</v>
      </c>
      <c r="H242" s="758">
        <f t="shared" si="247"/>
        <v>46123</v>
      </c>
      <c r="I242" s="18"/>
      <c r="J242" s="758">
        <f t="shared" si="205"/>
        <v>46109</v>
      </c>
      <c r="K242" s="758">
        <f t="shared" si="205"/>
        <v>46110</v>
      </c>
      <c r="L242" s="332">
        <f t="shared" si="248"/>
        <v>14</v>
      </c>
      <c r="M242" s="18"/>
      <c r="O242" s="345"/>
      <c r="P242" s="345"/>
      <c r="R242" s="18"/>
      <c r="S242" s="18"/>
    </row>
    <row r="243" spans="1:19" ht="19.5" customHeight="1">
      <c r="A243" s="805"/>
      <c r="B243" s="954" t="s">
        <v>1960</v>
      </c>
      <c r="C243" s="954" t="s">
        <v>3934</v>
      </c>
      <c r="D243" s="955">
        <v>46116</v>
      </c>
      <c r="E243" s="758">
        <f t="shared" ref="E243" si="249">D243+1</f>
        <v>46117</v>
      </c>
      <c r="F243" s="758">
        <f t="shared" ref="F243" si="250">E243+10</f>
        <v>46127</v>
      </c>
      <c r="G243" s="758">
        <f t="shared" ref="G243" si="251">F243+1</f>
        <v>46128</v>
      </c>
      <c r="H243" s="758">
        <f t="shared" ref="H243" si="252">G243+2</f>
        <v>46130</v>
      </c>
      <c r="I243" s="18"/>
      <c r="J243" s="758">
        <f t="shared" si="205"/>
        <v>46116</v>
      </c>
      <c r="K243" s="758">
        <f t="shared" si="205"/>
        <v>46117</v>
      </c>
      <c r="L243" s="332">
        <f t="shared" ref="L243" si="253">WEEKNUM(K243)</f>
        <v>15</v>
      </c>
      <c r="M243" s="18"/>
      <c r="O243" s="345"/>
      <c r="P243" s="345"/>
      <c r="R243" s="18"/>
      <c r="S243" s="18"/>
    </row>
    <row r="244" spans="1:19" ht="18.75" customHeight="1">
      <c r="B244" s="1106" t="s">
        <v>577</v>
      </c>
      <c r="C244" s="678"/>
      <c r="D244" s="678"/>
      <c r="E244" s="678"/>
      <c r="F244" s="678"/>
      <c r="G244" s="678"/>
      <c r="H244" s="678"/>
      <c r="I244" s="407"/>
      <c r="J244" s="490"/>
      <c r="K244" s="149"/>
      <c r="L244" s="14"/>
    </row>
    <row r="245" spans="1:19" ht="18.75" customHeight="1">
      <c r="B245" s="677"/>
      <c r="C245" s="678"/>
      <c r="D245" s="678"/>
      <c r="E245" s="678"/>
      <c r="F245" s="677"/>
      <c r="G245" s="677"/>
      <c r="H245" s="677"/>
      <c r="I245" s="197"/>
      <c r="J245" s="195"/>
      <c r="K245" s="195"/>
    </row>
    <row r="246" spans="1:19" ht="18.75" customHeight="1" thickBot="1">
      <c r="B246" s="679"/>
      <c r="C246" s="677"/>
      <c r="D246" s="677"/>
      <c r="E246" s="677"/>
      <c r="F246" s="677"/>
      <c r="G246" s="677"/>
      <c r="H246" s="677"/>
      <c r="I246" s="201"/>
      <c r="J246" s="197"/>
      <c r="K246" s="193"/>
    </row>
    <row r="247" spans="1:19" s="147" customFormat="1" ht="18.75" customHeight="1">
      <c r="B247" s="896"/>
      <c r="C247" s="897"/>
      <c r="D247" s="898"/>
      <c r="E247" s="899"/>
      <c r="F247" s="900"/>
      <c r="G247" s="901"/>
      <c r="H247" s="902"/>
    </row>
    <row r="248" spans="1:19" s="147" customFormat="1" ht="18.75" customHeight="1">
      <c r="B248" s="778" t="s">
        <v>578</v>
      </c>
      <c r="C248" s="145"/>
      <c r="D248" s="147" t="s">
        <v>579</v>
      </c>
      <c r="G248" s="147" t="s">
        <v>580</v>
      </c>
      <c r="H248" s="779"/>
    </row>
    <row r="249" spans="1:19" s="147" customFormat="1" ht="18.75" customHeight="1">
      <c r="B249" s="780" t="s">
        <v>581</v>
      </c>
      <c r="C249" s="1098" t="s">
        <v>582</v>
      </c>
      <c r="D249" s="133" t="s">
        <v>583</v>
      </c>
      <c r="F249" s="1098" t="s">
        <v>584</v>
      </c>
      <c r="G249" s="145" t="s">
        <v>585</v>
      </c>
      <c r="H249" s="1099" t="s">
        <v>586</v>
      </c>
    </row>
    <row r="250" spans="1:19" s="147" customFormat="1" ht="18.75" customHeight="1">
      <c r="B250" s="780" t="s">
        <v>587</v>
      </c>
      <c r="C250" s="1098" t="s">
        <v>588</v>
      </c>
      <c r="D250" s="133" t="s">
        <v>589</v>
      </c>
      <c r="E250" s="148" t="s">
        <v>590</v>
      </c>
      <c r="F250" s="1100" t="s">
        <v>591</v>
      </c>
      <c r="G250" s="145" t="s">
        <v>592</v>
      </c>
      <c r="H250" s="1099" t="s">
        <v>593</v>
      </c>
    </row>
    <row r="251" spans="1:19" s="147" customFormat="1" ht="18.75" customHeight="1">
      <c r="B251" s="783" t="s">
        <v>594</v>
      </c>
      <c r="C251" s="1101" t="s">
        <v>595</v>
      </c>
      <c r="D251" s="133" t="s">
        <v>596</v>
      </c>
      <c r="E251" s="148" t="s">
        <v>597</v>
      </c>
      <c r="F251" s="1100" t="s">
        <v>598</v>
      </c>
      <c r="G251" s="588" t="s">
        <v>599</v>
      </c>
      <c r="H251" s="1102" t="s">
        <v>600</v>
      </c>
    </row>
    <row r="252" spans="1:19" s="147" customFormat="1" ht="18.75" customHeight="1">
      <c r="B252" s="783" t="s">
        <v>601</v>
      </c>
      <c r="C252" s="1101" t="s">
        <v>602</v>
      </c>
      <c r="D252" s="133" t="s">
        <v>603</v>
      </c>
      <c r="E252" s="148" t="s">
        <v>604</v>
      </c>
      <c r="F252" s="1100" t="s">
        <v>605</v>
      </c>
      <c r="G252" s="588" t="s">
        <v>606</v>
      </c>
      <c r="H252" s="1102" t="s">
        <v>607</v>
      </c>
      <c r="N252" s="149"/>
      <c r="O252" s="149"/>
    </row>
    <row r="253" spans="1:19" s="147" customFormat="1" ht="18.75" customHeight="1">
      <c r="B253" s="783" t="s">
        <v>862</v>
      </c>
      <c r="C253" s="1101" t="s">
        <v>609</v>
      </c>
      <c r="D253" s="133" t="s">
        <v>610</v>
      </c>
      <c r="E253" s="148" t="s">
        <v>611</v>
      </c>
      <c r="F253" s="1100" t="s">
        <v>612</v>
      </c>
      <c r="G253" s="588" t="s">
        <v>613</v>
      </c>
      <c r="H253" s="1102" t="s">
        <v>614</v>
      </c>
      <c r="N253" s="149"/>
      <c r="O253" s="149"/>
    </row>
    <row r="254" spans="1:19" s="147" customFormat="1" ht="18.75" customHeight="1">
      <c r="B254" s="783" t="s">
        <v>615</v>
      </c>
      <c r="C254" s="1101" t="s">
        <v>616</v>
      </c>
      <c r="D254" s="133" t="s">
        <v>617</v>
      </c>
      <c r="E254" s="148" t="s">
        <v>618</v>
      </c>
      <c r="F254" s="1100" t="s">
        <v>619</v>
      </c>
      <c r="G254" s="588" t="s">
        <v>620</v>
      </c>
      <c r="H254" s="1102" t="s">
        <v>621</v>
      </c>
      <c r="N254" s="149"/>
      <c r="O254" s="149"/>
    </row>
    <row r="255" spans="1:19" s="147" customFormat="1" ht="18.75" customHeight="1">
      <c r="B255" s="783" t="s">
        <v>622</v>
      </c>
      <c r="C255" s="1101" t="s">
        <v>623</v>
      </c>
      <c r="D255" s="133" t="s">
        <v>624</v>
      </c>
      <c r="E255" s="148" t="s">
        <v>625</v>
      </c>
      <c r="F255" s="1098" t="s">
        <v>626</v>
      </c>
      <c r="G255" s="588" t="s">
        <v>627</v>
      </c>
      <c r="H255" s="787" t="s">
        <v>628</v>
      </c>
      <c r="N255" s="149"/>
      <c r="O255" s="149"/>
    </row>
    <row r="256" spans="1:19" s="149" customFormat="1" ht="18.75" customHeight="1">
      <c r="A256" s="1033"/>
      <c r="B256" s="783" t="s">
        <v>629</v>
      </c>
      <c r="C256" s="1101" t="s">
        <v>630</v>
      </c>
      <c r="D256" s="133"/>
      <c r="E256" s="145"/>
      <c r="F256" s="588"/>
      <c r="G256" s="147"/>
      <c r="H256" s="788"/>
      <c r="I256" s="145"/>
      <c r="J256" s="145"/>
      <c r="K256" s="145"/>
    </row>
    <row r="257" spans="1:11" s="149" customFormat="1" ht="18.75" customHeight="1" thickBot="1">
      <c r="A257" s="1033"/>
      <c r="B257" s="1103"/>
      <c r="C257" s="791"/>
      <c r="D257" s="791"/>
      <c r="E257" s="791"/>
      <c r="F257" s="791"/>
      <c r="G257" s="791"/>
      <c r="H257" s="1104"/>
      <c r="I257" s="145"/>
      <c r="J257" s="145"/>
      <c r="K257" s="145"/>
    </row>
  </sheetData>
  <mergeCells count="12">
    <mergeCell ref="B141:D141"/>
    <mergeCell ref="B193:C193"/>
    <mergeCell ref="D193:D194"/>
    <mergeCell ref="D143:D144"/>
    <mergeCell ref="B143:C143"/>
    <mergeCell ref="B190:H190"/>
    <mergeCell ref="B191:G191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49" r:id="rId1" xr:uid="{9C1DA842-545F-4D77-B5E1-BA6AF5EB3FCA}"/>
    <hyperlink ref="C249" r:id="rId2" xr:uid="{D1EEB831-90F3-4BF8-8F7B-D08D080D8496}"/>
    <hyperlink ref="H254" r:id="rId3" xr:uid="{5AC8400C-C4FC-44E9-B218-7F311BE876E8}"/>
    <hyperlink ref="H253" r:id="rId4" xr:uid="{55A706F5-6380-4649-8A60-8FEFF120F46C}"/>
    <hyperlink ref="C252" r:id="rId5" xr:uid="{2CA25468-5D7D-4B49-8E1C-6EE04785CA35}"/>
    <hyperlink ref="C250" r:id="rId6" xr:uid="{299999E9-62C7-4E75-8993-CCD799A68DD9}"/>
    <hyperlink ref="C256" r:id="rId7" xr:uid="{74A27004-9DB7-4C6A-B0E2-A3D6D39860EB}"/>
    <hyperlink ref="H252" r:id="rId8" xr:uid="{1CA4842B-8CB9-4A01-9C56-2C1BCCDD8857}"/>
    <hyperlink ref="H255" r:id="rId9" xr:uid="{B105AB15-09EF-4FB0-AC04-0932E9ACC929}"/>
    <hyperlink ref="F249" r:id="rId10" xr:uid="{9A601518-760C-4A01-AAFA-128C5655D447}"/>
    <hyperlink ref="F254" r:id="rId11" xr:uid="{1665B103-DFE2-4C52-AEE6-3F2E4F2C39DD}"/>
    <hyperlink ref="F250" r:id="rId12" xr:uid="{6422F4B6-D963-411A-819D-B13BBCB1FAAB}"/>
    <hyperlink ref="F251" r:id="rId13" xr:uid="{F62EA4FF-790B-4084-9B53-44D429AE8B87}"/>
    <hyperlink ref="F252" r:id="rId14" xr:uid="{A99CE61B-69A4-4DC0-A1F4-07712F3D8CC6}"/>
    <hyperlink ref="F253" r:id="rId15" xr:uid="{5BD7878F-DA55-4101-8FFE-768D0D238FC9}"/>
    <hyperlink ref="H250" r:id="rId16" xr:uid="{7A320935-D1F9-4B34-ABF1-4D3183979599}"/>
    <hyperlink ref="H251" r:id="rId17" xr:uid="{72458165-8CEA-42C2-A0E2-3FE7FAAFDBE0}"/>
    <hyperlink ref="F255" r:id="rId18" xr:uid="{3D97DF34-6D23-4DFC-B0A0-CD068B40B00C}"/>
    <hyperlink ref="C251" r:id="rId19" xr:uid="{53A966B2-FF38-468C-8E25-EF5A8FE6A501}"/>
    <hyperlink ref="C253" r:id="rId20" xr:uid="{20CAC275-71E0-4CD9-A7E9-C5D37D641E07}"/>
    <hyperlink ref="C254" r:id="rId21" xr:uid="{B2BC28C7-6026-4E9B-B28B-7EFB6FCB40D6}"/>
    <hyperlink ref="C255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95:F196 F200 F202 F208 F225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85"/>
  <sheetViews>
    <sheetView showGridLines="0" topLeftCell="A69" zoomScaleNormal="100" zoomScaleSheetLayoutView="85" workbookViewId="0">
      <selection activeCell="B157" sqref="B157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44" t="s">
        <v>116</v>
      </c>
      <c r="C2" s="1244"/>
      <c r="D2" s="1244"/>
      <c r="E2" s="1244"/>
      <c r="G2" s="956" t="s">
        <v>360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39" t="s">
        <v>128</v>
      </c>
      <c r="C4" s="1240"/>
      <c r="D4" s="1240"/>
      <c r="E4" s="1241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3935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637</v>
      </c>
      <c r="C7" s="955" t="s">
        <v>705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31" t="s">
        <v>361</v>
      </c>
      <c r="C9" s="1231"/>
      <c r="D9" s="1231"/>
      <c r="E9" s="1231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33" t="s">
        <v>128</v>
      </c>
      <c r="C11" s="1234"/>
      <c r="D11" s="1235" t="s">
        <v>363</v>
      </c>
      <c r="E11" s="941" t="s">
        <v>179</v>
      </c>
      <c r="F11" s="769"/>
      <c r="G11" s="881"/>
    </row>
    <row r="12" spans="1:12" s="193" customFormat="1" ht="18" customHeight="1">
      <c r="A12" s="805"/>
      <c r="B12" s="944" t="s">
        <v>365</v>
      </c>
      <c r="C12" s="944" t="s">
        <v>366</v>
      </c>
      <c r="D12" s="1236"/>
      <c r="E12" s="940" t="s">
        <v>185</v>
      </c>
      <c r="F12" s="769"/>
      <c r="G12" s="1046" t="s">
        <v>502</v>
      </c>
      <c r="H12" s="1046" t="s">
        <v>367</v>
      </c>
      <c r="I12" s="1046" t="s">
        <v>368</v>
      </c>
    </row>
    <row r="13" spans="1:12" s="193" customFormat="1" ht="20.100000000000001" hidden="1" customHeight="1">
      <c r="A13" s="805"/>
      <c r="B13" s="955" t="s">
        <v>647</v>
      </c>
      <c r="C13" s="955" t="s">
        <v>3936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I13:I14" si="3">WEEKNUM(H13)</f>
        <v>#REF!</v>
      </c>
    </row>
    <row r="14" spans="1:12" s="193" customFormat="1" ht="20.100000000000001" hidden="1" customHeight="1">
      <c r="A14" s="805" t="s">
        <v>778</v>
      </c>
      <c r="B14" s="955" t="s">
        <v>389</v>
      </c>
      <c r="C14" s="955" t="s">
        <v>3937</v>
      </c>
      <c r="D14" s="955">
        <v>45304</v>
      </c>
      <c r="E14" s="802">
        <f t="shared" si="2"/>
        <v>45311</v>
      </c>
      <c r="G14" s="758" t="e">
        <f t="shared" ref="G14:H75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3938</v>
      </c>
      <c r="B15" s="955" t="s">
        <v>789</v>
      </c>
      <c r="C15" s="955" t="s">
        <v>3939</v>
      </c>
      <c r="D15" s="880" t="s">
        <v>399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369</v>
      </c>
      <c r="C16" s="955" t="s">
        <v>3940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I16:I18" si="6">WEEKNUM(H16)</f>
        <v>#REF!</v>
      </c>
    </row>
    <row r="17" spans="1:9" s="193" customFormat="1" ht="20.100000000000001" hidden="1" customHeight="1">
      <c r="A17" s="805" t="s">
        <v>647</v>
      </c>
      <c r="B17" s="1026" t="s">
        <v>423</v>
      </c>
      <c r="C17" s="955" t="s">
        <v>3941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423</v>
      </c>
      <c r="C18" s="955" t="s">
        <v>3942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3938</v>
      </c>
      <c r="B19" s="1026" t="s">
        <v>423</v>
      </c>
      <c r="C19" s="955" t="s">
        <v>3943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647</v>
      </c>
      <c r="C20" s="955" t="s">
        <v>3944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I20:I23" si="8">WEEKNUM(H20)</f>
        <v>#REF!</v>
      </c>
    </row>
    <row r="21" spans="1:9" s="193" customFormat="1" ht="18.75" hidden="1" customHeight="1">
      <c r="A21" s="805" t="s">
        <v>647</v>
      </c>
      <c r="B21" s="955" t="s">
        <v>789</v>
      </c>
      <c r="C21" s="955" t="s">
        <v>3945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389</v>
      </c>
      <c r="B22" s="955" t="s">
        <v>369</v>
      </c>
      <c r="C22" s="955" t="s">
        <v>3946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3947</v>
      </c>
      <c r="B23" s="1061" t="s">
        <v>3948</v>
      </c>
      <c r="C23" s="955" t="s">
        <v>3949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3950</v>
      </c>
      <c r="B24" s="955" t="s">
        <v>641</v>
      </c>
      <c r="C24" s="955" t="s">
        <v>3951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I24:I27" si="10">WEEKNUM(H24)</f>
        <v>13</v>
      </c>
    </row>
    <row r="25" spans="1:9" s="193" customFormat="1" ht="20.100000000000001" hidden="1" customHeight="1">
      <c r="A25" s="805" t="s">
        <v>3952</v>
      </c>
      <c r="B25" s="955" t="s">
        <v>647</v>
      </c>
      <c r="C25" s="955" t="s">
        <v>3953</v>
      </c>
      <c r="D25" s="880" t="s">
        <v>399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369</v>
      </c>
      <c r="B26" s="955" t="s">
        <v>369</v>
      </c>
      <c r="C26" s="955" t="s">
        <v>3954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423</v>
      </c>
      <c r="C27" s="955" t="s">
        <v>3955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647</v>
      </c>
      <c r="B28" s="955" t="s">
        <v>3948</v>
      </c>
      <c r="C28" s="955" t="s">
        <v>3956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I28:I31" si="13">WEEKNUM(H28)</f>
        <v>17</v>
      </c>
    </row>
    <row r="29" spans="1:9" s="193" customFormat="1" ht="20.100000000000001" hidden="1" customHeight="1">
      <c r="A29" s="805"/>
      <c r="B29" s="955" t="s">
        <v>369</v>
      </c>
      <c r="C29" s="955" t="s">
        <v>3957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647</v>
      </c>
      <c r="C30" s="955" t="s">
        <v>3958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830</v>
      </c>
      <c r="C31" s="955" t="s">
        <v>3959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3948</v>
      </c>
      <c r="C32" s="955" t="s">
        <v>3960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I32:I35" si="17">WEEKNUM(H32)</f>
        <v>21</v>
      </c>
    </row>
    <row r="33" spans="1:9" s="193" customFormat="1" ht="20.100000000000001" hidden="1" customHeight="1">
      <c r="A33" s="805"/>
      <c r="B33" s="955" t="s">
        <v>369</v>
      </c>
      <c r="C33" s="955" t="s">
        <v>3961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423</v>
      </c>
      <c r="C34" s="955" t="s">
        <v>3962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3948</v>
      </c>
      <c r="C35" s="955" t="s">
        <v>3963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830</v>
      </c>
      <c r="C36" s="955" t="s">
        <v>3964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I36:I39" si="19">WEEKNUM(H36)</f>
        <v>25</v>
      </c>
    </row>
    <row r="37" spans="1:9" s="193" customFormat="1" ht="20.100000000000001" hidden="1" customHeight="1">
      <c r="A37" s="805"/>
      <c r="B37" s="955" t="s">
        <v>684</v>
      </c>
      <c r="C37" s="955" t="s">
        <v>3965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3948</v>
      </c>
      <c r="B38" s="955" t="s">
        <v>767</v>
      </c>
      <c r="C38" s="955" t="s">
        <v>3966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423</v>
      </c>
      <c r="C39" s="955" t="s">
        <v>3967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830</v>
      </c>
      <c r="B40" s="955" t="s">
        <v>3968</v>
      </c>
      <c r="C40" s="955" t="s">
        <v>3969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I40:I43" si="21">WEEKNUM(H40)</f>
        <v>29</v>
      </c>
    </row>
    <row r="41" spans="1:9" s="193" customFormat="1" ht="20.100000000000001" hidden="1" customHeight="1">
      <c r="A41" s="805" t="s">
        <v>754</v>
      </c>
      <c r="B41" s="955" t="s">
        <v>3970</v>
      </c>
      <c r="C41" s="955" t="s">
        <v>3971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767</v>
      </c>
      <c r="B42" s="1026" t="s">
        <v>423</v>
      </c>
      <c r="C42" s="955" t="s">
        <v>3972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3938</v>
      </c>
      <c r="C43" s="955" t="s">
        <v>3973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3974</v>
      </c>
      <c r="B44" s="955" t="s">
        <v>830</v>
      </c>
      <c r="C44" s="955" t="s">
        <v>3975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I44" si="23">WEEKNUM(H44)</f>
        <v>33</v>
      </c>
    </row>
    <row r="45" spans="1:9" s="193" customFormat="1" ht="20.100000000000001" hidden="1" customHeight="1">
      <c r="A45" s="805" t="s">
        <v>684</v>
      </c>
      <c r="B45" s="1026" t="s">
        <v>423</v>
      </c>
      <c r="C45" s="955" t="s">
        <v>3976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I45:I46" si="24">WEEKNUM(H45)</f>
        <v>34</v>
      </c>
    </row>
    <row r="46" spans="1:9" s="193" customFormat="1" ht="20.100000000000001" hidden="1" customHeight="1">
      <c r="A46" s="805" t="s">
        <v>830</v>
      </c>
      <c r="B46" s="1026" t="s">
        <v>423</v>
      </c>
      <c r="C46" s="955" t="s">
        <v>3977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3938</v>
      </c>
      <c r="B47" s="955" t="s">
        <v>830</v>
      </c>
      <c r="C47" s="955" t="s">
        <v>3978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I47:I50" si="26">WEEKNUM(H47)</f>
        <v>36</v>
      </c>
    </row>
    <row r="48" spans="1:9" s="193" customFormat="1" ht="20.100000000000001" hidden="1" customHeight="1">
      <c r="A48" s="805" t="s">
        <v>3979</v>
      </c>
      <c r="B48" s="955" t="s">
        <v>3938</v>
      </c>
      <c r="C48" s="955" t="s">
        <v>3980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3981</v>
      </c>
      <c r="B49" s="955" t="s">
        <v>783</v>
      </c>
      <c r="C49" s="955" t="s">
        <v>3982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3983</v>
      </c>
      <c r="B50" s="1003" t="s">
        <v>3984</v>
      </c>
      <c r="C50" s="1003" t="s">
        <v>3985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3986</v>
      </c>
      <c r="B51" s="1003" t="s">
        <v>641</v>
      </c>
      <c r="C51" s="1003" t="s">
        <v>3987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I51:I54" si="29">WEEKNUM(H51)</f>
        <v>40</v>
      </c>
    </row>
    <row r="52" spans="1:9" s="193" customFormat="1" ht="20.100000000000001" hidden="1" customHeight="1">
      <c r="A52" s="805"/>
      <c r="B52" s="955" t="s">
        <v>3938</v>
      </c>
      <c r="C52" s="955" t="s">
        <v>3988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3989</v>
      </c>
      <c r="B53" s="1126" t="s">
        <v>423</v>
      </c>
      <c r="C53" s="955" t="s">
        <v>3990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641</v>
      </c>
      <c r="B54" s="955" t="s">
        <v>783</v>
      </c>
      <c r="C54" s="955" t="s">
        <v>3991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759</v>
      </c>
      <c r="B55" s="955" t="s">
        <v>641</v>
      </c>
      <c r="C55" s="955" t="s">
        <v>3992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I55" si="31">WEEKNUM(H55)</f>
        <v>44</v>
      </c>
    </row>
    <row r="56" spans="1:9" s="193" customFormat="1" ht="20.100000000000001" hidden="1" customHeight="1">
      <c r="A56" s="805" t="s">
        <v>3993</v>
      </c>
      <c r="B56" s="1061" t="s">
        <v>767</v>
      </c>
      <c r="C56" s="955" t="s">
        <v>3994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I56:I59" si="33">WEEKNUM(H56)</f>
        <v>45</v>
      </c>
    </row>
    <row r="57" spans="1:9" s="193" customFormat="1" ht="20.100000000000001" hidden="1" customHeight="1">
      <c r="A57" s="805" t="s">
        <v>783</v>
      </c>
      <c r="B57" s="955" t="s">
        <v>3938</v>
      </c>
      <c r="C57" s="955" t="s">
        <v>3995</v>
      </c>
      <c r="D57" s="955">
        <v>45980</v>
      </c>
      <c r="E57" s="802">
        <f t="shared" si="32"/>
        <v>45987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hidden="1" customHeight="1">
      <c r="A58" s="805" t="s">
        <v>3996</v>
      </c>
      <c r="B58" s="1126" t="s">
        <v>423</v>
      </c>
      <c r="C58" s="955" t="s">
        <v>3997</v>
      </c>
      <c r="D58" s="760">
        <v>45986</v>
      </c>
      <c r="E58" s="803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hidden="1" customHeight="1">
      <c r="A59" s="805" t="s">
        <v>3998</v>
      </c>
      <c r="B59" s="955" t="s">
        <v>3999</v>
      </c>
      <c r="C59" s="955" t="s">
        <v>4000</v>
      </c>
      <c r="D59" s="955">
        <v>45994</v>
      </c>
      <c r="E59" s="802">
        <f t="shared" si="32"/>
        <v>46001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hidden="1" customHeight="1">
      <c r="A60" s="805" t="s">
        <v>767</v>
      </c>
      <c r="B60" s="955" t="s">
        <v>641</v>
      </c>
      <c r="C60" s="955" t="s">
        <v>4001</v>
      </c>
      <c r="D60" s="955">
        <v>45999</v>
      </c>
      <c r="E60" s="802">
        <f t="shared" ref="E60:E61" si="34">D60+7</f>
        <v>46006</v>
      </c>
      <c r="G60" s="758">
        <f t="shared" si="4"/>
        <v>45996</v>
      </c>
      <c r="H60" s="758">
        <f t="shared" si="4"/>
        <v>45997</v>
      </c>
      <c r="I60" s="616">
        <f t="shared" ref="I60:I61" si="35">WEEKNUM(H60)</f>
        <v>49</v>
      </c>
    </row>
    <row r="61" spans="1:9" s="193" customFormat="1" ht="20.100000000000001" hidden="1" customHeight="1">
      <c r="A61" s="805" t="s">
        <v>795</v>
      </c>
      <c r="B61" s="955" t="s">
        <v>767</v>
      </c>
      <c r="C61" s="955" t="s">
        <v>4002</v>
      </c>
      <c r="D61" s="955">
        <v>46005</v>
      </c>
      <c r="E61" s="802">
        <f t="shared" si="34"/>
        <v>46012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hidden="1" customHeight="1">
      <c r="A62" s="805" t="s">
        <v>783</v>
      </c>
      <c r="B62" s="955" t="s">
        <v>795</v>
      </c>
      <c r="C62" s="955" t="s">
        <v>4003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hidden="1" customHeight="1">
      <c r="A63" s="805" t="s">
        <v>3996</v>
      </c>
      <c r="B63" s="955" t="s">
        <v>641</v>
      </c>
      <c r="C63" s="955" t="s">
        <v>4004</v>
      </c>
      <c r="D63" s="955">
        <v>46019</v>
      </c>
      <c r="E63" s="802">
        <f t="shared" ref="E63" si="38">D63+7</f>
        <v>46026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hidden="1" customHeight="1">
      <c r="A64" s="805" t="s">
        <v>4005</v>
      </c>
      <c r="B64" s="955" t="s">
        <v>783</v>
      </c>
      <c r="C64" s="955" t="s">
        <v>4006</v>
      </c>
      <c r="D64" s="955">
        <v>46026</v>
      </c>
      <c r="E64" s="802">
        <f t="shared" ref="E64:E65" si="40">D64+7</f>
        <v>46033</v>
      </c>
      <c r="G64" s="758">
        <v>46024</v>
      </c>
      <c r="H64" s="758"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 t="s">
        <v>4007</v>
      </c>
      <c r="B65" s="955" t="s">
        <v>773</v>
      </c>
      <c r="C65" s="955" t="s">
        <v>4008</v>
      </c>
      <c r="D65" s="955">
        <v>46033</v>
      </c>
      <c r="E65" s="802">
        <f t="shared" si="40"/>
        <v>46040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93" customFormat="1" ht="20.100000000000001" customHeight="1">
      <c r="A66" s="805"/>
      <c r="B66" s="955" t="s">
        <v>795</v>
      </c>
      <c r="C66" s="955" t="s">
        <v>4009</v>
      </c>
      <c r="D66" s="955">
        <v>46039</v>
      </c>
      <c r="E66" s="802">
        <f t="shared" ref="E66" si="42">D66+7</f>
        <v>46046</v>
      </c>
      <c r="G66" s="758">
        <f t="shared" si="4"/>
        <v>46038</v>
      </c>
      <c r="H66" s="758">
        <f t="shared" si="4"/>
        <v>46039</v>
      </c>
      <c r="I66" s="616">
        <f t="shared" ref="I66" si="43">WEEKNUM(H66)</f>
        <v>3</v>
      </c>
    </row>
    <row r="67" spans="1:20" s="193" customFormat="1" ht="20.100000000000001" customHeight="1">
      <c r="A67" s="805" t="s">
        <v>783</v>
      </c>
      <c r="B67" s="955" t="s">
        <v>641</v>
      </c>
      <c r="C67" s="955" t="s">
        <v>4010</v>
      </c>
      <c r="D67" s="955">
        <v>46045</v>
      </c>
      <c r="E67" s="802">
        <f t="shared" ref="E67" si="44">D67+7</f>
        <v>46052</v>
      </c>
      <c r="G67" s="758">
        <f t="shared" si="4"/>
        <v>46045</v>
      </c>
      <c r="H67" s="758">
        <f t="shared" si="4"/>
        <v>46046</v>
      </c>
      <c r="I67" s="616">
        <f t="shared" ref="I67" si="45">WEEKNUM(H67)</f>
        <v>4</v>
      </c>
    </row>
    <row r="68" spans="1:20" s="193" customFormat="1" ht="20.100000000000001" customHeight="1">
      <c r="A68" s="805" t="s">
        <v>641</v>
      </c>
      <c r="B68" s="955" t="s">
        <v>783</v>
      </c>
      <c r="C68" s="955" t="s">
        <v>4011</v>
      </c>
      <c r="D68" s="955">
        <v>46052</v>
      </c>
      <c r="E68" s="802">
        <f t="shared" ref="E68" si="46">D68+7</f>
        <v>46059</v>
      </c>
      <c r="G68" s="758">
        <f t="shared" si="4"/>
        <v>46052</v>
      </c>
      <c r="H68" s="758">
        <f t="shared" si="4"/>
        <v>46053</v>
      </c>
      <c r="I68" s="616">
        <f t="shared" ref="I68" si="47">WEEKNUM(H68)</f>
        <v>5</v>
      </c>
    </row>
    <row r="69" spans="1:20" s="193" customFormat="1" ht="20.100000000000001" customHeight="1">
      <c r="A69" s="805" t="s">
        <v>767</v>
      </c>
      <c r="B69" s="1061" t="s">
        <v>773</v>
      </c>
      <c r="C69" s="955" t="s">
        <v>4012</v>
      </c>
      <c r="D69" s="955">
        <v>46059</v>
      </c>
      <c r="E69" s="802">
        <f t="shared" ref="E69" si="48">D69+7</f>
        <v>46066</v>
      </c>
      <c r="G69" s="758">
        <f t="shared" si="4"/>
        <v>46059</v>
      </c>
      <c r="H69" s="758">
        <f t="shared" si="4"/>
        <v>46060</v>
      </c>
      <c r="I69" s="616">
        <f t="shared" ref="I69" si="49">WEEKNUM(H69)</f>
        <v>6</v>
      </c>
    </row>
    <row r="70" spans="1:20" s="193" customFormat="1" ht="20.100000000000001" customHeight="1">
      <c r="A70" s="805"/>
      <c r="B70" s="955" t="s">
        <v>795</v>
      </c>
      <c r="C70" s="955" t="s">
        <v>4013</v>
      </c>
      <c r="D70" s="955">
        <v>46066</v>
      </c>
      <c r="E70" s="802">
        <f t="shared" ref="E70" si="50">D70+7</f>
        <v>46073</v>
      </c>
      <c r="G70" s="758">
        <f t="shared" si="4"/>
        <v>46066</v>
      </c>
      <c r="H70" s="758">
        <f t="shared" si="4"/>
        <v>46067</v>
      </c>
      <c r="I70" s="616">
        <f t="shared" ref="I70" si="51">WEEKNUM(H70)</f>
        <v>7</v>
      </c>
    </row>
    <row r="71" spans="1:20" s="193" customFormat="1" ht="20.100000000000001" customHeight="1">
      <c r="A71" s="805"/>
      <c r="B71" s="955" t="s">
        <v>641</v>
      </c>
      <c r="C71" s="955" t="s">
        <v>4014</v>
      </c>
      <c r="D71" s="955">
        <v>46073</v>
      </c>
      <c r="E71" s="802">
        <f t="shared" ref="E71" si="52">D71+7</f>
        <v>46080</v>
      </c>
      <c r="G71" s="758">
        <f t="shared" si="4"/>
        <v>46073</v>
      </c>
      <c r="H71" s="758">
        <f t="shared" si="4"/>
        <v>46074</v>
      </c>
      <c r="I71" s="616">
        <f t="shared" ref="I71" si="53">WEEKNUM(H71)</f>
        <v>8</v>
      </c>
    </row>
    <row r="72" spans="1:20" s="193" customFormat="1" ht="20.100000000000001" customHeight="1">
      <c r="A72" s="805"/>
      <c r="B72" s="955" t="s">
        <v>783</v>
      </c>
      <c r="C72" s="955" t="s">
        <v>4015</v>
      </c>
      <c r="D72" s="955">
        <v>46080</v>
      </c>
      <c r="E72" s="802">
        <f t="shared" ref="E72" si="54">D72+7</f>
        <v>46087</v>
      </c>
      <c r="G72" s="758">
        <f t="shared" si="4"/>
        <v>46080</v>
      </c>
      <c r="H72" s="758">
        <f t="shared" si="4"/>
        <v>46081</v>
      </c>
      <c r="I72" s="616">
        <f t="shared" ref="I72" si="55">WEEKNUM(H72)</f>
        <v>9</v>
      </c>
    </row>
    <row r="73" spans="1:20" s="193" customFormat="1" ht="20.100000000000001" customHeight="1">
      <c r="A73" s="805"/>
      <c r="B73" s="955" t="s">
        <v>773</v>
      </c>
      <c r="C73" s="955" t="s">
        <v>4016</v>
      </c>
      <c r="D73" s="955">
        <v>46087</v>
      </c>
      <c r="E73" s="802">
        <f t="shared" ref="E73" si="56">D73+7</f>
        <v>46094</v>
      </c>
      <c r="G73" s="758">
        <f t="shared" si="4"/>
        <v>46087</v>
      </c>
      <c r="H73" s="758">
        <f t="shared" si="4"/>
        <v>46088</v>
      </c>
      <c r="I73" s="616">
        <f t="shared" ref="I73" si="57">WEEKNUM(H73)</f>
        <v>10</v>
      </c>
    </row>
    <row r="74" spans="1:20" s="193" customFormat="1" ht="20.100000000000001" customHeight="1">
      <c r="A74" s="805"/>
      <c r="B74" s="955" t="s">
        <v>795</v>
      </c>
      <c r="C74" s="955" t="s">
        <v>4017</v>
      </c>
      <c r="D74" s="955">
        <v>46094</v>
      </c>
      <c r="E74" s="802">
        <f t="shared" ref="E74" si="58">D74+7</f>
        <v>46101</v>
      </c>
      <c r="G74" s="758">
        <f t="shared" si="4"/>
        <v>46094</v>
      </c>
      <c r="H74" s="758">
        <f t="shared" si="4"/>
        <v>46095</v>
      </c>
      <c r="I74" s="616">
        <f t="shared" ref="I74" si="59">WEEKNUM(H74)</f>
        <v>11</v>
      </c>
    </row>
    <row r="75" spans="1:20" s="193" customFormat="1" ht="20.100000000000001" customHeight="1">
      <c r="A75" s="805"/>
      <c r="B75" s="955" t="s">
        <v>641</v>
      </c>
      <c r="C75" s="955" t="s">
        <v>4018</v>
      </c>
      <c r="D75" s="955">
        <v>46101</v>
      </c>
      <c r="E75" s="802">
        <f t="shared" ref="E75" si="60">D75+7</f>
        <v>46108</v>
      </c>
      <c r="G75" s="758">
        <f t="shared" si="4"/>
        <v>46101</v>
      </c>
      <c r="H75" s="758">
        <f t="shared" si="4"/>
        <v>46102</v>
      </c>
      <c r="I75" s="616">
        <f t="shared" ref="I75" si="61">WEEKNUM(H75)</f>
        <v>12</v>
      </c>
    </row>
    <row r="76" spans="1:20" s="18" customFormat="1" ht="20.100000000000001" customHeight="1">
      <c r="A76" s="325"/>
      <c r="B76" s="1106" t="s">
        <v>577</v>
      </c>
      <c r="C76" s="678"/>
      <c r="D76" s="678"/>
      <c r="E76" s="678"/>
      <c r="F76" s="678"/>
      <c r="G76" s="678"/>
      <c r="H76" s="678"/>
      <c r="I76" s="407"/>
      <c r="J76" s="490"/>
      <c r="K76" s="149"/>
      <c r="L76" s="14"/>
      <c r="M76"/>
      <c r="Q76" s="345"/>
      <c r="R76" s="345"/>
      <c r="S76" s="345"/>
    </row>
    <row r="77" spans="1:20" s="193" customFormat="1" ht="20.100000000000001" customHeight="1">
      <c r="A77" s="805"/>
      <c r="B77" s="764"/>
      <c r="C77" s="764"/>
      <c r="D77" s="764"/>
      <c r="E77" s="801"/>
      <c r="F77" s="801"/>
      <c r="H77" s="764"/>
      <c r="I77" s="615"/>
    </row>
    <row r="78" spans="1:20" s="149" customFormat="1" ht="20.100000000000001" customHeight="1">
      <c r="A78" s="1033"/>
      <c r="B78" s="1231" t="s">
        <v>1106</v>
      </c>
      <c r="C78" s="1231"/>
      <c r="D78" s="1231"/>
      <c r="E78" s="1231"/>
      <c r="F78" s="1231"/>
      <c r="G78" s="145"/>
      <c r="H78" s="145"/>
    </row>
    <row r="79" spans="1:20" s="147" customFormat="1" ht="20.100000000000001" customHeight="1">
      <c r="A79" s="863"/>
      <c r="B79" s="763"/>
      <c r="C79" s="751"/>
      <c r="D79" s="752"/>
      <c r="E79" s="764"/>
      <c r="F79" s="768"/>
      <c r="G79" s="424"/>
      <c r="H79" s="424"/>
      <c r="I79" s="752"/>
      <c r="J79" s="145"/>
      <c r="K79" s="145"/>
      <c r="L79" s="145"/>
    </row>
    <row r="80" spans="1:20" s="193" customFormat="1" ht="28.5" customHeight="1">
      <c r="A80" s="805"/>
      <c r="B80" s="1233" t="s">
        <v>128</v>
      </c>
      <c r="C80" s="1234"/>
      <c r="D80" s="1235" t="s">
        <v>363</v>
      </c>
      <c r="E80" s="941" t="s">
        <v>265</v>
      </c>
      <c r="F80" s="941" t="s">
        <v>303</v>
      </c>
      <c r="G80" s="769"/>
      <c r="H80" s="88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customHeight="1">
      <c r="A81" s="805"/>
      <c r="B81" s="944" t="s">
        <v>365</v>
      </c>
      <c r="C81" s="944" t="s">
        <v>366</v>
      </c>
      <c r="D81" s="1236"/>
      <c r="E81" s="940" t="s">
        <v>267</v>
      </c>
      <c r="F81" s="940" t="s">
        <v>221</v>
      </c>
      <c r="G81" s="769"/>
      <c r="H81" s="1046" t="s">
        <v>502</v>
      </c>
      <c r="I81" s="1046" t="s">
        <v>367</v>
      </c>
      <c r="J81" s="1046" t="s">
        <v>368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767</v>
      </c>
      <c r="B82" s="955" t="s">
        <v>637</v>
      </c>
      <c r="C82" s="955" t="s">
        <v>4019</v>
      </c>
      <c r="D82" s="955">
        <v>45506</v>
      </c>
      <c r="E82" s="758">
        <f t="shared" ref="E82:F92" si="62">D82+7</f>
        <v>45513</v>
      </c>
      <c r="F82" s="758">
        <f t="shared" si="62"/>
        <v>45520</v>
      </c>
      <c r="G82" s="331"/>
      <c r="H82" s="758">
        <v>45504</v>
      </c>
      <c r="I82" s="758">
        <v>45504</v>
      </c>
      <c r="J82" s="616">
        <f t="shared" ref="J82:J118" si="63">WEEKNUM(I82)</f>
        <v>31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633</v>
      </c>
      <c r="B83" s="1026" t="s">
        <v>423</v>
      </c>
      <c r="C83" s="955" t="s">
        <v>4020</v>
      </c>
      <c r="D83" s="800">
        <v>45511</v>
      </c>
      <c r="E83" s="800">
        <f t="shared" si="62"/>
        <v>45518</v>
      </c>
      <c r="F83" s="800">
        <f t="shared" si="62"/>
        <v>45525</v>
      </c>
      <c r="G83" s="331"/>
      <c r="H83" s="758">
        <f t="shared" ref="H83:I96" si="64">H82+7</f>
        <v>45511</v>
      </c>
      <c r="I83" s="758">
        <f t="shared" si="64"/>
        <v>45511</v>
      </c>
      <c r="J83" s="616">
        <f t="shared" si="63"/>
        <v>32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4021</v>
      </c>
      <c r="B84" s="1026" t="s">
        <v>423</v>
      </c>
      <c r="C84" s="955" t="s">
        <v>4022</v>
      </c>
      <c r="D84" s="800">
        <v>45511</v>
      </c>
      <c r="E84" s="800">
        <f t="shared" si="62"/>
        <v>45518</v>
      </c>
      <c r="F84" s="800">
        <f t="shared" si="62"/>
        <v>45525</v>
      </c>
      <c r="G84" s="331"/>
      <c r="H84" s="758">
        <f t="shared" si="64"/>
        <v>45518</v>
      </c>
      <c r="I84" s="758">
        <f t="shared" si="64"/>
        <v>45518</v>
      </c>
      <c r="J84" s="616">
        <f t="shared" si="63"/>
        <v>33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4023</v>
      </c>
      <c r="B85" s="1026" t="s">
        <v>423</v>
      </c>
      <c r="C85" s="955" t="s">
        <v>4024</v>
      </c>
      <c r="D85" s="800">
        <v>45526</v>
      </c>
      <c r="E85" s="800">
        <f t="shared" si="62"/>
        <v>45533</v>
      </c>
      <c r="F85" s="800">
        <f t="shared" si="62"/>
        <v>45540</v>
      </c>
      <c r="G85" s="331"/>
      <c r="H85" s="758">
        <f t="shared" si="64"/>
        <v>45525</v>
      </c>
      <c r="I85" s="758">
        <f t="shared" si="64"/>
        <v>45525</v>
      </c>
      <c r="J85" s="616">
        <f t="shared" si="63"/>
        <v>34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4025</v>
      </c>
      <c r="B86" s="1026" t="s">
        <v>423</v>
      </c>
      <c r="C86" s="955" t="s">
        <v>4026</v>
      </c>
      <c r="D86" s="800">
        <v>45531</v>
      </c>
      <c r="E86" s="800">
        <f t="shared" si="62"/>
        <v>45538</v>
      </c>
      <c r="F86" s="800">
        <f t="shared" si="62"/>
        <v>45545</v>
      </c>
      <c r="G86" s="331"/>
      <c r="H86" s="758">
        <f t="shared" si="64"/>
        <v>45532</v>
      </c>
      <c r="I86" s="758">
        <f t="shared" si="64"/>
        <v>45532</v>
      </c>
      <c r="J86" s="616">
        <f t="shared" si="63"/>
        <v>35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4027</v>
      </c>
      <c r="B87" s="955" t="s">
        <v>369</v>
      </c>
      <c r="C87" s="955" t="s">
        <v>4028</v>
      </c>
      <c r="D87" s="955">
        <v>45538</v>
      </c>
      <c r="E87" s="758">
        <f t="shared" si="62"/>
        <v>45545</v>
      </c>
      <c r="F87" s="758">
        <f t="shared" si="62"/>
        <v>45552</v>
      </c>
      <c r="G87" s="331"/>
      <c r="H87" s="758">
        <f t="shared" si="64"/>
        <v>45539</v>
      </c>
      <c r="I87" s="758">
        <f t="shared" si="64"/>
        <v>45539</v>
      </c>
      <c r="J87" s="616">
        <f t="shared" si="63"/>
        <v>36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767</v>
      </c>
      <c r="B88" s="1026" t="s">
        <v>423</v>
      </c>
      <c r="C88" s="955" t="s">
        <v>4029</v>
      </c>
      <c r="D88" s="800">
        <v>45545</v>
      </c>
      <c r="E88" s="800">
        <f t="shared" si="62"/>
        <v>45552</v>
      </c>
      <c r="F88" s="800">
        <f t="shared" si="62"/>
        <v>45559</v>
      </c>
      <c r="G88" s="331"/>
      <c r="H88" s="758">
        <f t="shared" si="64"/>
        <v>45546</v>
      </c>
      <c r="I88" s="758">
        <f t="shared" si="64"/>
        <v>45546</v>
      </c>
      <c r="J88" s="616">
        <f t="shared" si="63"/>
        <v>37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4025</v>
      </c>
      <c r="B89" s="955" t="s">
        <v>637</v>
      </c>
      <c r="C89" s="955" t="s">
        <v>4030</v>
      </c>
      <c r="D89" s="955">
        <v>45556</v>
      </c>
      <c r="E89" s="758">
        <f t="shared" si="62"/>
        <v>45563</v>
      </c>
      <c r="F89" s="758">
        <f t="shared" si="62"/>
        <v>45570</v>
      </c>
      <c r="G89" s="331"/>
      <c r="H89" s="758">
        <f t="shared" si="64"/>
        <v>45553</v>
      </c>
      <c r="I89" s="758">
        <f t="shared" si="64"/>
        <v>45553</v>
      </c>
      <c r="J89" s="616">
        <f t="shared" si="63"/>
        <v>38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637</v>
      </c>
      <c r="B90" s="955" t="s">
        <v>369</v>
      </c>
      <c r="C90" s="955" t="s">
        <v>4031</v>
      </c>
      <c r="D90" s="955">
        <v>45559</v>
      </c>
      <c r="E90" s="758">
        <f t="shared" si="62"/>
        <v>45566</v>
      </c>
      <c r="F90" s="758">
        <f t="shared" si="62"/>
        <v>45573</v>
      </c>
      <c r="G90" s="331"/>
      <c r="H90" s="758">
        <f t="shared" si="64"/>
        <v>45560</v>
      </c>
      <c r="I90" s="758">
        <f t="shared" si="64"/>
        <v>45560</v>
      </c>
      <c r="J90" s="616">
        <f t="shared" si="63"/>
        <v>39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/>
      <c r="B91" s="1026" t="s">
        <v>423</v>
      </c>
      <c r="C91" s="955" t="s">
        <v>4032</v>
      </c>
      <c r="D91" s="800">
        <v>45565</v>
      </c>
      <c r="E91" s="800">
        <f t="shared" si="62"/>
        <v>45572</v>
      </c>
      <c r="F91" s="800">
        <f t="shared" si="62"/>
        <v>45579</v>
      </c>
      <c r="G91" s="331"/>
      <c r="H91" s="758">
        <f t="shared" si="64"/>
        <v>45567</v>
      </c>
      <c r="I91" s="758">
        <f t="shared" si="64"/>
        <v>45567</v>
      </c>
      <c r="J91" s="616">
        <f t="shared" si="63"/>
        <v>40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637</v>
      </c>
      <c r="B92" s="955" t="s">
        <v>369</v>
      </c>
      <c r="C92" s="955" t="s">
        <v>4033</v>
      </c>
      <c r="D92" s="955">
        <v>45575</v>
      </c>
      <c r="E92" s="758">
        <f t="shared" si="62"/>
        <v>45582</v>
      </c>
      <c r="F92" s="758">
        <f t="shared" si="62"/>
        <v>45589</v>
      </c>
      <c r="G92" s="331"/>
      <c r="H92" s="758">
        <f t="shared" si="64"/>
        <v>45574</v>
      </c>
      <c r="I92" s="758">
        <f t="shared" si="64"/>
        <v>45574</v>
      </c>
      <c r="J92" s="616">
        <f t="shared" si="63"/>
        <v>41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4034</v>
      </c>
      <c r="B93" s="1026" t="s">
        <v>423</v>
      </c>
      <c r="C93" s="955" t="s">
        <v>4035</v>
      </c>
      <c r="D93" s="800"/>
      <c r="E93" s="800"/>
      <c r="F93" s="800"/>
      <c r="G93" s="331"/>
      <c r="H93" s="758">
        <f t="shared" si="64"/>
        <v>45581</v>
      </c>
      <c r="I93" s="758">
        <f t="shared" si="64"/>
        <v>45581</v>
      </c>
      <c r="J93" s="616">
        <f t="shared" si="63"/>
        <v>42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369</v>
      </c>
      <c r="B94" s="955" t="s">
        <v>647</v>
      </c>
      <c r="C94" s="955" t="s">
        <v>4036</v>
      </c>
      <c r="D94" s="955">
        <v>45596</v>
      </c>
      <c r="E94" s="758">
        <f t="shared" ref="E94:F101" si="65">D94+7</f>
        <v>45603</v>
      </c>
      <c r="F94" s="758">
        <f t="shared" si="65"/>
        <v>45610</v>
      </c>
      <c r="G94" s="331"/>
      <c r="H94" s="758">
        <f t="shared" si="64"/>
        <v>45588</v>
      </c>
      <c r="I94" s="758">
        <f t="shared" si="64"/>
        <v>45588</v>
      </c>
      <c r="J94" s="616">
        <f t="shared" si="63"/>
        <v>43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637</v>
      </c>
      <c r="B95" s="955" t="s">
        <v>369</v>
      </c>
      <c r="C95" s="955" t="s">
        <v>4037</v>
      </c>
      <c r="D95" s="955">
        <v>45600</v>
      </c>
      <c r="E95" s="758">
        <f t="shared" si="65"/>
        <v>45607</v>
      </c>
      <c r="F95" s="758">
        <f t="shared" si="65"/>
        <v>45614</v>
      </c>
      <c r="G95" s="331"/>
      <c r="H95" s="758">
        <f t="shared" si="64"/>
        <v>45595</v>
      </c>
      <c r="I95" s="758">
        <f t="shared" si="64"/>
        <v>45595</v>
      </c>
      <c r="J95" s="616">
        <f t="shared" si="63"/>
        <v>44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789</v>
      </c>
      <c r="B96" s="1003" t="s">
        <v>389</v>
      </c>
      <c r="C96" s="955" t="s">
        <v>4038</v>
      </c>
      <c r="D96" s="955">
        <v>45604</v>
      </c>
      <c r="E96" s="758">
        <f t="shared" si="65"/>
        <v>45611</v>
      </c>
      <c r="F96" s="758">
        <f t="shared" si="65"/>
        <v>45618</v>
      </c>
      <c r="G96" s="331"/>
      <c r="H96" s="758">
        <f t="shared" si="64"/>
        <v>45602</v>
      </c>
      <c r="I96" s="758">
        <f t="shared" si="64"/>
        <v>45602</v>
      </c>
      <c r="J96" s="616">
        <f t="shared" si="63"/>
        <v>45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4039</v>
      </c>
      <c r="B97" s="1003" t="s">
        <v>778</v>
      </c>
      <c r="C97" s="955" t="s">
        <v>4040</v>
      </c>
      <c r="D97" s="955">
        <v>45619</v>
      </c>
      <c r="E97" s="758">
        <f t="shared" si="65"/>
        <v>45626</v>
      </c>
      <c r="F97" s="758">
        <f t="shared" si="65"/>
        <v>45633</v>
      </c>
      <c r="G97" s="331"/>
      <c r="H97" s="758">
        <v>45616</v>
      </c>
      <c r="I97" s="758">
        <v>45616</v>
      </c>
      <c r="J97" s="616">
        <f t="shared" si="63"/>
        <v>47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4041</v>
      </c>
      <c r="B98" s="955" t="s">
        <v>369</v>
      </c>
      <c r="C98" s="955" t="s">
        <v>4042</v>
      </c>
      <c r="D98" s="955">
        <v>45623</v>
      </c>
      <c r="E98" s="758">
        <f t="shared" si="65"/>
        <v>45630</v>
      </c>
      <c r="F98" s="758">
        <f t="shared" si="65"/>
        <v>45637</v>
      </c>
      <c r="G98" s="331"/>
      <c r="H98" s="758">
        <f t="shared" ref="H98:I111" si="66">H97+7</f>
        <v>45623</v>
      </c>
      <c r="I98" s="758">
        <f t="shared" si="66"/>
        <v>45623</v>
      </c>
      <c r="J98" s="616">
        <f t="shared" si="63"/>
        <v>48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4043</v>
      </c>
      <c r="B99" s="1026" t="s">
        <v>423</v>
      </c>
      <c r="C99" s="955" t="s">
        <v>4044</v>
      </c>
      <c r="D99" s="955">
        <v>45628</v>
      </c>
      <c r="E99" s="800">
        <f t="shared" si="65"/>
        <v>45635</v>
      </c>
      <c r="F99" s="800">
        <f t="shared" si="65"/>
        <v>45642</v>
      </c>
      <c r="G99" s="331"/>
      <c r="H99" s="758">
        <f t="shared" si="66"/>
        <v>45630</v>
      </c>
      <c r="I99" s="758">
        <f t="shared" si="66"/>
        <v>45630</v>
      </c>
      <c r="J99" s="616">
        <f t="shared" si="63"/>
        <v>49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/>
      <c r="B100" s="1003" t="s">
        <v>389</v>
      </c>
      <c r="C100" s="955" t="s">
        <v>4045</v>
      </c>
      <c r="D100" s="955">
        <v>45639</v>
      </c>
      <c r="E100" s="758">
        <f t="shared" si="65"/>
        <v>45646</v>
      </c>
      <c r="F100" s="758">
        <f t="shared" si="65"/>
        <v>45653</v>
      </c>
      <c r="G100" s="331"/>
      <c r="H100" s="758">
        <f t="shared" si="66"/>
        <v>45637</v>
      </c>
      <c r="I100" s="758">
        <f t="shared" si="66"/>
        <v>45637</v>
      </c>
      <c r="J100" s="616">
        <f t="shared" si="63"/>
        <v>50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778</v>
      </c>
      <c r="B101" s="955" t="s">
        <v>3938</v>
      </c>
      <c r="C101" s="955" t="s">
        <v>4046</v>
      </c>
      <c r="D101" s="955">
        <v>45646</v>
      </c>
      <c r="E101" s="758">
        <f t="shared" si="65"/>
        <v>45653</v>
      </c>
      <c r="F101" s="758">
        <f t="shared" si="65"/>
        <v>45660</v>
      </c>
      <c r="G101" s="331"/>
      <c r="H101" s="758">
        <f t="shared" si="66"/>
        <v>45644</v>
      </c>
      <c r="I101" s="758">
        <f t="shared" si="66"/>
        <v>45644</v>
      </c>
      <c r="J101" s="616">
        <f t="shared" si="63"/>
        <v>51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647</v>
      </c>
      <c r="B102" s="1026" t="s">
        <v>423</v>
      </c>
      <c r="C102" s="955" t="s">
        <v>4047</v>
      </c>
      <c r="D102" s="800"/>
      <c r="E102" s="800"/>
      <c r="F102" s="800"/>
      <c r="G102" s="331"/>
      <c r="H102" s="758">
        <f t="shared" si="66"/>
        <v>45651</v>
      </c>
      <c r="I102" s="758">
        <f t="shared" si="66"/>
        <v>45651</v>
      </c>
      <c r="J102" s="616">
        <f t="shared" si="63"/>
        <v>52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4048</v>
      </c>
      <c r="B103" s="955" t="s">
        <v>369</v>
      </c>
      <c r="C103" s="955" t="s">
        <v>4049</v>
      </c>
      <c r="D103" s="955">
        <v>45656</v>
      </c>
      <c r="E103" s="758">
        <f t="shared" ref="E103:F105" si="67">D103+7</f>
        <v>45663</v>
      </c>
      <c r="F103" s="758">
        <f t="shared" si="67"/>
        <v>45670</v>
      </c>
      <c r="G103" s="331"/>
      <c r="H103" s="758">
        <f t="shared" si="66"/>
        <v>45658</v>
      </c>
      <c r="I103" s="758">
        <f t="shared" si="66"/>
        <v>45658</v>
      </c>
      <c r="J103" s="616">
        <f t="shared" si="63"/>
        <v>1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955" t="s">
        <v>647</v>
      </c>
      <c r="C104" s="955" t="s">
        <v>3936</v>
      </c>
      <c r="D104" s="955">
        <v>45665</v>
      </c>
      <c r="E104" s="758">
        <f t="shared" si="67"/>
        <v>45672</v>
      </c>
      <c r="F104" s="758">
        <f t="shared" si="67"/>
        <v>45679</v>
      </c>
      <c r="G104" s="331"/>
      <c r="H104" s="758">
        <f>H103+7</f>
        <v>45665</v>
      </c>
      <c r="I104" s="758">
        <f>I103+7</f>
        <v>45665</v>
      </c>
      <c r="J104" s="616">
        <f t="shared" si="63"/>
        <v>2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778</v>
      </c>
      <c r="B105" s="955" t="s">
        <v>389</v>
      </c>
      <c r="C105" s="955" t="s">
        <v>3937</v>
      </c>
      <c r="D105" s="955">
        <v>45304</v>
      </c>
      <c r="E105" s="758">
        <f t="shared" si="67"/>
        <v>45311</v>
      </c>
      <c r="F105" s="758">
        <f t="shared" si="67"/>
        <v>45318</v>
      </c>
      <c r="G105" s="331"/>
      <c r="H105" s="758">
        <f t="shared" si="66"/>
        <v>45672</v>
      </c>
      <c r="I105" s="758">
        <f t="shared" si="66"/>
        <v>45672</v>
      </c>
      <c r="J105" s="616">
        <f t="shared" si="63"/>
        <v>3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3938</v>
      </c>
      <c r="B106" s="955" t="s">
        <v>789</v>
      </c>
      <c r="C106" s="955" t="s">
        <v>3939</v>
      </c>
      <c r="D106" s="880" t="s">
        <v>399</v>
      </c>
      <c r="E106" s="800"/>
      <c r="F106" s="800"/>
      <c r="G106" s="331"/>
      <c r="H106" s="758">
        <f t="shared" si="66"/>
        <v>45679</v>
      </c>
      <c r="I106" s="758">
        <f t="shared" si="66"/>
        <v>45679</v>
      </c>
      <c r="J106" s="616">
        <f t="shared" si="63"/>
        <v>4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955" t="s">
        <v>369</v>
      </c>
      <c r="C107" s="955" t="s">
        <v>3940</v>
      </c>
      <c r="D107" s="955">
        <v>45688</v>
      </c>
      <c r="E107" s="758">
        <f>D107+7</f>
        <v>45695</v>
      </c>
      <c r="F107" s="758">
        <f>E107+7</f>
        <v>45702</v>
      </c>
      <c r="G107" s="331"/>
      <c r="H107" s="758">
        <f t="shared" si="66"/>
        <v>45686</v>
      </c>
      <c r="I107" s="758">
        <f t="shared" si="66"/>
        <v>45686</v>
      </c>
      <c r="J107" s="616">
        <f t="shared" si="63"/>
        <v>5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647</v>
      </c>
      <c r="B108" s="1026" t="s">
        <v>423</v>
      </c>
      <c r="C108" s="955" t="s">
        <v>3941</v>
      </c>
      <c r="D108" s="800"/>
      <c r="E108" s="800"/>
      <c r="F108" s="800"/>
      <c r="G108" s="331"/>
      <c r="H108" s="758">
        <f t="shared" si="66"/>
        <v>45693</v>
      </c>
      <c r="I108" s="758">
        <f t="shared" si="66"/>
        <v>45693</v>
      </c>
      <c r="J108" s="616">
        <f t="shared" si="63"/>
        <v>6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026" t="s">
        <v>423</v>
      </c>
      <c r="C109" s="955" t="s">
        <v>3942</v>
      </c>
      <c r="D109" s="800"/>
      <c r="E109" s="800"/>
      <c r="F109" s="800"/>
      <c r="G109" s="331"/>
      <c r="H109" s="758">
        <f t="shared" si="66"/>
        <v>45700</v>
      </c>
      <c r="I109" s="758">
        <f t="shared" si="66"/>
        <v>45700</v>
      </c>
      <c r="J109" s="616">
        <f t="shared" si="63"/>
        <v>7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3938</v>
      </c>
      <c r="B110" s="1026" t="s">
        <v>423</v>
      </c>
      <c r="C110" s="955" t="s">
        <v>3943</v>
      </c>
      <c r="D110" s="800"/>
      <c r="E110" s="800"/>
      <c r="F110" s="800"/>
      <c r="G110" s="331"/>
      <c r="H110" s="758">
        <f t="shared" si="66"/>
        <v>45707</v>
      </c>
      <c r="I110" s="758">
        <f t="shared" si="66"/>
        <v>45707</v>
      </c>
      <c r="J110" s="616">
        <f t="shared" si="63"/>
        <v>8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955" t="s">
        <v>647</v>
      </c>
      <c r="C111" s="955" t="s">
        <v>3944</v>
      </c>
      <c r="D111" s="955">
        <v>45714</v>
      </c>
      <c r="E111" s="758">
        <f>D111+7</f>
        <v>45721</v>
      </c>
      <c r="F111" s="758">
        <f>E111+7</f>
        <v>45728</v>
      </c>
      <c r="G111" s="331"/>
      <c r="H111" s="758">
        <f t="shared" si="66"/>
        <v>45714</v>
      </c>
      <c r="I111" s="758">
        <f t="shared" si="66"/>
        <v>45714</v>
      </c>
      <c r="J111" s="616">
        <f t="shared" si="63"/>
        <v>9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061" t="s">
        <v>647</v>
      </c>
      <c r="C112" s="955" t="s">
        <v>4050</v>
      </c>
      <c r="D112" s="972" t="s">
        <v>399</v>
      </c>
      <c r="E112" s="800"/>
      <c r="F112" s="800"/>
      <c r="G112" s="331"/>
      <c r="H112" s="758">
        <v>45734</v>
      </c>
      <c r="I112" s="758">
        <v>45734</v>
      </c>
      <c r="J112" s="616">
        <f t="shared" si="63"/>
        <v>12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789</v>
      </c>
      <c r="B113" s="955" t="s">
        <v>369</v>
      </c>
      <c r="C113" s="955" t="s">
        <v>4051</v>
      </c>
      <c r="D113" s="955">
        <v>45744</v>
      </c>
      <c r="E113" s="758">
        <v>45745</v>
      </c>
      <c r="F113" s="758">
        <f t="shared" ref="F113" si="68">E113+1</f>
        <v>45746</v>
      </c>
      <c r="G113" s="331"/>
      <c r="H113" s="758">
        <f>H112+7</f>
        <v>45741</v>
      </c>
      <c r="I113" s="758">
        <f>I112+7</f>
        <v>45741</v>
      </c>
      <c r="J113" s="616">
        <f t="shared" si="63"/>
        <v>13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3948</v>
      </c>
      <c r="C114" s="955" t="s">
        <v>4052</v>
      </c>
      <c r="D114" s="880" t="s">
        <v>399</v>
      </c>
      <c r="E114" s="800"/>
      <c r="F114" s="800"/>
      <c r="G114" s="331"/>
      <c r="H114" s="758">
        <v>45755</v>
      </c>
      <c r="I114" s="758">
        <v>45755</v>
      </c>
      <c r="J114" s="616">
        <f t="shared" si="63"/>
        <v>15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3948</v>
      </c>
      <c r="B115" s="1026" t="s">
        <v>423</v>
      </c>
      <c r="C115" s="955" t="s">
        <v>4053</v>
      </c>
      <c r="D115" s="800">
        <v>45761</v>
      </c>
      <c r="E115" s="800">
        <f t="shared" ref="E115:E121" si="69">D115+5</f>
        <v>45766</v>
      </c>
      <c r="F115" s="800">
        <f t="shared" ref="F115:F116" si="70">E115+1</f>
        <v>45767</v>
      </c>
      <c r="G115" s="331"/>
      <c r="H115" s="758">
        <f t="shared" ref="H115:I167" si="71">H114+7</f>
        <v>45762</v>
      </c>
      <c r="I115" s="758">
        <f t="shared" si="71"/>
        <v>45762</v>
      </c>
      <c r="J115" s="616">
        <f t="shared" si="63"/>
        <v>16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647</v>
      </c>
      <c r="C116" s="955" t="s">
        <v>4054</v>
      </c>
      <c r="D116" s="955">
        <v>45771</v>
      </c>
      <c r="E116" s="758">
        <f t="shared" si="69"/>
        <v>45776</v>
      </c>
      <c r="F116" s="758">
        <f t="shared" si="70"/>
        <v>45777</v>
      </c>
      <c r="G116" s="331"/>
      <c r="H116" s="758">
        <f t="shared" si="71"/>
        <v>45769</v>
      </c>
      <c r="I116" s="758">
        <f t="shared" si="71"/>
        <v>45769</v>
      </c>
      <c r="J116" s="616">
        <f t="shared" si="63"/>
        <v>17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026" t="s">
        <v>423</v>
      </c>
      <c r="C117" s="955" t="s">
        <v>4055</v>
      </c>
      <c r="D117" s="800"/>
      <c r="E117" s="800"/>
      <c r="F117" s="800"/>
      <c r="G117" s="331"/>
      <c r="H117" s="758">
        <f t="shared" si="71"/>
        <v>45776</v>
      </c>
      <c r="I117" s="758">
        <f t="shared" si="71"/>
        <v>45776</v>
      </c>
      <c r="J117" s="616">
        <f t="shared" si="63"/>
        <v>18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026" t="s">
        <v>423</v>
      </c>
      <c r="C118" s="955" t="s">
        <v>4056</v>
      </c>
      <c r="D118" s="800"/>
      <c r="E118" s="800"/>
      <c r="F118" s="800"/>
      <c r="G118" s="331"/>
      <c r="H118" s="758">
        <f t="shared" si="71"/>
        <v>45783</v>
      </c>
      <c r="I118" s="758">
        <f t="shared" si="71"/>
        <v>45783</v>
      </c>
      <c r="J118" s="616">
        <f t="shared" si="63"/>
        <v>19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026" t="s">
        <v>423</v>
      </c>
      <c r="C119" s="955" t="s">
        <v>4057</v>
      </c>
      <c r="D119" s="800"/>
      <c r="E119" s="800"/>
      <c r="F119" s="800"/>
      <c r="G119" s="331"/>
      <c r="H119" s="758">
        <f t="shared" si="71"/>
        <v>45790</v>
      </c>
      <c r="I119" s="758">
        <f t="shared" si="71"/>
        <v>45790</v>
      </c>
      <c r="J119" s="616">
        <f t="shared" ref="J119:J121" si="72">WEEKNUM(I119)</f>
        <v>20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3948</v>
      </c>
      <c r="C120" s="955" t="s">
        <v>4058</v>
      </c>
      <c r="D120" s="955">
        <v>45790</v>
      </c>
      <c r="E120" s="758">
        <f t="shared" si="69"/>
        <v>45795</v>
      </c>
      <c r="F120" s="758">
        <f t="shared" ref="F120:F121" si="73">E120+1</f>
        <v>45796</v>
      </c>
      <c r="G120" s="331"/>
      <c r="H120" s="758">
        <v>45789</v>
      </c>
      <c r="I120" s="758">
        <v>45789</v>
      </c>
      <c r="J120" s="616">
        <f t="shared" si="72"/>
        <v>20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061" t="s">
        <v>369</v>
      </c>
      <c r="C121" s="955" t="s">
        <v>4059</v>
      </c>
      <c r="D121" s="955">
        <v>45799</v>
      </c>
      <c r="E121" s="758">
        <f t="shared" si="69"/>
        <v>45804</v>
      </c>
      <c r="F121" s="758">
        <f t="shared" si="73"/>
        <v>45805</v>
      </c>
      <c r="G121" s="331"/>
      <c r="H121" s="758">
        <f t="shared" si="71"/>
        <v>45796</v>
      </c>
      <c r="I121" s="758">
        <f t="shared" si="71"/>
        <v>45796</v>
      </c>
      <c r="J121" s="616">
        <f t="shared" si="72"/>
        <v>21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647</v>
      </c>
      <c r="C122" s="955" t="s">
        <v>4060</v>
      </c>
      <c r="D122" s="955">
        <v>45805</v>
      </c>
      <c r="E122" s="758">
        <f t="shared" ref="E122:E123" si="74">D122+5</f>
        <v>45810</v>
      </c>
      <c r="F122" s="758">
        <f t="shared" ref="F122:F123" si="75">E122+1</f>
        <v>45811</v>
      </c>
      <c r="G122" s="331"/>
      <c r="H122" s="758">
        <f t="shared" si="71"/>
        <v>45803</v>
      </c>
      <c r="I122" s="758">
        <f t="shared" si="71"/>
        <v>45803</v>
      </c>
      <c r="J122" s="616">
        <f t="shared" ref="J122:J125" si="76">WEEKNUM(I122)</f>
        <v>22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955" t="s">
        <v>830</v>
      </c>
      <c r="C123" s="955" t="s">
        <v>4061</v>
      </c>
      <c r="D123" s="955">
        <v>45816</v>
      </c>
      <c r="E123" s="758">
        <f t="shared" si="74"/>
        <v>45821</v>
      </c>
      <c r="F123" s="758">
        <f t="shared" si="75"/>
        <v>45822</v>
      </c>
      <c r="G123" s="331"/>
      <c r="H123" s="758">
        <f t="shared" si="71"/>
        <v>45810</v>
      </c>
      <c r="I123" s="758">
        <f t="shared" si="71"/>
        <v>45810</v>
      </c>
      <c r="J123" s="616">
        <f t="shared" si="76"/>
        <v>23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955" t="s">
        <v>3948</v>
      </c>
      <c r="C124" s="955" t="s">
        <v>4062</v>
      </c>
      <c r="D124" s="972" t="s">
        <v>399</v>
      </c>
      <c r="E124" s="800"/>
      <c r="F124" s="800"/>
      <c r="G124" s="331"/>
      <c r="H124" s="758">
        <f t="shared" si="71"/>
        <v>45817</v>
      </c>
      <c r="I124" s="758">
        <f t="shared" si="71"/>
        <v>45817</v>
      </c>
      <c r="J124" s="616">
        <f t="shared" si="76"/>
        <v>24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026" t="s">
        <v>423</v>
      </c>
      <c r="C125" s="955" t="s">
        <v>4063</v>
      </c>
      <c r="D125" s="800"/>
      <c r="E125" s="800"/>
      <c r="F125" s="800"/>
      <c r="G125" s="331"/>
      <c r="H125" s="758">
        <f t="shared" si="71"/>
        <v>45824</v>
      </c>
      <c r="I125" s="758">
        <f t="shared" si="71"/>
        <v>45824</v>
      </c>
      <c r="J125" s="616">
        <f t="shared" si="76"/>
        <v>25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955" t="s">
        <v>767</v>
      </c>
      <c r="C126" s="955" t="s">
        <v>4064</v>
      </c>
      <c r="D126" s="955">
        <v>45832</v>
      </c>
      <c r="E126" s="758">
        <f t="shared" ref="E126" si="77">D126+5</f>
        <v>45837</v>
      </c>
      <c r="F126" s="758">
        <f t="shared" ref="F126" si="78">E126+1</f>
        <v>45838</v>
      </c>
      <c r="G126" s="331"/>
      <c r="H126" s="758">
        <f t="shared" si="71"/>
        <v>45831</v>
      </c>
      <c r="I126" s="758">
        <f t="shared" si="71"/>
        <v>45831</v>
      </c>
      <c r="J126" s="616">
        <f t="shared" ref="J126" si="79">WEEKNUM(I126)</f>
        <v>26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4065</v>
      </c>
      <c r="B127" s="955" t="s">
        <v>789</v>
      </c>
      <c r="C127" s="955" t="s">
        <v>4066</v>
      </c>
      <c r="D127" s="972" t="s">
        <v>399</v>
      </c>
      <c r="E127" s="800"/>
      <c r="F127" s="800"/>
      <c r="G127" s="331"/>
      <c r="H127" s="758">
        <f t="shared" si="71"/>
        <v>45838</v>
      </c>
      <c r="I127" s="758">
        <f t="shared" si="71"/>
        <v>45838</v>
      </c>
      <c r="J127" s="616">
        <f t="shared" ref="J127:J130" si="80">WEEKNUM(I127)</f>
        <v>27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955" t="s">
        <v>830</v>
      </c>
      <c r="C128" s="955" t="s">
        <v>4067</v>
      </c>
      <c r="D128" s="955">
        <v>45852</v>
      </c>
      <c r="E128" s="758">
        <f t="shared" ref="E128" si="81">D128+5</f>
        <v>45857</v>
      </c>
      <c r="F128" s="758">
        <f t="shared" ref="F128" si="82">E128+1</f>
        <v>45858</v>
      </c>
      <c r="G128" s="331"/>
      <c r="H128" s="758">
        <f t="shared" si="71"/>
        <v>45845</v>
      </c>
      <c r="I128" s="758">
        <f t="shared" si="71"/>
        <v>45845</v>
      </c>
      <c r="J128" s="616">
        <f t="shared" si="80"/>
        <v>28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4068</v>
      </c>
      <c r="B129" s="1026" t="s">
        <v>423</v>
      </c>
      <c r="C129" s="955" t="s">
        <v>4069</v>
      </c>
      <c r="D129" s="800"/>
      <c r="E129" s="800"/>
      <c r="F129" s="800"/>
      <c r="G129" s="331"/>
      <c r="H129" s="758">
        <f t="shared" si="71"/>
        <v>45852</v>
      </c>
      <c r="I129" s="758">
        <f t="shared" si="71"/>
        <v>45852</v>
      </c>
      <c r="J129" s="616">
        <f t="shared" si="80"/>
        <v>29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369</v>
      </c>
      <c r="B130" s="955" t="s">
        <v>767</v>
      </c>
      <c r="C130" s="955" t="s">
        <v>4070</v>
      </c>
      <c r="D130" s="955">
        <v>45864</v>
      </c>
      <c r="E130" s="972" t="s">
        <v>399</v>
      </c>
      <c r="F130" s="972" t="s">
        <v>399</v>
      </c>
      <c r="G130" s="331"/>
      <c r="H130" s="758">
        <f t="shared" si="71"/>
        <v>45859</v>
      </c>
      <c r="I130" s="758">
        <f t="shared" si="71"/>
        <v>45859</v>
      </c>
      <c r="J130" s="616">
        <f t="shared" si="80"/>
        <v>30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647</v>
      </c>
      <c r="B131" s="1026" t="s">
        <v>423</v>
      </c>
      <c r="C131" s="955" t="s">
        <v>4071</v>
      </c>
      <c r="D131" s="800"/>
      <c r="E131" s="800"/>
      <c r="F131" s="800"/>
      <c r="G131" s="331"/>
      <c r="H131" s="758">
        <f t="shared" si="71"/>
        <v>45866</v>
      </c>
      <c r="I131" s="758">
        <f t="shared" si="71"/>
        <v>45866</v>
      </c>
      <c r="J131" s="616">
        <f t="shared" ref="J131:J134" si="83">WEEKNUM(I131)</f>
        <v>31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830</v>
      </c>
      <c r="B132" s="955" t="s">
        <v>684</v>
      </c>
      <c r="C132" s="955" t="s">
        <v>4072</v>
      </c>
      <c r="D132" s="955">
        <v>45872</v>
      </c>
      <c r="E132" s="972" t="s">
        <v>399</v>
      </c>
      <c r="F132" s="972" t="s">
        <v>399</v>
      </c>
      <c r="G132" s="331"/>
      <c r="H132" s="758">
        <f t="shared" si="71"/>
        <v>45873</v>
      </c>
      <c r="I132" s="758">
        <f t="shared" si="71"/>
        <v>45873</v>
      </c>
      <c r="J132" s="616">
        <f t="shared" si="83"/>
        <v>32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955" t="s">
        <v>830</v>
      </c>
      <c r="C133" s="955" t="s">
        <v>4073</v>
      </c>
      <c r="D133" s="955">
        <v>45888</v>
      </c>
      <c r="E133" s="972" t="s">
        <v>399</v>
      </c>
      <c r="F133" s="972" t="s">
        <v>399</v>
      </c>
      <c r="G133" s="331"/>
      <c r="H133" s="758">
        <f t="shared" si="71"/>
        <v>45880</v>
      </c>
      <c r="I133" s="758">
        <f t="shared" si="71"/>
        <v>45880</v>
      </c>
      <c r="J133" s="616">
        <f t="shared" si="83"/>
        <v>33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767</v>
      </c>
      <c r="B134" s="1026" t="s">
        <v>423</v>
      </c>
      <c r="C134" s="955" t="s">
        <v>4074</v>
      </c>
      <c r="D134" s="800"/>
      <c r="E134" s="800"/>
      <c r="F134" s="800"/>
      <c r="G134" s="331"/>
      <c r="H134" s="758">
        <f t="shared" si="71"/>
        <v>45887</v>
      </c>
      <c r="I134" s="758">
        <f t="shared" si="71"/>
        <v>45887</v>
      </c>
      <c r="J134" s="616">
        <f t="shared" si="83"/>
        <v>34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955" t="s">
        <v>3938</v>
      </c>
      <c r="C135" s="955" t="s">
        <v>4075</v>
      </c>
      <c r="D135" s="955">
        <v>45899</v>
      </c>
      <c r="E135" s="972" t="s">
        <v>399</v>
      </c>
      <c r="F135" s="972" t="s">
        <v>399</v>
      </c>
      <c r="G135" s="331"/>
      <c r="H135" s="758">
        <f t="shared" si="71"/>
        <v>45894</v>
      </c>
      <c r="I135" s="758">
        <f t="shared" si="71"/>
        <v>45894</v>
      </c>
      <c r="J135" s="616">
        <f t="shared" ref="J135:J138" si="84">WEEKNUM(I135)</f>
        <v>35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684</v>
      </c>
      <c r="B136" s="955" t="s">
        <v>830</v>
      </c>
      <c r="C136" s="955" t="s">
        <v>4076</v>
      </c>
      <c r="D136" s="955">
        <v>45902</v>
      </c>
      <c r="E136" s="972" t="s">
        <v>399</v>
      </c>
      <c r="F136" s="972" t="s">
        <v>399</v>
      </c>
      <c r="G136" s="331"/>
      <c r="H136" s="758">
        <f t="shared" si="71"/>
        <v>45901</v>
      </c>
      <c r="I136" s="758">
        <f t="shared" si="71"/>
        <v>45901</v>
      </c>
      <c r="J136" s="616">
        <f t="shared" si="84"/>
        <v>36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026" t="s">
        <v>423</v>
      </c>
      <c r="C137" s="955" t="s">
        <v>4077</v>
      </c>
      <c r="D137" s="800"/>
      <c r="E137" s="800"/>
      <c r="F137" s="800"/>
      <c r="G137" s="331"/>
      <c r="H137" s="758">
        <f t="shared" si="71"/>
        <v>45908</v>
      </c>
      <c r="I137" s="758">
        <f t="shared" si="71"/>
        <v>45908</v>
      </c>
      <c r="J137" s="616">
        <f t="shared" si="84"/>
        <v>37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026" t="s">
        <v>423</v>
      </c>
      <c r="C138" s="955" t="s">
        <v>4078</v>
      </c>
      <c r="D138" s="800"/>
      <c r="E138" s="800"/>
      <c r="F138" s="800"/>
      <c r="G138" s="331"/>
      <c r="H138" s="758">
        <f t="shared" si="71"/>
        <v>45915</v>
      </c>
      <c r="I138" s="758">
        <f t="shared" si="71"/>
        <v>45915</v>
      </c>
      <c r="J138" s="616">
        <f t="shared" si="84"/>
        <v>38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4079</v>
      </c>
      <c r="B139" s="955" t="s">
        <v>641</v>
      </c>
      <c r="C139" s="1026" t="s">
        <v>4080</v>
      </c>
      <c r="D139" s="955">
        <v>45930</v>
      </c>
      <c r="E139" s="972" t="s">
        <v>399</v>
      </c>
      <c r="F139" s="972" t="s">
        <v>399</v>
      </c>
      <c r="G139" s="331"/>
      <c r="H139" s="758">
        <f t="shared" si="71"/>
        <v>45922</v>
      </c>
      <c r="I139" s="758">
        <f t="shared" si="71"/>
        <v>45922</v>
      </c>
      <c r="J139" s="616">
        <f t="shared" ref="J139:J140" si="85">WEEKNUM(I139)</f>
        <v>39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684</v>
      </c>
      <c r="B140" s="955" t="s">
        <v>3938</v>
      </c>
      <c r="C140" s="955" t="s">
        <v>4081</v>
      </c>
      <c r="D140" s="955">
        <v>45928</v>
      </c>
      <c r="E140" s="758">
        <f t="shared" ref="E140" si="86">D140+5</f>
        <v>45933</v>
      </c>
      <c r="F140" s="758">
        <f t="shared" ref="F140" si="87">E140+1</f>
        <v>45934</v>
      </c>
      <c r="G140" s="331"/>
      <c r="H140" s="758">
        <f t="shared" si="71"/>
        <v>45929</v>
      </c>
      <c r="I140" s="758">
        <f t="shared" si="71"/>
        <v>45929</v>
      </c>
      <c r="J140" s="616">
        <f t="shared" si="85"/>
        <v>40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3981</v>
      </c>
      <c r="B141" s="1113" t="s">
        <v>783</v>
      </c>
      <c r="C141" s="955" t="s">
        <v>4082</v>
      </c>
      <c r="D141" s="955">
        <v>45935</v>
      </c>
      <c r="E141" s="972" t="s">
        <v>399</v>
      </c>
      <c r="F141" s="972" t="s">
        <v>399</v>
      </c>
      <c r="G141" s="331"/>
      <c r="H141" s="758">
        <f t="shared" si="71"/>
        <v>45936</v>
      </c>
      <c r="I141" s="758">
        <f t="shared" si="71"/>
        <v>45936</v>
      </c>
      <c r="J141" s="616">
        <f t="shared" ref="J141:J144" si="88">WEEKNUM(I141)</f>
        <v>41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759</v>
      </c>
      <c r="B142" s="964" t="s">
        <v>641</v>
      </c>
      <c r="C142" s="1131" t="s">
        <v>4083</v>
      </c>
      <c r="D142" s="955">
        <v>45945</v>
      </c>
      <c r="E142" s="758">
        <f t="shared" ref="E142:E144" si="89">D142+5</f>
        <v>45950</v>
      </c>
      <c r="F142" s="758">
        <f t="shared" ref="F142:F144" si="90">E142+1</f>
        <v>45951</v>
      </c>
      <c r="G142" s="331"/>
      <c r="H142" s="758">
        <v>45942</v>
      </c>
      <c r="I142" s="758">
        <f t="shared" si="71"/>
        <v>45943</v>
      </c>
      <c r="J142" s="616">
        <f t="shared" si="88"/>
        <v>42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1173" t="s">
        <v>4084</v>
      </c>
      <c r="B143" s="1157" t="s">
        <v>423</v>
      </c>
      <c r="C143" s="955" t="s">
        <v>4085</v>
      </c>
      <c r="D143" s="760">
        <v>45949</v>
      </c>
      <c r="E143" s="760">
        <f t="shared" si="89"/>
        <v>45954</v>
      </c>
      <c r="F143" s="760">
        <f t="shared" si="90"/>
        <v>45955</v>
      </c>
      <c r="G143" s="331"/>
      <c r="H143" s="758">
        <f t="shared" si="71"/>
        <v>45949</v>
      </c>
      <c r="I143" s="758">
        <f t="shared" si="71"/>
        <v>45950</v>
      </c>
      <c r="J143" s="616">
        <f t="shared" si="88"/>
        <v>43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/>
      <c r="B144" s="955" t="s">
        <v>3938</v>
      </c>
      <c r="C144" s="955" t="s">
        <v>4086</v>
      </c>
      <c r="D144" s="955">
        <v>45957</v>
      </c>
      <c r="E144" s="758">
        <f t="shared" si="89"/>
        <v>45962</v>
      </c>
      <c r="F144" s="758">
        <f t="shared" si="90"/>
        <v>45963</v>
      </c>
      <c r="G144" s="331"/>
      <c r="H144" s="758">
        <f t="shared" si="71"/>
        <v>45956</v>
      </c>
      <c r="I144" s="758">
        <f t="shared" si="71"/>
        <v>45957</v>
      </c>
      <c r="J144" s="616">
        <f t="shared" si="88"/>
        <v>44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783</v>
      </c>
      <c r="B145" s="1126" t="s">
        <v>423</v>
      </c>
      <c r="C145" s="955" t="s">
        <v>4087</v>
      </c>
      <c r="D145" s="760">
        <v>45963</v>
      </c>
      <c r="E145" s="760">
        <f t="shared" ref="E145" si="91">D145+5</f>
        <v>45968</v>
      </c>
      <c r="F145" s="760">
        <f t="shared" ref="F145" si="92">E145+1</f>
        <v>45969</v>
      </c>
      <c r="G145" s="331"/>
      <c r="H145" s="758">
        <f t="shared" si="71"/>
        <v>45963</v>
      </c>
      <c r="I145" s="758">
        <f t="shared" si="71"/>
        <v>45964</v>
      </c>
      <c r="J145" s="616">
        <f t="shared" ref="J145" si="93">WEEKNUM(I145)</f>
        <v>45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641</v>
      </c>
      <c r="B146" s="955" t="s">
        <v>783</v>
      </c>
      <c r="C146" s="955" t="s">
        <v>4088</v>
      </c>
      <c r="D146" s="955">
        <v>45977</v>
      </c>
      <c r="E146" s="758">
        <f t="shared" ref="E146:E149" si="94">D146+5</f>
        <v>45982</v>
      </c>
      <c r="F146" s="758">
        <f t="shared" ref="F146:F149" si="95">E146+1</f>
        <v>45983</v>
      </c>
      <c r="G146" s="331"/>
      <c r="H146" s="758">
        <f t="shared" si="71"/>
        <v>45970</v>
      </c>
      <c r="I146" s="758">
        <f t="shared" si="71"/>
        <v>45971</v>
      </c>
      <c r="J146" s="616">
        <f t="shared" ref="J146:J149" si="96">WEEKNUM(I146)</f>
        <v>46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759</v>
      </c>
      <c r="B147" s="955" t="s">
        <v>641</v>
      </c>
      <c r="C147" s="955" t="s">
        <v>4089</v>
      </c>
      <c r="D147" s="955">
        <v>45979</v>
      </c>
      <c r="E147" s="758">
        <f t="shared" si="94"/>
        <v>45984</v>
      </c>
      <c r="F147" s="758">
        <f t="shared" si="95"/>
        <v>45985</v>
      </c>
      <c r="G147" s="331"/>
      <c r="H147" s="758">
        <f t="shared" si="71"/>
        <v>45977</v>
      </c>
      <c r="I147" s="758">
        <f t="shared" si="71"/>
        <v>45978</v>
      </c>
      <c r="J147" s="616">
        <f t="shared" si="96"/>
        <v>47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795</v>
      </c>
      <c r="B148" s="955" t="s">
        <v>767</v>
      </c>
      <c r="C148" s="955" t="s">
        <v>4090</v>
      </c>
      <c r="D148" s="955">
        <v>45985</v>
      </c>
      <c r="E148" s="758">
        <f t="shared" si="94"/>
        <v>45990</v>
      </c>
      <c r="F148" s="758">
        <f t="shared" si="95"/>
        <v>45991</v>
      </c>
      <c r="G148" s="331"/>
      <c r="H148" s="758">
        <f t="shared" si="71"/>
        <v>45984</v>
      </c>
      <c r="I148" s="758">
        <f t="shared" si="71"/>
        <v>45985</v>
      </c>
      <c r="J148" s="616">
        <f t="shared" si="96"/>
        <v>48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4091</v>
      </c>
      <c r="B149" s="1126" t="s">
        <v>423</v>
      </c>
      <c r="C149" s="955" t="s">
        <v>4092</v>
      </c>
      <c r="D149" s="760">
        <v>45998</v>
      </c>
      <c r="E149" s="760">
        <f t="shared" si="94"/>
        <v>46003</v>
      </c>
      <c r="F149" s="760">
        <f t="shared" si="95"/>
        <v>46004</v>
      </c>
      <c r="G149" s="331"/>
      <c r="H149" s="758">
        <f t="shared" si="71"/>
        <v>45991</v>
      </c>
      <c r="I149" s="758">
        <f t="shared" si="71"/>
        <v>45992</v>
      </c>
      <c r="J149" s="616">
        <f t="shared" si="96"/>
        <v>49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783</v>
      </c>
      <c r="B150" s="1126" t="s">
        <v>423</v>
      </c>
      <c r="C150" s="955" t="s">
        <v>4093</v>
      </c>
      <c r="D150" s="760">
        <v>45998</v>
      </c>
      <c r="E150" s="760">
        <f t="shared" ref="E150:E152" si="97">D150+5</f>
        <v>46003</v>
      </c>
      <c r="F150" s="760">
        <f t="shared" ref="F150:F153" si="98">E150+1</f>
        <v>46004</v>
      </c>
      <c r="G150" s="331"/>
      <c r="H150" s="758">
        <f t="shared" si="71"/>
        <v>45998</v>
      </c>
      <c r="I150" s="758">
        <f t="shared" si="71"/>
        <v>45999</v>
      </c>
      <c r="J150" s="616">
        <f t="shared" ref="J150:J152" si="99">WEEKNUM(I150)</f>
        <v>50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4094</v>
      </c>
      <c r="B151" s="1126" t="s">
        <v>423</v>
      </c>
      <c r="C151" s="955" t="s">
        <v>4095</v>
      </c>
      <c r="D151" s="760">
        <v>45998</v>
      </c>
      <c r="E151" s="760">
        <f t="shared" ref="E151" si="100">D151+5</f>
        <v>46003</v>
      </c>
      <c r="F151" s="760">
        <f t="shared" ref="F151" si="101">E151+1</f>
        <v>46004</v>
      </c>
      <c r="G151" s="331"/>
      <c r="H151" s="758">
        <f t="shared" si="71"/>
        <v>46005</v>
      </c>
      <c r="I151" s="758">
        <f t="shared" si="71"/>
        <v>46006</v>
      </c>
      <c r="J151" s="616">
        <f t="shared" si="99"/>
        <v>51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4005</v>
      </c>
      <c r="B152" s="1126" t="s">
        <v>423</v>
      </c>
      <c r="C152" s="955" t="s">
        <v>4096</v>
      </c>
      <c r="D152" s="760">
        <v>46014</v>
      </c>
      <c r="E152" s="760">
        <f t="shared" si="97"/>
        <v>46019</v>
      </c>
      <c r="F152" s="760">
        <f t="shared" si="98"/>
        <v>46020</v>
      </c>
      <c r="G152" s="331"/>
      <c r="H152" s="758">
        <f t="shared" si="71"/>
        <v>46012</v>
      </c>
      <c r="I152" s="758">
        <f t="shared" si="71"/>
        <v>46013</v>
      </c>
      <c r="J152" s="616">
        <f t="shared" si="99"/>
        <v>52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795</v>
      </c>
      <c r="B153" s="1113" t="s">
        <v>767</v>
      </c>
      <c r="C153" s="1113" t="s">
        <v>4097</v>
      </c>
      <c r="D153" s="972" t="s">
        <v>399</v>
      </c>
      <c r="E153" s="758">
        <v>46022</v>
      </c>
      <c r="F153" s="758">
        <f t="shared" si="98"/>
        <v>46023</v>
      </c>
      <c r="G153" s="331"/>
      <c r="H153" s="758">
        <f t="shared" si="71"/>
        <v>46019</v>
      </c>
      <c r="I153" s="758">
        <f t="shared" si="71"/>
        <v>46020</v>
      </c>
      <c r="J153" s="616">
        <v>1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783</v>
      </c>
      <c r="B154" s="964" t="s">
        <v>795</v>
      </c>
      <c r="C154" s="964" t="s">
        <v>4098</v>
      </c>
      <c r="D154" s="1131">
        <v>46027</v>
      </c>
      <c r="E154" s="758">
        <f t="shared" ref="E154:E157" si="102">D154+5</f>
        <v>46032</v>
      </c>
      <c r="F154" s="758">
        <f t="shared" ref="F154:F157" si="103">E154+1</f>
        <v>46033</v>
      </c>
      <c r="G154" s="331"/>
      <c r="H154" s="758">
        <v>46026</v>
      </c>
      <c r="I154" s="758">
        <v>46027</v>
      </c>
      <c r="J154" s="616">
        <f t="shared" ref="J154:J157" si="104">WEEKNUM(I154)</f>
        <v>2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customHeight="1">
      <c r="A155" s="805" t="s">
        <v>3996</v>
      </c>
      <c r="B155" s="1224" t="s">
        <v>641</v>
      </c>
      <c r="C155" s="1224" t="s">
        <v>4099</v>
      </c>
      <c r="D155" s="1131">
        <v>46034</v>
      </c>
      <c r="E155" s="758">
        <f t="shared" si="102"/>
        <v>46039</v>
      </c>
      <c r="F155" s="758">
        <f t="shared" si="103"/>
        <v>46040</v>
      </c>
      <c r="G155" s="331"/>
      <c r="H155" s="758">
        <f t="shared" si="71"/>
        <v>46033</v>
      </c>
      <c r="I155" s="758">
        <f t="shared" si="71"/>
        <v>46034</v>
      </c>
      <c r="J155" s="616">
        <f t="shared" si="104"/>
        <v>3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customHeight="1">
      <c r="A156" s="805" t="s">
        <v>4005</v>
      </c>
      <c r="B156" s="964" t="s">
        <v>783</v>
      </c>
      <c r="C156" s="964" t="s">
        <v>4100</v>
      </c>
      <c r="D156" s="1131">
        <v>46042</v>
      </c>
      <c r="E156" s="758">
        <f t="shared" si="102"/>
        <v>46047</v>
      </c>
      <c r="F156" s="758">
        <f t="shared" si="103"/>
        <v>46048</v>
      </c>
      <c r="G156" s="331"/>
      <c r="H156" s="758">
        <f t="shared" si="71"/>
        <v>46040</v>
      </c>
      <c r="I156" s="758">
        <f t="shared" si="71"/>
        <v>46041</v>
      </c>
      <c r="J156" s="616">
        <f t="shared" si="104"/>
        <v>4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customHeight="1">
      <c r="A157" s="805" t="s">
        <v>4007</v>
      </c>
      <c r="B157" s="1216" t="s">
        <v>773</v>
      </c>
      <c r="C157" s="1216" t="s">
        <v>4101</v>
      </c>
      <c r="D157" s="955">
        <v>46047</v>
      </c>
      <c r="E157" s="758">
        <f t="shared" si="102"/>
        <v>46052</v>
      </c>
      <c r="F157" s="758">
        <f t="shared" si="103"/>
        <v>46053</v>
      </c>
      <c r="G157" s="331"/>
      <c r="H157" s="758">
        <f t="shared" si="71"/>
        <v>46047</v>
      </c>
      <c r="I157" s="758">
        <f t="shared" si="71"/>
        <v>46048</v>
      </c>
      <c r="J157" s="616">
        <f t="shared" si="104"/>
        <v>5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customHeight="1">
      <c r="A158" s="805"/>
      <c r="B158" s="955" t="s">
        <v>795</v>
      </c>
      <c r="C158" s="955" t="s">
        <v>4102</v>
      </c>
      <c r="D158" s="955">
        <v>46054</v>
      </c>
      <c r="E158" s="758">
        <f t="shared" ref="E158:E160" si="105">D158+5</f>
        <v>46059</v>
      </c>
      <c r="F158" s="758">
        <f t="shared" ref="F158:F160" si="106">E158+1</f>
        <v>46060</v>
      </c>
      <c r="G158" s="331"/>
      <c r="H158" s="758">
        <f t="shared" si="71"/>
        <v>46054</v>
      </c>
      <c r="I158" s="758">
        <f t="shared" si="71"/>
        <v>46055</v>
      </c>
      <c r="J158" s="616">
        <f t="shared" ref="J158:J160" si="107">WEEKNUM(I158)</f>
        <v>6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customHeight="1">
      <c r="A159" s="805" t="s">
        <v>783</v>
      </c>
      <c r="B159" s="955" t="s">
        <v>641</v>
      </c>
      <c r="C159" s="955" t="s">
        <v>4103</v>
      </c>
      <c r="D159" s="955">
        <v>46061</v>
      </c>
      <c r="E159" s="758">
        <f t="shared" si="105"/>
        <v>46066</v>
      </c>
      <c r="F159" s="758">
        <f t="shared" si="106"/>
        <v>46067</v>
      </c>
      <c r="G159" s="331"/>
      <c r="H159" s="758">
        <f t="shared" si="71"/>
        <v>46061</v>
      </c>
      <c r="I159" s="758">
        <f t="shared" si="71"/>
        <v>46062</v>
      </c>
      <c r="J159" s="616">
        <f t="shared" si="107"/>
        <v>7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customHeight="1">
      <c r="A160" s="805" t="s">
        <v>641</v>
      </c>
      <c r="B160" s="955" t="s">
        <v>783</v>
      </c>
      <c r="C160" s="955" t="s">
        <v>4104</v>
      </c>
      <c r="D160" s="955">
        <v>46068</v>
      </c>
      <c r="E160" s="758">
        <f t="shared" si="105"/>
        <v>46073</v>
      </c>
      <c r="F160" s="758">
        <f t="shared" si="106"/>
        <v>46074</v>
      </c>
      <c r="G160" s="331"/>
      <c r="H160" s="758">
        <f t="shared" si="71"/>
        <v>46068</v>
      </c>
      <c r="I160" s="758">
        <f t="shared" si="71"/>
        <v>46069</v>
      </c>
      <c r="J160" s="616">
        <f t="shared" si="107"/>
        <v>8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customHeight="1">
      <c r="A161" s="805" t="s">
        <v>767</v>
      </c>
      <c r="B161" s="1061" t="s">
        <v>773</v>
      </c>
      <c r="C161" s="955" t="s">
        <v>4105</v>
      </c>
      <c r="D161" s="955">
        <v>46075</v>
      </c>
      <c r="E161" s="758">
        <f t="shared" ref="E161" si="108">D161+5</f>
        <v>46080</v>
      </c>
      <c r="F161" s="758">
        <f t="shared" ref="F161" si="109">E161+1</f>
        <v>46081</v>
      </c>
      <c r="G161" s="331"/>
      <c r="H161" s="758">
        <f t="shared" si="71"/>
        <v>46075</v>
      </c>
      <c r="I161" s="758">
        <f t="shared" si="71"/>
        <v>46076</v>
      </c>
      <c r="J161" s="616">
        <f t="shared" ref="J161" si="110">WEEKNUM(I161)</f>
        <v>9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/>
      <c r="B162" s="955" t="s">
        <v>795</v>
      </c>
      <c r="C162" s="955" t="s">
        <v>4106</v>
      </c>
      <c r="D162" s="955">
        <v>46082</v>
      </c>
      <c r="E162" s="758">
        <f t="shared" ref="E162" si="111">D162+5</f>
        <v>46087</v>
      </c>
      <c r="F162" s="758">
        <f t="shared" ref="F162" si="112">E162+1</f>
        <v>46088</v>
      </c>
      <c r="G162" s="331"/>
      <c r="H162" s="758">
        <f t="shared" si="71"/>
        <v>46082</v>
      </c>
      <c r="I162" s="758">
        <f t="shared" si="71"/>
        <v>46083</v>
      </c>
      <c r="J162" s="616">
        <f t="shared" ref="J162" si="113">WEEKNUM(I162)</f>
        <v>10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/>
      <c r="B163" s="955" t="s">
        <v>641</v>
      </c>
      <c r="C163" s="955" t="s">
        <v>4107</v>
      </c>
      <c r="D163" s="955">
        <v>46089</v>
      </c>
      <c r="E163" s="758">
        <f t="shared" ref="E163" si="114">D163+5</f>
        <v>46094</v>
      </c>
      <c r="F163" s="758">
        <f t="shared" ref="F163" si="115">E163+1</f>
        <v>46095</v>
      </c>
      <c r="G163" s="331"/>
      <c r="H163" s="758">
        <f t="shared" si="71"/>
        <v>46089</v>
      </c>
      <c r="I163" s="758">
        <f t="shared" si="71"/>
        <v>46090</v>
      </c>
      <c r="J163" s="616">
        <f t="shared" ref="J163" si="116">WEEKNUM(I163)</f>
        <v>11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customHeight="1">
      <c r="A164" s="805"/>
      <c r="B164" s="955" t="s">
        <v>783</v>
      </c>
      <c r="C164" s="955" t="s">
        <v>4108</v>
      </c>
      <c r="D164" s="955">
        <v>46096</v>
      </c>
      <c r="E164" s="758">
        <f t="shared" ref="E164" si="117">D164+5</f>
        <v>46101</v>
      </c>
      <c r="F164" s="758">
        <f t="shared" ref="F164" si="118">E164+1</f>
        <v>46102</v>
      </c>
      <c r="G164" s="331"/>
      <c r="H164" s="758">
        <f t="shared" si="71"/>
        <v>46096</v>
      </c>
      <c r="I164" s="758">
        <f t="shared" si="71"/>
        <v>46097</v>
      </c>
      <c r="J164" s="616">
        <f t="shared" ref="J164" si="119">WEEKNUM(I164)</f>
        <v>12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/>
      <c r="B165" s="955" t="s">
        <v>773</v>
      </c>
      <c r="C165" s="955" t="s">
        <v>4109</v>
      </c>
      <c r="D165" s="955">
        <v>46103</v>
      </c>
      <c r="E165" s="758">
        <f t="shared" ref="E165" si="120">D165+5</f>
        <v>46108</v>
      </c>
      <c r="F165" s="758">
        <f t="shared" ref="F165" si="121">E165+1</f>
        <v>46109</v>
      </c>
      <c r="G165" s="331"/>
      <c r="H165" s="758">
        <f t="shared" si="71"/>
        <v>46103</v>
      </c>
      <c r="I165" s="758">
        <f t="shared" si="71"/>
        <v>46104</v>
      </c>
      <c r="J165" s="616">
        <f t="shared" ref="J165" si="122">WEEKNUM(I165)</f>
        <v>13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/>
      <c r="B166" s="955" t="s">
        <v>795</v>
      </c>
      <c r="C166" s="955" t="s">
        <v>4110</v>
      </c>
      <c r="D166" s="955">
        <v>46110</v>
      </c>
      <c r="E166" s="758">
        <f t="shared" ref="E166" si="123">D166+5</f>
        <v>46115</v>
      </c>
      <c r="F166" s="758">
        <f t="shared" ref="F166" si="124">E166+1</f>
        <v>46116</v>
      </c>
      <c r="G166" s="331"/>
      <c r="H166" s="758">
        <f t="shared" si="71"/>
        <v>46110</v>
      </c>
      <c r="I166" s="758">
        <f t="shared" si="71"/>
        <v>46111</v>
      </c>
      <c r="J166" s="616">
        <f t="shared" ref="J166" si="125">WEEKNUM(I166)</f>
        <v>14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/>
      <c r="B167" s="955" t="s">
        <v>641</v>
      </c>
      <c r="C167" s="955" t="s">
        <v>4111</v>
      </c>
      <c r="D167" s="955">
        <v>46117</v>
      </c>
      <c r="E167" s="758">
        <f t="shared" ref="E167" si="126">D167+5</f>
        <v>46122</v>
      </c>
      <c r="F167" s="758">
        <f t="shared" ref="F167" si="127">E167+1</f>
        <v>46123</v>
      </c>
      <c r="G167" s="331"/>
      <c r="H167" s="758">
        <f t="shared" si="71"/>
        <v>46117</v>
      </c>
      <c r="I167" s="758">
        <f t="shared" si="71"/>
        <v>46118</v>
      </c>
      <c r="J167" s="616">
        <f t="shared" ref="J167" si="128">WEEKNUM(I167)</f>
        <v>15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8" customFormat="1" ht="20.100000000000001" customHeight="1">
      <c r="A168" s="325"/>
      <c r="B168" s="1106" t="s">
        <v>577</v>
      </c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  <c r="M168"/>
      <c r="Q168" s="345"/>
      <c r="R168" s="345"/>
      <c r="S168" s="345"/>
    </row>
    <row r="169" spans="1:20" s="193" customFormat="1" ht="20.100000000000001" customHeight="1">
      <c r="A169" s="805"/>
      <c r="B169" s="764"/>
      <c r="C169" s="764"/>
      <c r="D169" s="764"/>
      <c r="E169" s="764"/>
      <c r="F169" s="331"/>
      <c r="G169" s="764"/>
      <c r="H169" s="615"/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  <c r="S169" s="331"/>
    </row>
    <row r="170" spans="1:20" s="147" customFormat="1" ht="18.75" customHeight="1" thickBot="1">
      <c r="A170" s="863"/>
      <c r="B170" s="763"/>
      <c r="C170" s="751"/>
      <c r="D170" s="752"/>
      <c r="E170" s="764"/>
      <c r="F170" s="768"/>
      <c r="G170" s="424"/>
      <c r="H170" s="424"/>
      <c r="I170" s="752"/>
      <c r="J170" s="145"/>
      <c r="K170" s="145"/>
      <c r="L170" s="145"/>
    </row>
    <row r="171" spans="1:20" s="147" customFormat="1" ht="18.75" customHeight="1">
      <c r="B171" s="896"/>
      <c r="C171" s="897"/>
      <c r="D171" s="898"/>
      <c r="E171" s="899"/>
      <c r="F171" s="900"/>
      <c r="G171" s="901"/>
      <c r="H171" s="902"/>
    </row>
    <row r="172" spans="1:20" s="147" customFormat="1" ht="18.75" customHeight="1">
      <c r="B172" s="778" t="s">
        <v>578</v>
      </c>
      <c r="C172" s="145"/>
      <c r="D172" s="147" t="s">
        <v>579</v>
      </c>
      <c r="G172" s="147" t="s">
        <v>580</v>
      </c>
      <c r="H172" s="779"/>
    </row>
    <row r="173" spans="1:20" s="147" customFormat="1" ht="18.75" customHeight="1">
      <c r="B173" s="780" t="s">
        <v>581</v>
      </c>
      <c r="C173" s="1098" t="s">
        <v>582</v>
      </c>
      <c r="D173" s="133" t="s">
        <v>583</v>
      </c>
      <c r="F173" s="1098" t="s">
        <v>584</v>
      </c>
      <c r="G173" s="145" t="s">
        <v>585</v>
      </c>
      <c r="H173" s="1099" t="s">
        <v>586</v>
      </c>
    </row>
    <row r="174" spans="1:20" s="147" customFormat="1" ht="18.75" customHeight="1">
      <c r="B174" s="780" t="s">
        <v>587</v>
      </c>
      <c r="C174" s="1098" t="s">
        <v>588</v>
      </c>
      <c r="D174" s="133" t="s">
        <v>589</v>
      </c>
      <c r="E174" s="148" t="s">
        <v>590</v>
      </c>
      <c r="F174" s="1100" t="s">
        <v>591</v>
      </c>
      <c r="G174" s="145" t="s">
        <v>592</v>
      </c>
      <c r="H174" s="1099" t="s">
        <v>593</v>
      </c>
    </row>
    <row r="175" spans="1:20" s="147" customFormat="1" ht="18.75" customHeight="1">
      <c r="B175" s="783" t="s">
        <v>594</v>
      </c>
      <c r="C175" s="1101" t="s">
        <v>595</v>
      </c>
      <c r="D175" s="133" t="s">
        <v>596</v>
      </c>
      <c r="E175" s="148" t="s">
        <v>597</v>
      </c>
      <c r="F175" s="1100" t="s">
        <v>598</v>
      </c>
      <c r="G175" s="588" t="s">
        <v>599</v>
      </c>
      <c r="H175" s="1102" t="s">
        <v>600</v>
      </c>
    </row>
    <row r="176" spans="1:20" s="147" customFormat="1" ht="18.75" customHeight="1">
      <c r="B176" s="783" t="s">
        <v>601</v>
      </c>
      <c r="C176" s="1101" t="s">
        <v>602</v>
      </c>
      <c r="D176" s="133" t="s">
        <v>603</v>
      </c>
      <c r="E176" s="148" t="s">
        <v>604</v>
      </c>
      <c r="F176" s="1100" t="s">
        <v>605</v>
      </c>
      <c r="G176" s="588" t="s">
        <v>606</v>
      </c>
      <c r="H176" s="1102" t="s">
        <v>607</v>
      </c>
      <c r="N176" s="149"/>
      <c r="O176" s="149"/>
    </row>
    <row r="177" spans="1:15" s="147" customFormat="1" ht="18.75" customHeight="1">
      <c r="B177" s="783" t="s">
        <v>862</v>
      </c>
      <c r="C177" s="1101" t="s">
        <v>609</v>
      </c>
      <c r="D177" s="133" t="s">
        <v>610</v>
      </c>
      <c r="E177" s="148" t="s">
        <v>611</v>
      </c>
      <c r="F177" s="1100" t="s">
        <v>612</v>
      </c>
      <c r="G177" s="588" t="s">
        <v>613</v>
      </c>
      <c r="H177" s="1102" t="s">
        <v>614</v>
      </c>
      <c r="N177" s="149"/>
      <c r="O177" s="149"/>
    </row>
    <row r="178" spans="1:15" s="147" customFormat="1" ht="18.75" customHeight="1">
      <c r="B178" s="783" t="s">
        <v>615</v>
      </c>
      <c r="C178" s="1101" t="s">
        <v>616</v>
      </c>
      <c r="D178" s="133" t="s">
        <v>617</v>
      </c>
      <c r="E178" s="148" t="s">
        <v>618</v>
      </c>
      <c r="F178" s="1100" t="s">
        <v>619</v>
      </c>
      <c r="G178" s="588" t="s">
        <v>620</v>
      </c>
      <c r="H178" s="1102" t="s">
        <v>621</v>
      </c>
      <c r="N178" s="149"/>
      <c r="O178" s="149"/>
    </row>
    <row r="179" spans="1:15" s="147" customFormat="1" ht="18.75" customHeight="1">
      <c r="B179" s="783" t="s">
        <v>622</v>
      </c>
      <c r="C179" s="1101" t="s">
        <v>623</v>
      </c>
      <c r="D179" s="133" t="s">
        <v>624</v>
      </c>
      <c r="E179" s="148" t="s">
        <v>625</v>
      </c>
      <c r="F179" s="1098" t="s">
        <v>626</v>
      </c>
      <c r="G179" s="588" t="s">
        <v>627</v>
      </c>
      <c r="H179" s="787" t="s">
        <v>628</v>
      </c>
      <c r="N179" s="149"/>
      <c r="O179" s="149"/>
    </row>
    <row r="180" spans="1:15" s="149" customFormat="1" ht="18.75" customHeight="1">
      <c r="A180" s="1033"/>
      <c r="B180" s="783" t="s">
        <v>629</v>
      </c>
      <c r="C180" s="1101" t="s">
        <v>630</v>
      </c>
      <c r="D180" s="133"/>
      <c r="E180" s="145"/>
      <c r="F180" s="588"/>
      <c r="G180" s="147"/>
      <c r="H180" s="788"/>
      <c r="I180" s="145"/>
      <c r="J180" s="145"/>
      <c r="K180" s="145"/>
    </row>
    <row r="181" spans="1:15" s="149" customFormat="1" ht="18.75" customHeight="1" thickBot="1">
      <c r="A181" s="1033"/>
      <c r="B181" s="1103"/>
      <c r="C181" s="791"/>
      <c r="D181" s="791"/>
      <c r="E181" s="791"/>
      <c r="F181" s="791"/>
      <c r="G181" s="791"/>
      <c r="H181" s="1104"/>
      <c r="I181" s="145"/>
      <c r="J181" s="145"/>
      <c r="K181" s="145"/>
    </row>
    <row r="182" spans="1:15" s="147" customFormat="1" ht="18.75" customHeight="1">
      <c r="A182" s="863"/>
      <c r="B182" s="11"/>
      <c r="C182" s="11"/>
      <c r="D182" s="11"/>
      <c r="E182" s="145"/>
      <c r="F182" s="145"/>
      <c r="G182" s="145"/>
      <c r="H182" s="11"/>
      <c r="I182" s="145"/>
      <c r="J182" s="145"/>
      <c r="K182" s="145"/>
      <c r="L182" s="145"/>
    </row>
    <row r="183" spans="1:15" s="147" customFormat="1" ht="18.75" customHeight="1">
      <c r="A183" s="863"/>
      <c r="B183" s="11"/>
      <c r="C183" s="11"/>
      <c r="D183" s="11"/>
      <c r="E183" s="11"/>
      <c r="F183" s="11"/>
      <c r="G183" s="11"/>
      <c r="H183" s="11"/>
      <c r="I183" s="11"/>
      <c r="J183" s="11"/>
      <c r="K183" s="331"/>
      <c r="L183" s="145"/>
    </row>
    <row r="184" spans="1:15" s="147" customFormat="1" ht="18.75" customHeight="1">
      <c r="A184" s="863"/>
      <c r="B184" s="11"/>
      <c r="C184" s="11"/>
      <c r="D184" s="11"/>
      <c r="E184" s="11"/>
      <c r="F184" s="11"/>
      <c r="G184" s="11"/>
      <c r="H184" s="11"/>
      <c r="I184" s="11"/>
      <c r="J184" s="11"/>
      <c r="K184" s="331"/>
      <c r="L184" s="145"/>
    </row>
    <row r="185" spans="1:15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5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5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5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5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5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5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5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331"/>
    </row>
    <row r="279" spans="1:12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331"/>
    </row>
    <row r="280" spans="1:12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331"/>
    </row>
    <row r="281" spans="1:12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331"/>
    </row>
    <row r="282" spans="1:12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331"/>
    </row>
    <row r="283" spans="1:12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331"/>
    </row>
    <row r="284" spans="1:12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331"/>
    </row>
    <row r="285" spans="1:12" s="147" customFormat="1" ht="18" customHeight="1">
      <c r="A285" s="863"/>
      <c r="B285" s="756"/>
      <c r="C285" s="155"/>
      <c r="D285" s="162"/>
      <c r="E285" s="155"/>
      <c r="F285" s="155"/>
      <c r="H285" s="430"/>
      <c r="I285" s="162"/>
      <c r="J285" s="145"/>
      <c r="K285" s="145"/>
      <c r="L285" s="331"/>
    </row>
  </sheetData>
  <mergeCells count="8">
    <mergeCell ref="B78:F78"/>
    <mergeCell ref="B80:C80"/>
    <mergeCell ref="D80:D81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73" r:id="rId1" xr:uid="{F94543F1-8264-4253-914A-6CE32B515AEB}"/>
    <hyperlink ref="C173" r:id="rId2" xr:uid="{BD108766-DCD0-48EA-A663-1340480D0BF6}"/>
    <hyperlink ref="H178" r:id="rId3" xr:uid="{E82AF267-BF71-4836-B2C3-0557EAFF5C81}"/>
    <hyperlink ref="H177" r:id="rId4" xr:uid="{05580847-A92B-49A5-B84F-D9B734B00AF6}"/>
    <hyperlink ref="C176" r:id="rId5" xr:uid="{0F5C9DFF-22A1-46EC-9C04-C76DD4E730E9}"/>
    <hyperlink ref="C174" r:id="rId6" xr:uid="{CFB0564B-83FD-46EE-AC38-46D2E3B7E514}"/>
    <hyperlink ref="C180" r:id="rId7" xr:uid="{83558B40-80F4-46C8-8878-5D94381E5355}"/>
    <hyperlink ref="H176" r:id="rId8" xr:uid="{3FAC2E64-55E6-4C4C-A6D8-8581BCB59059}"/>
    <hyperlink ref="H179" r:id="rId9" xr:uid="{E2FEC59F-EE81-4206-AF3A-6927ED06452E}"/>
    <hyperlink ref="F173" r:id="rId10" xr:uid="{19A73DFC-220D-4B18-B963-9E91E2399380}"/>
    <hyperlink ref="F178" r:id="rId11" xr:uid="{F512B736-4B20-4683-AB0E-E46A3825E4DE}"/>
    <hyperlink ref="F174" r:id="rId12" xr:uid="{FC887585-A1DE-4A16-9B36-FEE3181835AF}"/>
    <hyperlink ref="F175" r:id="rId13" xr:uid="{C39CCB7C-5B99-4EE8-B046-E8BD4C632A66}"/>
    <hyperlink ref="F176" r:id="rId14" xr:uid="{F1ED18D0-4132-488D-8B5B-B452805B7EE3}"/>
    <hyperlink ref="F177" r:id="rId15" xr:uid="{9320FD14-24FF-4AFA-9FF0-7B49C97477BF}"/>
    <hyperlink ref="H174" r:id="rId16" xr:uid="{C9422D27-27B5-4B53-93C8-FF34078FF35C}"/>
    <hyperlink ref="H175" r:id="rId17" xr:uid="{A49E59E1-A0A7-4131-8072-9513866C2C17}"/>
    <hyperlink ref="F179" r:id="rId18" xr:uid="{57591D43-7B3C-46C2-9AFF-D296E3598141}"/>
    <hyperlink ref="C175" r:id="rId19" xr:uid="{80D2656B-8049-47EA-BFB4-F1FD090A1A62}"/>
    <hyperlink ref="C177" r:id="rId20" xr:uid="{35B0945D-B81B-4CD1-A69C-8CB932ADA1CC}"/>
    <hyperlink ref="C178" r:id="rId21" xr:uid="{DF7880B0-4CA9-4225-81DF-C47F66C6C852}"/>
    <hyperlink ref="C179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5"/>
  <sheetViews>
    <sheetView showGridLines="0" topLeftCell="A4" zoomScaleNormal="100" zoomScaleSheetLayoutView="75" workbookViewId="0">
      <selection activeCell="E110" sqref="E110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4.45" thickBot="1"/>
    <row r="2" spans="1:10" ht="20.100000000000001" customHeight="1" thickBot="1">
      <c r="B2" s="1238" t="s">
        <v>116</v>
      </c>
      <c r="C2" s="1238"/>
      <c r="D2" s="1238"/>
      <c r="E2" s="1238"/>
      <c r="F2" s="1238"/>
      <c r="H2" s="956" t="s">
        <v>360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39" t="s">
        <v>96</v>
      </c>
      <c r="C4" s="1240"/>
      <c r="D4" s="1240"/>
      <c r="E4" s="1240"/>
      <c r="F4" s="1241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3935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33" t="s">
        <v>96</v>
      </c>
      <c r="C8" s="1234"/>
      <c r="D8" s="1235" t="s">
        <v>363</v>
      </c>
      <c r="E8" s="941" t="s">
        <v>145</v>
      </c>
      <c r="H8" s="881"/>
    </row>
    <row r="9" spans="1:10" s="14" customFormat="1" ht="28.15" customHeight="1">
      <c r="A9" s="806"/>
      <c r="B9" s="944" t="s">
        <v>365</v>
      </c>
      <c r="C9" s="944" t="s">
        <v>366</v>
      </c>
      <c r="D9" s="1236"/>
      <c r="E9" s="949" t="s">
        <v>250</v>
      </c>
      <c r="G9" s="1050" t="s">
        <v>502</v>
      </c>
      <c r="H9" s="1050" t="s">
        <v>367</v>
      </c>
      <c r="I9" s="985" t="s">
        <v>368</v>
      </c>
    </row>
    <row r="10" spans="1:10" s="14" customFormat="1" ht="27" hidden="1" customHeight="1">
      <c r="A10" s="806"/>
      <c r="B10" s="962" t="s">
        <v>1892</v>
      </c>
      <c r="C10" s="955" t="s">
        <v>2977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1869</v>
      </c>
      <c r="B11" s="880" t="s">
        <v>423</v>
      </c>
      <c r="C11" s="939" t="s">
        <v>2978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2131</v>
      </c>
      <c r="B12" s="962" t="s">
        <v>1869</v>
      </c>
      <c r="C12" s="955" t="s">
        <v>2979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2196</v>
      </c>
      <c r="B13" s="962" t="s">
        <v>2131</v>
      </c>
      <c r="C13" s="955" t="s">
        <v>2980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2981</v>
      </c>
      <c r="B14" s="962" t="s">
        <v>2196</v>
      </c>
      <c r="C14" s="955" t="s">
        <v>2982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1892</v>
      </c>
      <c r="B15" s="962" t="s">
        <v>2981</v>
      </c>
      <c r="C15" s="955" t="s">
        <v>2983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2984</v>
      </c>
      <c r="B16" s="955" t="s">
        <v>1892</v>
      </c>
      <c r="C16" s="955" t="s">
        <v>2985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2986</v>
      </c>
      <c r="B17" s="955" t="s">
        <v>2987</v>
      </c>
      <c r="C17" s="955" t="s">
        <v>2988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2989</v>
      </c>
      <c r="B18" s="955" t="s">
        <v>2131</v>
      </c>
      <c r="C18" s="955" t="s">
        <v>2990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2196</v>
      </c>
      <c r="B19" s="880" t="s">
        <v>423</v>
      </c>
      <c r="C19" s="955" t="s">
        <v>2991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2992</v>
      </c>
      <c r="B20" s="955" t="s">
        <v>2196</v>
      </c>
      <c r="C20" s="955" t="s">
        <v>2993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2994</v>
      </c>
      <c r="B21" s="955" t="s">
        <v>2708</v>
      </c>
      <c r="C21" s="955" t="s">
        <v>2995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2984</v>
      </c>
      <c r="B22" s="955" t="s">
        <v>1892</v>
      </c>
      <c r="C22" s="955" t="s">
        <v>2996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2997</v>
      </c>
      <c r="B23" s="955" t="s">
        <v>2987</v>
      </c>
      <c r="C23" s="955" t="s">
        <v>2998</v>
      </c>
      <c r="D23" s="880" t="s">
        <v>399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2999</v>
      </c>
      <c r="B24" s="955" t="s">
        <v>2131</v>
      </c>
      <c r="C24" s="955" t="s">
        <v>3000</v>
      </c>
      <c r="D24" s="880" t="s">
        <v>399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3001</v>
      </c>
      <c r="B25" s="955" t="s">
        <v>2196</v>
      </c>
      <c r="C25" s="955" t="s">
        <v>3002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3001</v>
      </c>
      <c r="B26" s="955" t="s">
        <v>2708</v>
      </c>
      <c r="C26" s="955" t="s">
        <v>3003</v>
      </c>
      <c r="D26" s="880" t="s">
        <v>399</v>
      </c>
      <c r="E26" s="799" t="s">
        <v>399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3001</v>
      </c>
      <c r="B27" s="955" t="s">
        <v>1892</v>
      </c>
      <c r="C27" s="955" t="s">
        <v>3004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3001</v>
      </c>
      <c r="B28" s="955" t="s">
        <v>2987</v>
      </c>
      <c r="C28" s="955" t="s">
        <v>3005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3001</v>
      </c>
      <c r="B29" s="955" t="s">
        <v>2131</v>
      </c>
      <c r="C29" s="955" t="s">
        <v>3006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2196</v>
      </c>
      <c r="B30" s="955" t="s">
        <v>2188</v>
      </c>
      <c r="C30" s="955" t="s">
        <v>3007</v>
      </c>
      <c r="D30" s="880" t="s">
        <v>399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3001</v>
      </c>
      <c r="B31" s="955" t="s">
        <v>2708</v>
      </c>
      <c r="C31" s="955" t="s">
        <v>3008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1892</v>
      </c>
      <c r="C32" s="955" t="s">
        <v>3009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3001</v>
      </c>
      <c r="B33" s="955" t="s">
        <v>2987</v>
      </c>
      <c r="C33" s="955" t="s">
        <v>3010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2131</v>
      </c>
      <c r="B34" s="1026" t="s">
        <v>423</v>
      </c>
      <c r="C34" s="955" t="s">
        <v>3011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3012</v>
      </c>
      <c r="B35" s="955" t="s">
        <v>2708</v>
      </c>
      <c r="C35" s="955" t="s">
        <v>3013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2131</v>
      </c>
      <c r="C36" s="955" t="s">
        <v>3014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1892</v>
      </c>
      <c r="B37" s="955" t="s">
        <v>3015</v>
      </c>
      <c r="C37" s="955" t="s">
        <v>3016</v>
      </c>
      <c r="D37" s="880" t="s">
        <v>399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3017</v>
      </c>
      <c r="B38" s="955" t="s">
        <v>718</v>
      </c>
      <c r="C38" s="955" t="s">
        <v>3018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3019</v>
      </c>
      <c r="B39" s="955" t="s">
        <v>720</v>
      </c>
      <c r="C39" s="955" t="s">
        <v>3020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2987</v>
      </c>
      <c r="B40" s="955" t="s">
        <v>3021</v>
      </c>
      <c r="C40" s="955" t="s">
        <v>3022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2708</v>
      </c>
      <c r="C41" s="955" t="s">
        <v>3023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3021</v>
      </c>
      <c r="B42" s="1026" t="s">
        <v>423</v>
      </c>
      <c r="C42" s="955" t="s">
        <v>3024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3001</v>
      </c>
      <c r="B43" s="955" t="s">
        <v>3015</v>
      </c>
      <c r="C43" s="955" t="s">
        <v>3025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3026</v>
      </c>
      <c r="B44" s="955" t="s">
        <v>718</v>
      </c>
      <c r="C44" s="955" t="s">
        <v>3027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720</v>
      </c>
      <c r="C45" s="955" t="s">
        <v>3028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3029</v>
      </c>
      <c r="C46" s="955" t="s">
        <v>3030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2708</v>
      </c>
      <c r="C47" s="955" t="s">
        <v>3031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3032</v>
      </c>
      <c r="B48" s="955" t="s">
        <v>3015</v>
      </c>
      <c r="C48" s="955" t="s">
        <v>3033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3015</v>
      </c>
      <c r="B49" s="955" t="s">
        <v>2131</v>
      </c>
      <c r="C49" s="955" t="s">
        <v>3034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2558</v>
      </c>
      <c r="C50" s="955" t="s">
        <v>4112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2558</v>
      </c>
      <c r="C51" s="955" t="s">
        <v>4113</v>
      </c>
      <c r="D51" s="880" t="s">
        <v>399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I51:I56" si="5">WEEKNUM(H51)</f>
        <v>2</v>
      </c>
      <c r="J51" s="155"/>
    </row>
    <row r="52" spans="1:10" s="14" customFormat="1" ht="20.100000000000001" hidden="1" customHeight="1">
      <c r="A52" s="874"/>
      <c r="B52" s="955" t="s">
        <v>2558</v>
      </c>
      <c r="C52" s="955" t="s">
        <v>4114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2558</v>
      </c>
      <c r="C53" s="955" t="s">
        <v>4115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2558</v>
      </c>
      <c r="C54" s="955" t="s">
        <v>4116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2558</v>
      </c>
      <c r="C55" s="955" t="s">
        <v>4117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2558</v>
      </c>
      <c r="C56" s="955" t="s">
        <v>4118</v>
      </c>
      <c r="D56" s="953">
        <v>45702</v>
      </c>
      <c r="E56" s="880" t="s">
        <v>399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2558</v>
      </c>
      <c r="C57" s="955" t="s">
        <v>4119</v>
      </c>
      <c r="D57" s="880" t="s">
        <v>399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I57:I60" si="8">WEEKNUM(H57)</f>
        <v>8</v>
      </c>
      <c r="J57" s="155"/>
    </row>
    <row r="58" spans="1:10" s="14" customFormat="1" ht="20.100000000000001" hidden="1" customHeight="1">
      <c r="A58" s="874"/>
      <c r="B58" s="955" t="s">
        <v>2558</v>
      </c>
      <c r="C58" s="955" t="s">
        <v>4120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423</v>
      </c>
      <c r="C59" s="955" t="s">
        <v>4121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2558</v>
      </c>
      <c r="C60" s="955" t="s">
        <v>4122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2558</v>
      </c>
      <c r="C61" s="955" t="s">
        <v>4123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I61" si="11">WEEKNUM(H61)</f>
        <v>12</v>
      </c>
      <c r="J61" s="155"/>
    </row>
    <row r="62" spans="1:10" s="14" customFormat="1" ht="20.100000000000001" hidden="1" customHeight="1">
      <c r="A62" s="874"/>
      <c r="B62" s="1026" t="s">
        <v>423</v>
      </c>
      <c r="C62" s="955" t="s">
        <v>4124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I62" si="12">WEEKNUM(H62)</f>
        <v>13</v>
      </c>
      <c r="J62" s="155"/>
    </row>
    <row r="63" spans="1:10" s="14" customFormat="1" ht="20.100000000000001" hidden="1" customHeight="1">
      <c r="A63" s="874"/>
      <c r="B63" s="955" t="s">
        <v>2558</v>
      </c>
      <c r="C63" s="955" t="s">
        <v>4125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I63" si="13">WEEKNUM(H63)</f>
        <v>14</v>
      </c>
      <c r="J63" s="155"/>
    </row>
    <row r="64" spans="1:10" s="14" customFormat="1" ht="20.100000000000001" hidden="1" customHeight="1">
      <c r="A64" s="874"/>
      <c r="B64" s="955" t="s">
        <v>2558</v>
      </c>
      <c r="C64" s="955" t="s">
        <v>4126</v>
      </c>
      <c r="D64" s="955">
        <v>45753</v>
      </c>
      <c r="E64" s="880" t="s">
        <v>399</v>
      </c>
      <c r="G64" s="758">
        <f t="shared" ref="G64:H93" si="14">G63+7</f>
        <v>45754</v>
      </c>
      <c r="H64" s="758">
        <f t="shared" si="14"/>
        <v>45754</v>
      </c>
      <c r="I64" s="332">
        <f t="shared" ref="I64:I70" si="15">WEEKNUM(H64)</f>
        <v>15</v>
      </c>
      <c r="J64" s="155"/>
    </row>
    <row r="65" spans="1:10" s="14" customFormat="1" ht="20.100000000000001" hidden="1" customHeight="1">
      <c r="A65" s="1110" t="s">
        <v>4127</v>
      </c>
      <c r="B65" s="955" t="s">
        <v>2242</v>
      </c>
      <c r="C65" s="955" t="s">
        <v>4128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2242</v>
      </c>
      <c r="C66" s="955" t="s">
        <v>4129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2242</v>
      </c>
      <c r="C67" s="955" t="s">
        <v>4130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2242</v>
      </c>
      <c r="C68" s="955" t="s">
        <v>4131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2242</v>
      </c>
      <c r="C69" s="955" t="s">
        <v>4132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2242</v>
      </c>
      <c r="B70" s="955" t="s">
        <v>4133</v>
      </c>
      <c r="C70" s="955" t="s">
        <v>4134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4133</v>
      </c>
      <c r="C71" s="955" t="s">
        <v>4135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I71:I74" si="19">WEEKNUM(H71)</f>
        <v>22</v>
      </c>
      <c r="J71" s="155"/>
    </row>
    <row r="72" spans="1:10" s="14" customFormat="1" ht="20.100000000000001" hidden="1" customHeight="1">
      <c r="A72" s="1110"/>
      <c r="B72" s="955" t="s">
        <v>4133</v>
      </c>
      <c r="C72" s="955" t="s">
        <v>4136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4133</v>
      </c>
      <c r="C73" s="955" t="s">
        <v>4137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4133</v>
      </c>
      <c r="C74" s="955" t="s">
        <v>4138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4133</v>
      </c>
      <c r="C75" s="955" t="s">
        <v>4139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I75:I78" si="21">WEEKNUM(H75)</f>
        <v>26</v>
      </c>
      <c r="J75" s="155"/>
    </row>
    <row r="76" spans="1:10" s="14" customFormat="1" ht="20.100000000000001" hidden="1" customHeight="1">
      <c r="A76" s="1110"/>
      <c r="B76" s="1026" t="s">
        <v>423</v>
      </c>
      <c r="C76" s="955" t="s">
        <v>4140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4133</v>
      </c>
      <c r="C77" s="955" t="s">
        <v>4141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4133</v>
      </c>
      <c r="C78" s="955" t="s">
        <v>4142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4133</v>
      </c>
      <c r="C79" s="955" t="s">
        <v>4143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I79:I81" si="23">WEEKNUM(H79)</f>
        <v>30</v>
      </c>
      <c r="J79" s="155"/>
    </row>
    <row r="80" spans="1:10" s="14" customFormat="1" ht="20.100000000000001" hidden="1" customHeight="1">
      <c r="A80" s="1110"/>
      <c r="B80" s="955" t="s">
        <v>4133</v>
      </c>
      <c r="C80" s="955" t="s">
        <v>4144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4133</v>
      </c>
      <c r="C81" s="955" t="s">
        <v>4145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4133</v>
      </c>
      <c r="C82" s="955" t="s">
        <v>4146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I82:I84" si="25">WEEKNUM(H82)</f>
        <v>33</v>
      </c>
      <c r="J82" s="155"/>
    </row>
    <row r="83" spans="1:10" s="14" customFormat="1" ht="20.100000000000001" hidden="1" customHeight="1">
      <c r="A83" s="1110"/>
      <c r="B83" s="955" t="s">
        <v>4133</v>
      </c>
      <c r="C83" s="955" t="s">
        <v>4147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4133</v>
      </c>
      <c r="C84" s="955" t="s">
        <v>4148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4133</v>
      </c>
      <c r="C85" s="955" t="s">
        <v>4149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I85:I88" si="27">WEEKNUM(H85)</f>
        <v>36</v>
      </c>
      <c r="J85" s="155"/>
    </row>
    <row r="86" spans="1:10" s="14" customFormat="1" ht="20.100000000000001" hidden="1" customHeight="1">
      <c r="A86" s="1110"/>
      <c r="B86" s="955" t="s">
        <v>4133</v>
      </c>
      <c r="C86" s="955" t="s">
        <v>4150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4133</v>
      </c>
      <c r="C87" s="955" t="s">
        <v>4151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4133</v>
      </c>
      <c r="B88" s="1026" t="s">
        <v>423</v>
      </c>
      <c r="C88" s="955" t="s">
        <v>4152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4133</v>
      </c>
      <c r="C89" s="955" t="s">
        <v>2055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I89:I90" si="29">WEEKNUM(H89)</f>
        <v>40</v>
      </c>
      <c r="J89" s="155"/>
    </row>
    <row r="90" spans="1:10" s="14" customFormat="1" ht="20.100000000000001" hidden="1" customHeight="1">
      <c r="A90" s="1110"/>
      <c r="B90" s="955" t="s">
        <v>4133</v>
      </c>
      <c r="C90" s="955" t="s">
        <v>4153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423</v>
      </c>
      <c r="B91" s="1061" t="s">
        <v>2399</v>
      </c>
      <c r="C91" s="955" t="s">
        <v>4154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I91" si="30">WEEKNUM(H91)</f>
        <v>42</v>
      </c>
      <c r="J91" s="155"/>
    </row>
    <row r="92" spans="1:10" s="14" customFormat="1" ht="20.100000000000001" hidden="1" customHeight="1">
      <c r="A92" s="1110" t="s">
        <v>4155</v>
      </c>
      <c r="B92" s="955" t="s">
        <v>2399</v>
      </c>
      <c r="C92" s="955" t="s">
        <v>4156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I92" si="32">WEEKNUM(H92)</f>
        <v>43</v>
      </c>
      <c r="J92" s="155"/>
    </row>
    <row r="93" spans="1:10" s="14" customFormat="1" ht="20.100000000000001" hidden="1" customHeight="1">
      <c r="A93" s="1110" t="s">
        <v>423</v>
      </c>
      <c r="B93" s="1061" t="s">
        <v>2399</v>
      </c>
      <c r="C93" s="955" t="s">
        <v>4157</v>
      </c>
      <c r="D93" s="955">
        <v>45956</v>
      </c>
      <c r="E93" s="758">
        <f t="shared" ref="E93:E104" si="33">D93+3</f>
        <v>45959</v>
      </c>
      <c r="G93" s="758">
        <f t="shared" si="14"/>
        <v>45956</v>
      </c>
      <c r="H93" s="758">
        <f t="shared" si="14"/>
        <v>45957</v>
      </c>
      <c r="I93" s="332">
        <f t="shared" ref="I93" si="34">WEEKNUM(H93)</f>
        <v>44</v>
      </c>
      <c r="J93" s="155"/>
    </row>
    <row r="94" spans="1:10" s="14" customFormat="1" ht="20.100000000000001" hidden="1" customHeight="1">
      <c r="A94" s="1110" t="s">
        <v>4158</v>
      </c>
      <c r="B94" s="1126" t="s">
        <v>423</v>
      </c>
      <c r="C94" s="955" t="s">
        <v>4159</v>
      </c>
      <c r="D94" s="800">
        <v>45967</v>
      </c>
      <c r="E94" s="800">
        <f t="shared" si="33"/>
        <v>45970</v>
      </c>
      <c r="G94" s="758">
        <f t="shared" ref="G94:H113" si="35">G93+7</f>
        <v>45963</v>
      </c>
      <c r="H94" s="758">
        <f t="shared" si="35"/>
        <v>45964</v>
      </c>
      <c r="I94" s="332">
        <f t="shared" ref="I94:I100" si="36">WEEKNUM(H94)</f>
        <v>45</v>
      </c>
      <c r="J94" s="155"/>
    </row>
    <row r="95" spans="1:10" s="14" customFormat="1" ht="20.100000000000001" hidden="1" customHeight="1">
      <c r="A95" s="1110" t="s">
        <v>4158</v>
      </c>
      <c r="B95" s="1061" t="s">
        <v>4160</v>
      </c>
      <c r="C95" s="955" t="s">
        <v>4161</v>
      </c>
      <c r="D95" s="955">
        <v>45970</v>
      </c>
      <c r="E95" s="758">
        <f t="shared" si="33"/>
        <v>45973</v>
      </c>
      <c r="G95" s="758">
        <f t="shared" si="35"/>
        <v>45970</v>
      </c>
      <c r="H95" s="758">
        <f t="shared" si="35"/>
        <v>45971</v>
      </c>
      <c r="I95" s="332">
        <f t="shared" si="36"/>
        <v>46</v>
      </c>
      <c r="J95" s="155"/>
    </row>
    <row r="96" spans="1:10" s="14" customFormat="1" ht="20.100000000000001" hidden="1" customHeight="1">
      <c r="A96" s="1110" t="s">
        <v>4158</v>
      </c>
      <c r="B96" s="1061" t="s">
        <v>4160</v>
      </c>
      <c r="C96" s="955" t="s">
        <v>4162</v>
      </c>
      <c r="D96" s="955">
        <v>45977</v>
      </c>
      <c r="E96" s="758">
        <f t="shared" si="33"/>
        <v>45980</v>
      </c>
      <c r="G96" s="758">
        <f t="shared" si="35"/>
        <v>45977</v>
      </c>
      <c r="H96" s="758">
        <f t="shared" si="35"/>
        <v>45978</v>
      </c>
      <c r="I96" s="332">
        <f t="shared" si="36"/>
        <v>47</v>
      </c>
      <c r="J96" s="155"/>
    </row>
    <row r="97" spans="1:10" s="14" customFormat="1" ht="20.100000000000001" hidden="1" customHeight="1">
      <c r="A97" s="1110" t="s">
        <v>4158</v>
      </c>
      <c r="B97" s="1061" t="s">
        <v>4160</v>
      </c>
      <c r="C97" s="955" t="s">
        <v>4163</v>
      </c>
      <c r="D97" s="955">
        <v>45984</v>
      </c>
      <c r="E97" s="758">
        <f t="shared" si="33"/>
        <v>45987</v>
      </c>
      <c r="G97" s="758">
        <f t="shared" si="35"/>
        <v>45984</v>
      </c>
      <c r="H97" s="758">
        <f t="shared" si="35"/>
        <v>45985</v>
      </c>
      <c r="I97" s="332">
        <f t="shared" si="36"/>
        <v>48</v>
      </c>
      <c r="J97" s="155"/>
    </row>
    <row r="98" spans="1:10" s="14" customFormat="1" ht="20.100000000000001" hidden="1" customHeight="1">
      <c r="A98" s="1110" t="s">
        <v>4158</v>
      </c>
      <c r="B98" s="1061" t="s">
        <v>4160</v>
      </c>
      <c r="C98" s="955" t="s">
        <v>4164</v>
      </c>
      <c r="D98" s="955">
        <v>45992</v>
      </c>
      <c r="E98" s="758">
        <f t="shared" si="33"/>
        <v>45995</v>
      </c>
      <c r="G98" s="758">
        <f t="shared" si="35"/>
        <v>45991</v>
      </c>
      <c r="H98" s="758">
        <f t="shared" si="35"/>
        <v>45992</v>
      </c>
      <c r="I98" s="332">
        <f t="shared" si="36"/>
        <v>49</v>
      </c>
      <c r="J98" s="155"/>
    </row>
    <row r="99" spans="1:10" s="14" customFormat="1" ht="20.100000000000001" hidden="1" customHeight="1">
      <c r="A99" s="1110" t="s">
        <v>4158</v>
      </c>
      <c r="B99" s="1061" t="s">
        <v>4160</v>
      </c>
      <c r="C99" s="955" t="s">
        <v>4165</v>
      </c>
      <c r="D99" s="955">
        <v>45999</v>
      </c>
      <c r="E99" s="758">
        <f t="shared" si="33"/>
        <v>46002</v>
      </c>
      <c r="G99" s="758">
        <f t="shared" si="35"/>
        <v>45998</v>
      </c>
      <c r="H99" s="758">
        <f t="shared" si="35"/>
        <v>45999</v>
      </c>
      <c r="I99" s="332">
        <f t="shared" si="36"/>
        <v>50</v>
      </c>
      <c r="J99" s="155"/>
    </row>
    <row r="100" spans="1:10" s="14" customFormat="1" ht="20.100000000000001" hidden="1" customHeight="1">
      <c r="A100" s="1110" t="s">
        <v>4158</v>
      </c>
      <c r="B100" s="1061" t="s">
        <v>4160</v>
      </c>
      <c r="C100" s="955" t="s">
        <v>4166</v>
      </c>
      <c r="D100" s="955">
        <v>46006</v>
      </c>
      <c r="E100" s="758">
        <f t="shared" si="33"/>
        <v>46009</v>
      </c>
      <c r="G100" s="758">
        <f t="shared" si="35"/>
        <v>46005</v>
      </c>
      <c r="H100" s="758">
        <f t="shared" si="35"/>
        <v>46006</v>
      </c>
      <c r="I100" s="332">
        <f t="shared" si="36"/>
        <v>51</v>
      </c>
      <c r="J100" s="155"/>
    </row>
    <row r="101" spans="1:10" s="14" customFormat="1" ht="20.100000000000001" hidden="1" customHeight="1">
      <c r="A101" s="1110" t="s">
        <v>4167</v>
      </c>
      <c r="B101" s="1126" t="s">
        <v>423</v>
      </c>
      <c r="C101" s="955" t="s">
        <v>4168</v>
      </c>
      <c r="D101" s="760">
        <v>46012</v>
      </c>
      <c r="E101" s="760">
        <f t="shared" si="33"/>
        <v>46015</v>
      </c>
      <c r="G101" s="758">
        <f t="shared" si="35"/>
        <v>46012</v>
      </c>
      <c r="H101" s="758">
        <f t="shared" si="35"/>
        <v>46013</v>
      </c>
      <c r="I101" s="332">
        <f t="shared" ref="I101" si="37">WEEKNUM(H101)</f>
        <v>52</v>
      </c>
      <c r="J101" s="155"/>
    </row>
    <row r="102" spans="1:10" s="14" customFormat="1" ht="20.100000000000001" hidden="1" customHeight="1">
      <c r="A102" s="1110" t="s">
        <v>4169</v>
      </c>
      <c r="B102" s="1126" t="s">
        <v>423</v>
      </c>
      <c r="C102" s="955" t="s">
        <v>4170</v>
      </c>
      <c r="D102" s="760">
        <v>46012</v>
      </c>
      <c r="E102" s="760">
        <f t="shared" ref="E102" si="38">D102+3</f>
        <v>46015</v>
      </c>
      <c r="G102" s="758">
        <f t="shared" si="35"/>
        <v>46019</v>
      </c>
      <c r="H102" s="758">
        <f t="shared" si="35"/>
        <v>46020</v>
      </c>
      <c r="I102" s="332">
        <f t="shared" ref="I102" si="39">WEEKNUM(H102)</f>
        <v>53</v>
      </c>
      <c r="J102" s="155"/>
    </row>
    <row r="103" spans="1:10" s="14" customFormat="1" ht="20.100000000000001" hidden="1" customHeight="1">
      <c r="A103" s="1110" t="s">
        <v>4171</v>
      </c>
      <c r="B103" s="1061" t="s">
        <v>1797</v>
      </c>
      <c r="C103" s="955" t="s">
        <v>4172</v>
      </c>
      <c r="D103" s="955">
        <v>46026</v>
      </c>
      <c r="E103" s="758">
        <f t="shared" si="33"/>
        <v>46029</v>
      </c>
      <c r="G103" s="758">
        <v>46026</v>
      </c>
      <c r="H103" s="758">
        <v>46027</v>
      </c>
      <c r="I103" s="332">
        <f t="shared" ref="I103" si="40">WEEKNUM(H103)</f>
        <v>2</v>
      </c>
      <c r="J103" s="155"/>
    </row>
    <row r="104" spans="1:10" s="14" customFormat="1" ht="20.100000000000001" customHeight="1">
      <c r="A104" s="1110" t="s">
        <v>4171</v>
      </c>
      <c r="B104" s="1061" t="s">
        <v>1797</v>
      </c>
      <c r="C104" s="955" t="s">
        <v>4173</v>
      </c>
      <c r="D104" s="955">
        <v>46033</v>
      </c>
      <c r="E104" s="758">
        <f t="shared" si="33"/>
        <v>46036</v>
      </c>
      <c r="G104" s="758">
        <f t="shared" si="35"/>
        <v>46033</v>
      </c>
      <c r="H104" s="758">
        <f t="shared" si="35"/>
        <v>46034</v>
      </c>
      <c r="I104" s="332">
        <f t="shared" ref="I104" si="41">WEEKNUM(H104)</f>
        <v>3</v>
      </c>
      <c r="J104" s="155"/>
    </row>
    <row r="105" spans="1:10" s="14" customFormat="1" ht="20.100000000000001" customHeight="1">
      <c r="A105" s="1110" t="s">
        <v>4171</v>
      </c>
      <c r="B105" s="1061" t="s">
        <v>1797</v>
      </c>
      <c r="C105" s="955" t="s">
        <v>4174</v>
      </c>
      <c r="D105" s="955">
        <v>46040</v>
      </c>
      <c r="E105" s="758">
        <f t="shared" ref="E105:E107" si="42">D105+3</f>
        <v>46043</v>
      </c>
      <c r="G105" s="758">
        <f t="shared" si="35"/>
        <v>46040</v>
      </c>
      <c r="H105" s="758">
        <f t="shared" si="35"/>
        <v>46041</v>
      </c>
      <c r="I105" s="332">
        <f t="shared" ref="I105:I106" si="43">WEEKNUM(H105)</f>
        <v>4</v>
      </c>
      <c r="J105" s="155"/>
    </row>
    <row r="106" spans="1:10" s="14" customFormat="1" ht="20.100000000000001" customHeight="1">
      <c r="A106" s="1110" t="s">
        <v>4175</v>
      </c>
      <c r="B106" s="1061" t="s">
        <v>1797</v>
      </c>
      <c r="C106" s="955" t="s">
        <v>4176</v>
      </c>
      <c r="D106" s="955">
        <v>46047</v>
      </c>
      <c r="E106" s="758">
        <f t="shared" si="42"/>
        <v>46050</v>
      </c>
      <c r="G106" s="758">
        <f t="shared" si="35"/>
        <v>46047</v>
      </c>
      <c r="H106" s="758">
        <f t="shared" si="35"/>
        <v>46048</v>
      </c>
      <c r="I106" s="332">
        <f t="shared" si="43"/>
        <v>5</v>
      </c>
      <c r="J106" s="155"/>
    </row>
    <row r="107" spans="1:10" s="14" customFormat="1" ht="20.100000000000001" customHeight="1">
      <c r="A107" s="1110" t="s">
        <v>4175</v>
      </c>
      <c r="B107" s="1003" t="s">
        <v>1797</v>
      </c>
      <c r="C107" s="955" t="s">
        <v>4177</v>
      </c>
      <c r="D107" s="955">
        <v>46054</v>
      </c>
      <c r="E107" s="758">
        <f t="shared" si="42"/>
        <v>46057</v>
      </c>
      <c r="G107" s="758">
        <f t="shared" si="35"/>
        <v>46054</v>
      </c>
      <c r="H107" s="758">
        <f t="shared" si="35"/>
        <v>46055</v>
      </c>
      <c r="I107" s="332">
        <f t="shared" ref="I107" si="44">WEEKNUM(H107)</f>
        <v>6</v>
      </c>
      <c r="J107" s="155"/>
    </row>
    <row r="108" spans="1:10" s="14" customFormat="1" ht="20.100000000000001" customHeight="1">
      <c r="A108" s="1110" t="s">
        <v>4175</v>
      </c>
      <c r="B108" s="1003" t="s">
        <v>1797</v>
      </c>
      <c r="C108" s="955" t="s">
        <v>4178</v>
      </c>
      <c r="D108" s="955">
        <v>46061</v>
      </c>
      <c r="E108" s="758">
        <f t="shared" ref="E108" si="45">D108+3</f>
        <v>46064</v>
      </c>
      <c r="G108" s="758">
        <f t="shared" si="35"/>
        <v>46061</v>
      </c>
      <c r="H108" s="758">
        <f t="shared" si="35"/>
        <v>46062</v>
      </c>
      <c r="I108" s="332">
        <f t="shared" ref="I108" si="46">WEEKNUM(H108)</f>
        <v>7</v>
      </c>
      <c r="J108" s="155"/>
    </row>
    <row r="109" spans="1:10" s="14" customFormat="1" ht="20.100000000000001" customHeight="1">
      <c r="A109" s="1110"/>
      <c r="B109" s="1003" t="s">
        <v>1797</v>
      </c>
      <c r="C109" s="955" t="s">
        <v>4179</v>
      </c>
      <c r="D109" s="955">
        <v>46068</v>
      </c>
      <c r="E109" s="758">
        <f t="shared" ref="E109" si="47">D109+3</f>
        <v>46071</v>
      </c>
      <c r="G109" s="758">
        <f t="shared" si="35"/>
        <v>46068</v>
      </c>
      <c r="H109" s="758">
        <f t="shared" si="35"/>
        <v>46069</v>
      </c>
      <c r="I109" s="332">
        <f t="shared" ref="I109" si="48">WEEKNUM(H109)</f>
        <v>8</v>
      </c>
      <c r="J109" s="155"/>
    </row>
    <row r="110" spans="1:10" s="14" customFormat="1" ht="20.100000000000001" customHeight="1">
      <c r="A110" s="1110"/>
      <c r="B110" s="1003" t="s">
        <v>1797</v>
      </c>
      <c r="C110" s="955" t="s">
        <v>4180</v>
      </c>
      <c r="D110" s="955">
        <v>46075</v>
      </c>
      <c r="E110" s="758">
        <f t="shared" ref="E110" si="49">D110+3</f>
        <v>46078</v>
      </c>
      <c r="G110" s="758">
        <f t="shared" si="35"/>
        <v>46075</v>
      </c>
      <c r="H110" s="758">
        <f t="shared" si="35"/>
        <v>46076</v>
      </c>
      <c r="I110" s="332">
        <f t="shared" ref="I110" si="50">WEEKNUM(H110)</f>
        <v>9</v>
      </c>
      <c r="J110" s="155"/>
    </row>
    <row r="111" spans="1:10" s="14" customFormat="1" ht="20.100000000000001" customHeight="1">
      <c r="A111" s="1110"/>
      <c r="B111" s="1003" t="s">
        <v>1797</v>
      </c>
      <c r="C111" s="955" t="s">
        <v>4181</v>
      </c>
      <c r="D111" s="955">
        <v>46082</v>
      </c>
      <c r="E111" s="758">
        <f t="shared" ref="E111:E112" si="51">D111+3</f>
        <v>46085</v>
      </c>
      <c r="G111" s="758">
        <f t="shared" si="35"/>
        <v>46082</v>
      </c>
      <c r="H111" s="758">
        <f t="shared" si="35"/>
        <v>46083</v>
      </c>
      <c r="I111" s="332">
        <f t="shared" ref="I111:I112" si="52">WEEKNUM(H111)</f>
        <v>10</v>
      </c>
      <c r="J111" s="155"/>
    </row>
    <row r="112" spans="1:10" s="14" customFormat="1" ht="20.100000000000001" customHeight="1">
      <c r="A112" s="1110"/>
      <c r="B112" s="1003" t="s">
        <v>1797</v>
      </c>
      <c r="C112" s="955" t="s">
        <v>4182</v>
      </c>
      <c r="D112" s="955">
        <v>46089</v>
      </c>
      <c r="E112" s="758">
        <f t="shared" si="51"/>
        <v>46092</v>
      </c>
      <c r="G112" s="758">
        <f t="shared" si="35"/>
        <v>46089</v>
      </c>
      <c r="H112" s="758">
        <f t="shared" si="35"/>
        <v>46090</v>
      </c>
      <c r="I112" s="332">
        <f t="shared" si="52"/>
        <v>11</v>
      </c>
      <c r="J112" s="155"/>
    </row>
    <row r="113" spans="1:15" s="14" customFormat="1" ht="20.100000000000001" customHeight="1">
      <c r="A113" s="1110"/>
      <c r="B113" s="1003" t="s">
        <v>1797</v>
      </c>
      <c r="C113" s="955" t="s">
        <v>4183</v>
      </c>
      <c r="D113" s="955">
        <v>46096</v>
      </c>
      <c r="E113" s="758">
        <f t="shared" ref="E113" si="53">D113+3</f>
        <v>46099</v>
      </c>
      <c r="G113" s="758">
        <f t="shared" si="35"/>
        <v>46096</v>
      </c>
      <c r="H113" s="758">
        <f t="shared" si="35"/>
        <v>46097</v>
      </c>
      <c r="I113" s="332">
        <f t="shared" ref="I113" si="54">WEEKNUM(H113)</f>
        <v>12</v>
      </c>
      <c r="J113" s="155"/>
    </row>
    <row r="114" spans="1:15" s="14" customFormat="1" ht="15.6">
      <c r="A114" s="870"/>
      <c r="B114" s="1106" t="s">
        <v>577</v>
      </c>
      <c r="C114" s="678"/>
      <c r="D114" s="678"/>
      <c r="E114" s="678"/>
      <c r="F114" s="678"/>
      <c r="G114" s="678"/>
      <c r="H114" s="407"/>
      <c r="I114" s="407"/>
      <c r="J114" s="155"/>
    </row>
    <row r="118" spans="1:15" ht="14.45" thickBot="1"/>
    <row r="119" spans="1:15" s="147" customFormat="1" ht="20.100000000000001" customHeight="1">
      <c r="B119" s="896"/>
      <c r="C119" s="897"/>
      <c r="D119" s="898"/>
      <c r="E119" s="899"/>
      <c r="F119" s="900"/>
      <c r="G119" s="901"/>
      <c r="H119" s="902"/>
    </row>
    <row r="120" spans="1:15" s="147" customFormat="1" ht="18" customHeight="1">
      <c r="B120" s="778" t="s">
        <v>578</v>
      </c>
      <c r="C120" s="145"/>
      <c r="D120" s="147" t="s">
        <v>579</v>
      </c>
      <c r="G120" s="147" t="s">
        <v>580</v>
      </c>
      <c r="H120" s="779"/>
    </row>
    <row r="121" spans="1:15" s="147" customFormat="1" ht="20.100000000000001" customHeight="1">
      <c r="B121" s="780" t="s">
        <v>581</v>
      </c>
      <c r="C121" s="1098" t="s">
        <v>582</v>
      </c>
      <c r="D121" s="133" t="s">
        <v>583</v>
      </c>
      <c r="F121" s="1098" t="s">
        <v>584</v>
      </c>
      <c r="G121" s="145" t="s">
        <v>585</v>
      </c>
      <c r="H121" s="1099" t="s">
        <v>586</v>
      </c>
    </row>
    <row r="122" spans="1:15" s="147" customFormat="1" ht="20.100000000000001" customHeight="1">
      <c r="B122" s="780" t="s">
        <v>587</v>
      </c>
      <c r="C122" s="1098" t="s">
        <v>588</v>
      </c>
      <c r="D122" s="133" t="s">
        <v>589</v>
      </c>
      <c r="E122" s="148" t="s">
        <v>590</v>
      </c>
      <c r="F122" s="1100" t="s">
        <v>591</v>
      </c>
      <c r="G122" s="145" t="s">
        <v>592</v>
      </c>
      <c r="H122" s="1099" t="s">
        <v>593</v>
      </c>
    </row>
    <row r="123" spans="1:15" s="147" customFormat="1" ht="20.100000000000001" customHeight="1">
      <c r="B123" s="783" t="s">
        <v>594</v>
      </c>
      <c r="C123" s="1101" t="s">
        <v>595</v>
      </c>
      <c r="D123" s="133" t="s">
        <v>596</v>
      </c>
      <c r="E123" s="148" t="s">
        <v>597</v>
      </c>
      <c r="F123" s="1100" t="s">
        <v>598</v>
      </c>
      <c r="G123" s="588" t="s">
        <v>599</v>
      </c>
      <c r="H123" s="1102" t="s">
        <v>600</v>
      </c>
    </row>
    <row r="124" spans="1:15" s="147" customFormat="1" ht="20.100000000000001" customHeight="1">
      <c r="B124" s="783" t="s">
        <v>601</v>
      </c>
      <c r="C124" s="1101" t="s">
        <v>602</v>
      </c>
      <c r="D124" s="133" t="s">
        <v>603</v>
      </c>
      <c r="E124" s="148" t="s">
        <v>604</v>
      </c>
      <c r="F124" s="1100" t="s">
        <v>605</v>
      </c>
      <c r="G124" s="588" t="s">
        <v>606</v>
      </c>
      <c r="H124" s="1102" t="s">
        <v>607</v>
      </c>
      <c r="N124" s="149"/>
      <c r="O124" s="149"/>
    </row>
    <row r="125" spans="1:15" s="147" customFormat="1" ht="20.100000000000001" customHeight="1">
      <c r="B125" s="783" t="s">
        <v>862</v>
      </c>
      <c r="C125" s="1101" t="s">
        <v>609</v>
      </c>
      <c r="D125" s="133" t="s">
        <v>610</v>
      </c>
      <c r="E125" s="148" t="s">
        <v>611</v>
      </c>
      <c r="F125" s="1100" t="s">
        <v>612</v>
      </c>
      <c r="G125" s="588" t="s">
        <v>613</v>
      </c>
      <c r="H125" s="1102" t="s">
        <v>614</v>
      </c>
      <c r="N125" s="149"/>
      <c r="O125" s="149"/>
    </row>
    <row r="126" spans="1:15" s="147" customFormat="1" ht="20.100000000000001" customHeight="1">
      <c r="B126" s="783" t="s">
        <v>615</v>
      </c>
      <c r="C126" s="1101" t="s">
        <v>616</v>
      </c>
      <c r="D126" s="133" t="s">
        <v>617</v>
      </c>
      <c r="E126" s="148" t="s">
        <v>618</v>
      </c>
      <c r="F126" s="1100" t="s">
        <v>619</v>
      </c>
      <c r="G126" s="588" t="s">
        <v>620</v>
      </c>
      <c r="H126" s="1102" t="s">
        <v>621</v>
      </c>
      <c r="N126" s="149"/>
      <c r="O126" s="149"/>
    </row>
    <row r="127" spans="1:15" s="147" customFormat="1" ht="20.100000000000001" customHeight="1">
      <c r="B127" s="783" t="s">
        <v>622</v>
      </c>
      <c r="C127" s="1101" t="s">
        <v>623</v>
      </c>
      <c r="D127" s="133" t="s">
        <v>624</v>
      </c>
      <c r="E127" s="148" t="s">
        <v>625</v>
      </c>
      <c r="F127" s="1098" t="s">
        <v>626</v>
      </c>
      <c r="G127" s="588" t="s">
        <v>627</v>
      </c>
      <c r="H127" s="787" t="s">
        <v>628</v>
      </c>
      <c r="N127" s="149"/>
      <c r="O127" s="149"/>
    </row>
    <row r="128" spans="1:15" s="149" customFormat="1" ht="20.100000000000001" customHeight="1">
      <c r="A128" s="1033"/>
      <c r="B128" s="783" t="s">
        <v>629</v>
      </c>
      <c r="C128" s="1101" t="s">
        <v>630</v>
      </c>
      <c r="D128" s="133"/>
      <c r="E128" s="145"/>
      <c r="F128" s="588"/>
      <c r="G128" s="147"/>
      <c r="H128" s="788"/>
      <c r="I128" s="145"/>
      <c r="J128" s="145"/>
      <c r="K128" s="145"/>
    </row>
    <row r="129" spans="1:21" s="149" customFormat="1" ht="20.100000000000001" customHeight="1" thickBot="1">
      <c r="A129" s="1033"/>
      <c r="B129" s="1103"/>
      <c r="C129" s="791"/>
      <c r="D129" s="791"/>
      <c r="E129" s="791"/>
      <c r="F129" s="791"/>
      <c r="G129" s="791"/>
      <c r="H129" s="1104"/>
      <c r="I129" s="145"/>
      <c r="J129" s="145"/>
      <c r="K129" s="145"/>
    </row>
    <row r="135" spans="1:21" s="266" customFormat="1" ht="55.15" hidden="1">
      <c r="A135" s="873"/>
      <c r="B135" s="369"/>
      <c r="C135" s="1"/>
      <c r="D135" s="395" t="s">
        <v>1772</v>
      </c>
      <c r="E135" s="119" t="s">
        <v>3372</v>
      </c>
      <c r="F135" s="119" t="s">
        <v>3373</v>
      </c>
      <c r="G135" s="119" t="s">
        <v>3374</v>
      </c>
      <c r="H135" s="119" t="s">
        <v>3375</v>
      </c>
      <c r="I135" s="119" t="s">
        <v>3376</v>
      </c>
      <c r="J135" s="119" t="s">
        <v>3377</v>
      </c>
      <c r="K135" s="370" t="s">
        <v>3378</v>
      </c>
      <c r="L135" s="370" t="s">
        <v>3379</v>
      </c>
      <c r="M135" s="119" t="s">
        <v>3380</v>
      </c>
      <c r="N135" s="119" t="s">
        <v>3381</v>
      </c>
      <c r="O135" s="119" t="s">
        <v>3382</v>
      </c>
      <c r="P135" s="370" t="s">
        <v>3383</v>
      </c>
      <c r="Q135" s="119" t="s">
        <v>3384</v>
      </c>
      <c r="R135" s="119" t="s">
        <v>3385</v>
      </c>
      <c r="S135" s="119" t="s">
        <v>3386</v>
      </c>
      <c r="T135" s="119" t="s">
        <v>3387</v>
      </c>
      <c r="U135" s="119" t="s">
        <v>3388</v>
      </c>
    </row>
    <row r="136" spans="1:21" s="266" customFormat="1" ht="20.100000000000001" hidden="1" customHeight="1">
      <c r="A136" s="873"/>
      <c r="B136" s="1"/>
      <c r="C136" s="1" t="s">
        <v>3389</v>
      </c>
      <c r="D136" s="402"/>
      <c r="E136" s="402" t="s">
        <v>146</v>
      </c>
      <c r="F136" s="402" t="s">
        <v>221</v>
      </c>
      <c r="G136" s="402" t="s">
        <v>173</v>
      </c>
      <c r="H136" s="395" t="s">
        <v>2105</v>
      </c>
      <c r="I136" s="395" t="s">
        <v>3390</v>
      </c>
      <c r="J136" s="371" t="s">
        <v>3391</v>
      </c>
      <c r="K136" s="370" t="s">
        <v>3391</v>
      </c>
      <c r="L136" s="370" t="s">
        <v>3392</v>
      </c>
      <c r="M136" s="402" t="s">
        <v>267</v>
      </c>
      <c r="N136" s="402" t="s">
        <v>3393</v>
      </c>
      <c r="O136" s="402" t="s">
        <v>3393</v>
      </c>
      <c r="P136" s="372" t="s">
        <v>3393</v>
      </c>
      <c r="Q136" s="372" t="s">
        <v>3394</v>
      </c>
      <c r="R136" s="372" t="s">
        <v>3395</v>
      </c>
      <c r="S136" s="372" t="s">
        <v>3396</v>
      </c>
      <c r="T136" s="372" t="s">
        <v>3397</v>
      </c>
      <c r="U136" s="372" t="s">
        <v>3398</v>
      </c>
    </row>
    <row r="137" spans="1:21" s="266" customFormat="1" ht="20.100000000000001" hidden="1" customHeight="1">
      <c r="A137" s="873"/>
      <c r="B137" s="373" t="s">
        <v>365</v>
      </c>
      <c r="C137" s="373" t="s">
        <v>366</v>
      </c>
      <c r="D137" s="373" t="s">
        <v>1553</v>
      </c>
      <c r="E137" s="373" t="s">
        <v>1553</v>
      </c>
      <c r="F137" s="373" t="s">
        <v>1553</v>
      </c>
      <c r="G137" s="373" t="s">
        <v>1553</v>
      </c>
      <c r="H137" s="373" t="s">
        <v>1553</v>
      </c>
      <c r="I137" s="373" t="s">
        <v>1553</v>
      </c>
      <c r="J137" s="373" t="s">
        <v>1553</v>
      </c>
      <c r="K137" s="374" t="s">
        <v>1553</v>
      </c>
      <c r="L137" s="375" t="s">
        <v>1553</v>
      </c>
      <c r="M137" s="373" t="s">
        <v>1553</v>
      </c>
      <c r="N137" s="373" t="s">
        <v>1553</v>
      </c>
      <c r="O137" s="373" t="s">
        <v>1553</v>
      </c>
      <c r="P137" s="375" t="s">
        <v>1553</v>
      </c>
      <c r="Q137" s="375" t="s">
        <v>1553</v>
      </c>
      <c r="R137" s="375" t="s">
        <v>1553</v>
      </c>
      <c r="S137" s="375" t="s">
        <v>1553</v>
      </c>
      <c r="T137" s="375" t="s">
        <v>1553</v>
      </c>
      <c r="U137" s="375" t="s">
        <v>1553</v>
      </c>
    </row>
    <row r="138" spans="1:21" hidden="1">
      <c r="B138" s="136" t="s">
        <v>3399</v>
      </c>
      <c r="C138" s="137" t="s">
        <v>3400</v>
      </c>
      <c r="D138" s="6">
        <v>44288</v>
      </c>
      <c r="E138" s="6">
        <f t="shared" ref="E138:E142" si="55">D138+4</f>
        <v>44292</v>
      </c>
      <c r="F138" s="6">
        <f t="shared" ref="F138:F145" si="56">D138+6</f>
        <v>44294</v>
      </c>
      <c r="G138" s="6">
        <f t="shared" ref="G138:G145" si="57">D138+11</f>
        <v>44299</v>
      </c>
      <c r="H138" s="376">
        <f t="shared" ref="H138:H145" si="58">G138+15</f>
        <v>44314</v>
      </c>
      <c r="I138" s="6">
        <f t="shared" ref="I138:I145" si="59">D138+24</f>
        <v>44312</v>
      </c>
      <c r="J138" s="6">
        <f t="shared" ref="J138:J145" si="60">D138+21</f>
        <v>44309</v>
      </c>
      <c r="K138" s="6">
        <f t="shared" ref="K138:K145" si="61">D138+21</f>
        <v>44309</v>
      </c>
      <c r="L138" s="6">
        <f t="shared" ref="L138:L145" si="62">D138+38</f>
        <v>44326</v>
      </c>
      <c r="M138" s="6">
        <f t="shared" ref="M138:M145" si="63">D138+5</f>
        <v>44293</v>
      </c>
      <c r="N138" s="6">
        <f t="shared" ref="N138:N145" si="64">D138+21</f>
        <v>44309</v>
      </c>
      <c r="O138" s="6">
        <f t="shared" ref="O138:O145" si="65">D138+21</f>
        <v>44309</v>
      </c>
      <c r="P138" s="6">
        <f t="shared" ref="P138:P145" si="66">D138+21</f>
        <v>44309</v>
      </c>
      <c r="Q138" s="6">
        <f t="shared" ref="Q138:Q145" si="67">D138+20</f>
        <v>44308</v>
      </c>
      <c r="R138" s="6">
        <f t="shared" ref="R138:R145" si="68">D138+25</f>
        <v>44313</v>
      </c>
      <c r="S138" s="6">
        <f t="shared" ref="S138:S145" si="69">D138+22</f>
        <v>44310</v>
      </c>
      <c r="T138" s="6">
        <f t="shared" ref="T138:T145" si="70">D138+19</f>
        <v>44307</v>
      </c>
      <c r="U138" s="6">
        <f t="shared" ref="U138:U145" si="71">D138+18</f>
        <v>44306</v>
      </c>
    </row>
    <row r="139" spans="1:21" hidden="1">
      <c r="A139" s="872" t="s">
        <v>3401</v>
      </c>
      <c r="B139" s="378" t="s">
        <v>755</v>
      </c>
      <c r="C139" s="137" t="s">
        <v>3402</v>
      </c>
      <c r="D139" s="6">
        <f t="shared" ref="D139:D145" si="72">D138+7</f>
        <v>44295</v>
      </c>
      <c r="E139" s="6">
        <f t="shared" si="55"/>
        <v>44299</v>
      </c>
      <c r="F139" s="6">
        <f t="shared" si="56"/>
        <v>44301</v>
      </c>
      <c r="G139" s="6">
        <f t="shared" si="57"/>
        <v>44306</v>
      </c>
      <c r="H139" s="376">
        <f t="shared" si="58"/>
        <v>44321</v>
      </c>
      <c r="I139" s="6">
        <f t="shared" si="59"/>
        <v>44319</v>
      </c>
      <c r="J139" s="6">
        <f t="shared" si="60"/>
        <v>44316</v>
      </c>
      <c r="K139" s="6">
        <f t="shared" si="61"/>
        <v>44316</v>
      </c>
      <c r="L139" s="6">
        <f t="shared" si="62"/>
        <v>44333</v>
      </c>
      <c r="M139" s="6">
        <f t="shared" si="63"/>
        <v>44300</v>
      </c>
      <c r="N139" s="6">
        <f t="shared" si="64"/>
        <v>44316</v>
      </c>
      <c r="O139" s="6">
        <f t="shared" si="65"/>
        <v>44316</v>
      </c>
      <c r="P139" s="6">
        <f t="shared" si="66"/>
        <v>44316</v>
      </c>
      <c r="Q139" s="6">
        <f t="shared" si="67"/>
        <v>44315</v>
      </c>
      <c r="R139" s="6">
        <f t="shared" si="68"/>
        <v>44320</v>
      </c>
      <c r="S139" s="6">
        <f t="shared" si="69"/>
        <v>44317</v>
      </c>
      <c r="T139" s="6">
        <f t="shared" si="70"/>
        <v>44314</v>
      </c>
      <c r="U139" s="6">
        <f t="shared" si="71"/>
        <v>44313</v>
      </c>
    </row>
    <row r="140" spans="1:21" hidden="1">
      <c r="A140" s="872" t="s">
        <v>3403</v>
      </c>
      <c r="B140" s="378" t="s">
        <v>755</v>
      </c>
      <c r="C140" s="137" t="s">
        <v>3404</v>
      </c>
      <c r="D140" s="6">
        <f t="shared" si="72"/>
        <v>44302</v>
      </c>
      <c r="E140" s="6">
        <f t="shared" si="55"/>
        <v>44306</v>
      </c>
      <c r="F140" s="6">
        <f t="shared" si="56"/>
        <v>44308</v>
      </c>
      <c r="G140" s="6">
        <f t="shared" si="57"/>
        <v>44313</v>
      </c>
      <c r="H140" s="376">
        <f t="shared" si="58"/>
        <v>44328</v>
      </c>
      <c r="I140" s="6">
        <f t="shared" si="59"/>
        <v>44326</v>
      </c>
      <c r="J140" s="6">
        <f t="shared" si="60"/>
        <v>44323</v>
      </c>
      <c r="K140" s="6">
        <f t="shared" si="61"/>
        <v>44323</v>
      </c>
      <c r="L140" s="6">
        <f t="shared" si="62"/>
        <v>44340</v>
      </c>
      <c r="M140" s="6">
        <f t="shared" si="63"/>
        <v>44307</v>
      </c>
      <c r="N140" s="6">
        <f t="shared" si="64"/>
        <v>44323</v>
      </c>
      <c r="O140" s="6">
        <f t="shared" si="65"/>
        <v>44323</v>
      </c>
      <c r="P140" s="6">
        <f t="shared" si="66"/>
        <v>44323</v>
      </c>
      <c r="Q140" s="6">
        <f t="shared" si="67"/>
        <v>44322</v>
      </c>
      <c r="R140" s="6">
        <f t="shared" si="68"/>
        <v>44327</v>
      </c>
      <c r="S140" s="6">
        <f t="shared" si="69"/>
        <v>44324</v>
      </c>
      <c r="T140" s="6">
        <f t="shared" si="70"/>
        <v>44321</v>
      </c>
      <c r="U140" s="6">
        <f t="shared" si="71"/>
        <v>44320</v>
      </c>
    </row>
    <row r="141" spans="1:21" hidden="1">
      <c r="A141" s="872" t="s">
        <v>3405</v>
      </c>
      <c r="B141" s="378" t="s">
        <v>755</v>
      </c>
      <c r="C141" s="137" t="s">
        <v>3406</v>
      </c>
      <c r="D141" s="6">
        <f t="shared" si="72"/>
        <v>44309</v>
      </c>
      <c r="E141" s="6">
        <f t="shared" si="55"/>
        <v>44313</v>
      </c>
      <c r="F141" s="6">
        <f t="shared" si="56"/>
        <v>44315</v>
      </c>
      <c r="G141" s="6">
        <f t="shared" si="57"/>
        <v>44320</v>
      </c>
      <c r="H141" s="376">
        <f t="shared" si="58"/>
        <v>44335</v>
      </c>
      <c r="I141" s="6">
        <f t="shared" si="59"/>
        <v>44333</v>
      </c>
      <c r="J141" s="6">
        <f t="shared" si="60"/>
        <v>44330</v>
      </c>
      <c r="K141" s="6">
        <f t="shared" si="61"/>
        <v>44330</v>
      </c>
      <c r="L141" s="6">
        <f t="shared" si="62"/>
        <v>44347</v>
      </c>
      <c r="M141" s="6">
        <f t="shared" si="63"/>
        <v>44314</v>
      </c>
      <c r="N141" s="6">
        <f t="shared" si="64"/>
        <v>44330</v>
      </c>
      <c r="O141" s="6">
        <f t="shared" si="65"/>
        <v>44330</v>
      </c>
      <c r="P141" s="6">
        <f t="shared" si="66"/>
        <v>44330</v>
      </c>
      <c r="Q141" s="6">
        <f t="shared" si="67"/>
        <v>44329</v>
      </c>
      <c r="R141" s="6">
        <f t="shared" si="68"/>
        <v>44334</v>
      </c>
      <c r="S141" s="6">
        <f t="shared" si="69"/>
        <v>44331</v>
      </c>
      <c r="T141" s="6">
        <f t="shared" si="70"/>
        <v>44328</v>
      </c>
      <c r="U141" s="6">
        <f t="shared" si="71"/>
        <v>44327</v>
      </c>
    </row>
    <row r="142" spans="1:21" hidden="1">
      <c r="A142" s="872"/>
      <c r="B142" s="378" t="s">
        <v>755</v>
      </c>
      <c r="C142" s="137" t="s">
        <v>3407</v>
      </c>
      <c r="D142" s="6">
        <f t="shared" si="72"/>
        <v>44316</v>
      </c>
      <c r="E142" s="6">
        <f t="shared" si="55"/>
        <v>44320</v>
      </c>
      <c r="F142" s="6">
        <f t="shared" si="56"/>
        <v>44322</v>
      </c>
      <c r="G142" s="6">
        <f t="shared" si="57"/>
        <v>44327</v>
      </c>
      <c r="H142" s="376">
        <f t="shared" si="58"/>
        <v>44342</v>
      </c>
      <c r="I142" s="6">
        <f t="shared" si="59"/>
        <v>44340</v>
      </c>
      <c r="J142" s="6">
        <f t="shared" si="60"/>
        <v>44337</v>
      </c>
      <c r="K142" s="6">
        <f t="shared" si="61"/>
        <v>44337</v>
      </c>
      <c r="L142" s="6">
        <f t="shared" si="62"/>
        <v>44354</v>
      </c>
      <c r="M142" s="6">
        <f t="shared" si="63"/>
        <v>44321</v>
      </c>
      <c r="N142" s="6">
        <f t="shared" si="64"/>
        <v>44337</v>
      </c>
      <c r="O142" s="6">
        <f t="shared" si="65"/>
        <v>44337</v>
      </c>
      <c r="P142" s="6">
        <f t="shared" si="66"/>
        <v>44337</v>
      </c>
      <c r="Q142" s="6">
        <f t="shared" si="67"/>
        <v>44336</v>
      </c>
      <c r="R142" s="6">
        <f t="shared" si="68"/>
        <v>44341</v>
      </c>
      <c r="S142" s="6">
        <f t="shared" si="69"/>
        <v>44338</v>
      </c>
      <c r="T142" s="6">
        <f t="shared" si="70"/>
        <v>44335</v>
      </c>
      <c r="U142" s="6">
        <f t="shared" si="71"/>
        <v>44334</v>
      </c>
    </row>
    <row r="143" spans="1:21" hidden="1">
      <c r="A143" s="872"/>
      <c r="B143" s="380" t="s">
        <v>755</v>
      </c>
      <c r="C143" s="359" t="s">
        <v>3408</v>
      </c>
      <c r="D143" s="6">
        <f>D142+7</f>
        <v>44323</v>
      </c>
      <c r="E143" s="360">
        <f>D143+4</f>
        <v>44327</v>
      </c>
      <c r="F143" s="360">
        <f t="shared" si="56"/>
        <v>44329</v>
      </c>
      <c r="G143" s="360">
        <f t="shared" si="57"/>
        <v>44334</v>
      </c>
      <c r="H143" s="377">
        <f t="shared" si="58"/>
        <v>44349</v>
      </c>
      <c r="I143" s="360">
        <f t="shared" si="59"/>
        <v>44347</v>
      </c>
      <c r="J143" s="360">
        <f t="shared" si="60"/>
        <v>44344</v>
      </c>
      <c r="K143" s="360">
        <f t="shared" si="61"/>
        <v>44344</v>
      </c>
      <c r="L143" s="360">
        <f t="shared" si="62"/>
        <v>44361</v>
      </c>
      <c r="M143" s="360">
        <f t="shared" si="63"/>
        <v>44328</v>
      </c>
      <c r="N143" s="360">
        <f t="shared" si="64"/>
        <v>44344</v>
      </c>
      <c r="O143" s="360">
        <f t="shared" si="65"/>
        <v>44344</v>
      </c>
      <c r="P143" s="360">
        <f t="shared" si="66"/>
        <v>44344</v>
      </c>
      <c r="Q143" s="360">
        <f t="shared" si="67"/>
        <v>44343</v>
      </c>
      <c r="R143" s="360">
        <f t="shared" si="68"/>
        <v>44348</v>
      </c>
      <c r="S143" s="360">
        <f t="shared" si="69"/>
        <v>44345</v>
      </c>
      <c r="T143" s="360">
        <f t="shared" si="70"/>
        <v>44342</v>
      </c>
      <c r="U143" s="360">
        <f t="shared" si="71"/>
        <v>44341</v>
      </c>
    </row>
    <row r="144" spans="1:21" hidden="1">
      <c r="A144" s="872" t="s">
        <v>3409</v>
      </c>
      <c r="B144" s="380" t="s">
        <v>755</v>
      </c>
      <c r="C144" s="359" t="s">
        <v>3410</v>
      </c>
      <c r="D144" s="360">
        <f t="shared" si="72"/>
        <v>44330</v>
      </c>
      <c r="E144" s="360">
        <f t="shared" ref="E144:E145" si="73">D144+4</f>
        <v>44334</v>
      </c>
      <c r="F144" s="360">
        <f t="shared" si="56"/>
        <v>44336</v>
      </c>
      <c r="G144" s="360">
        <f t="shared" si="57"/>
        <v>44341</v>
      </c>
      <c r="H144" s="377">
        <f t="shared" si="58"/>
        <v>44356</v>
      </c>
      <c r="I144" s="360">
        <f t="shared" si="59"/>
        <v>44354</v>
      </c>
      <c r="J144" s="360">
        <f t="shared" si="60"/>
        <v>44351</v>
      </c>
      <c r="K144" s="360">
        <f t="shared" si="61"/>
        <v>44351</v>
      </c>
      <c r="L144" s="360">
        <f t="shared" si="62"/>
        <v>44368</v>
      </c>
      <c r="M144" s="360">
        <f t="shared" si="63"/>
        <v>44335</v>
      </c>
      <c r="N144" s="360">
        <f t="shared" si="64"/>
        <v>44351</v>
      </c>
      <c r="O144" s="360">
        <f t="shared" si="65"/>
        <v>44351</v>
      </c>
      <c r="P144" s="360">
        <f t="shared" si="66"/>
        <v>44351</v>
      </c>
      <c r="Q144" s="360">
        <f t="shared" si="67"/>
        <v>44350</v>
      </c>
      <c r="R144" s="360">
        <f t="shared" si="68"/>
        <v>44355</v>
      </c>
      <c r="S144" s="360">
        <f t="shared" si="69"/>
        <v>44352</v>
      </c>
      <c r="T144" s="360">
        <f t="shared" si="70"/>
        <v>44349</v>
      </c>
      <c r="U144" s="360">
        <f t="shared" si="71"/>
        <v>44348</v>
      </c>
    </row>
    <row r="145" spans="1:21" hidden="1">
      <c r="A145" s="872"/>
      <c r="B145" s="380" t="s">
        <v>755</v>
      </c>
      <c r="C145" s="359" t="s">
        <v>3411</v>
      </c>
      <c r="D145" s="360">
        <f t="shared" si="72"/>
        <v>44337</v>
      </c>
      <c r="E145" s="360">
        <f t="shared" si="73"/>
        <v>44341</v>
      </c>
      <c r="F145" s="360">
        <f t="shared" si="56"/>
        <v>44343</v>
      </c>
      <c r="G145" s="360">
        <f t="shared" si="57"/>
        <v>44348</v>
      </c>
      <c r="H145" s="377">
        <f t="shared" si="58"/>
        <v>44363</v>
      </c>
      <c r="I145" s="360">
        <f t="shared" si="59"/>
        <v>44361</v>
      </c>
      <c r="J145" s="360">
        <f t="shared" si="60"/>
        <v>44358</v>
      </c>
      <c r="K145" s="360">
        <f t="shared" si="61"/>
        <v>44358</v>
      </c>
      <c r="L145" s="360">
        <f t="shared" si="62"/>
        <v>44375</v>
      </c>
      <c r="M145" s="360">
        <f t="shared" si="63"/>
        <v>44342</v>
      </c>
      <c r="N145" s="360">
        <f t="shared" si="64"/>
        <v>44358</v>
      </c>
      <c r="O145" s="360">
        <f t="shared" si="65"/>
        <v>44358</v>
      </c>
      <c r="P145" s="360">
        <f t="shared" si="66"/>
        <v>44358</v>
      </c>
      <c r="Q145" s="360">
        <f t="shared" si="67"/>
        <v>44357</v>
      </c>
      <c r="R145" s="360">
        <f t="shared" si="68"/>
        <v>44362</v>
      </c>
      <c r="S145" s="360">
        <f t="shared" si="69"/>
        <v>44359</v>
      </c>
      <c r="T145" s="360">
        <f t="shared" si="70"/>
        <v>44356</v>
      </c>
      <c r="U145" s="360">
        <f t="shared" si="71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21" r:id="rId1" xr:uid="{2B2CCB7D-9BE0-4B53-B40F-54369B82FDC7}"/>
    <hyperlink ref="C121" r:id="rId2" xr:uid="{D9D901F1-3E8B-4766-975F-3CE08C273CA9}"/>
    <hyperlink ref="H126" r:id="rId3" xr:uid="{E55715D8-3EF0-4247-B01C-E7565DB9D172}"/>
    <hyperlink ref="H125" r:id="rId4" xr:uid="{A4CAE3A1-2358-4C58-A1C9-D995531BBA34}"/>
    <hyperlink ref="C124" r:id="rId5" xr:uid="{8BF2D1AD-9F9E-4D49-BB8D-81494CE9E988}"/>
    <hyperlink ref="C122" r:id="rId6" xr:uid="{7BAE28A6-7C06-401A-B650-C0622E54647C}"/>
    <hyperlink ref="C128" r:id="rId7" xr:uid="{008D4F0D-C8AD-403C-B399-505813C8F75E}"/>
    <hyperlink ref="H124" r:id="rId8" xr:uid="{69638BB7-62DD-4029-BB80-71271E53BD20}"/>
    <hyperlink ref="H127" r:id="rId9" xr:uid="{499B1FFD-105E-4E9A-8038-60F54C2A262F}"/>
    <hyperlink ref="F121" r:id="rId10" xr:uid="{837DEA61-096C-4258-99B3-B3BA924CC9D8}"/>
    <hyperlink ref="F126" r:id="rId11" xr:uid="{81B82106-B7BF-464D-A3C0-585A7EF329A9}"/>
    <hyperlink ref="F122" r:id="rId12" xr:uid="{F2BF8F4F-8B12-42CA-A272-7B57779109FC}"/>
    <hyperlink ref="F123" r:id="rId13" xr:uid="{8806BB88-2980-498E-94D5-805C37C743A7}"/>
    <hyperlink ref="F124" r:id="rId14" xr:uid="{ABC80173-8F50-4A5E-952C-4F953734A27A}"/>
    <hyperlink ref="F125" r:id="rId15" xr:uid="{9870767D-3B30-4A45-A59A-7F99048D9906}"/>
    <hyperlink ref="H122" r:id="rId16" xr:uid="{1D2BACDE-8AB1-4A59-A5C6-736B62A96533}"/>
    <hyperlink ref="H123" r:id="rId17" xr:uid="{EE9E692D-FE2F-486E-BBB2-C7F3A5E893FC}"/>
    <hyperlink ref="F127" r:id="rId18" xr:uid="{D166D529-69F7-4407-B395-7ACBC9573A1A}"/>
    <hyperlink ref="C123" r:id="rId19" xr:uid="{CBA851BB-63EE-448A-AE94-781A4063C676}"/>
    <hyperlink ref="C125" r:id="rId20" xr:uid="{BF1BA1CB-FE34-422E-B16E-8ED6838B01BA}"/>
    <hyperlink ref="C126" r:id="rId21" xr:uid="{566081FF-B567-461E-8D47-6DC1E9F5A91D}"/>
    <hyperlink ref="C127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44" t="s">
        <v>116</v>
      </c>
      <c r="C2" s="1244"/>
      <c r="D2" s="1244"/>
      <c r="E2" s="1244"/>
      <c r="F2" s="1244"/>
      <c r="G2" s="1244"/>
      <c r="H2" s="1244"/>
      <c r="J2" s="956" t="s">
        <v>360</v>
      </c>
    </row>
    <row r="3" spans="2:10" ht="13.9" thickBot="1">
      <c r="B3" s="165"/>
      <c r="J3" s="992"/>
    </row>
    <row r="4" spans="2:10" ht="30" customHeight="1" thickBot="1">
      <c r="B4" s="1239" t="s">
        <v>4184</v>
      </c>
      <c r="C4" s="1240"/>
      <c r="D4" s="1240"/>
      <c r="E4" s="1240"/>
      <c r="F4" s="1240"/>
      <c r="G4" s="1240"/>
      <c r="H4" s="1241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5"/>
      <c r="D6" s="1273" t="s">
        <v>363</v>
      </c>
      <c r="E6" s="941" t="s">
        <v>4185</v>
      </c>
      <c r="F6" s="944" t="s">
        <v>191</v>
      </c>
      <c r="G6" s="944" t="s">
        <v>318</v>
      </c>
      <c r="H6" s="944" t="s">
        <v>4186</v>
      </c>
      <c r="I6" s="765"/>
      <c r="J6" s="883" t="s">
        <v>3562</v>
      </c>
    </row>
    <row r="7" spans="2:10" s="331" customFormat="1" ht="17.25" customHeight="1">
      <c r="B7" s="944" t="s">
        <v>365</v>
      </c>
      <c r="C7" s="944" t="s">
        <v>366</v>
      </c>
      <c r="D7" s="1274"/>
      <c r="E7" s="940" t="s">
        <v>185</v>
      </c>
      <c r="F7" s="940" t="s">
        <v>162</v>
      </c>
      <c r="G7" s="940" t="s">
        <v>176</v>
      </c>
      <c r="H7" s="940" t="s">
        <v>177</v>
      </c>
      <c r="J7" s="1052" t="s">
        <v>367</v>
      </c>
    </row>
    <row r="8" spans="2:10" s="331" customFormat="1" ht="17.25" hidden="1" customHeight="1">
      <c r="B8" s="728" t="s">
        <v>4187</v>
      </c>
      <c r="C8" s="1012" t="s">
        <v>4188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4189</v>
      </c>
      <c r="C9" s="1012" t="s">
        <v>4190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4191</v>
      </c>
      <c r="C10" s="1012" t="s">
        <v>4192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4193</v>
      </c>
      <c r="C11" s="1012" t="s">
        <v>4194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4195</v>
      </c>
      <c r="C12" s="1012" t="s">
        <v>4196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4197</v>
      </c>
      <c r="C13" s="1005" t="s">
        <v>4198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4199</v>
      </c>
      <c r="C14" s="1005" t="s">
        <v>4200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4201</v>
      </c>
      <c r="C15" s="1005" t="s">
        <v>4202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4203</v>
      </c>
      <c r="C16" s="1005" t="s">
        <v>4204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4205</v>
      </c>
      <c r="C17" s="1012" t="s">
        <v>4206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4207</v>
      </c>
      <c r="C18" s="1012" t="s">
        <v>4208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4209</v>
      </c>
      <c r="C19" s="1012" t="s">
        <v>4210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4211</v>
      </c>
      <c r="C20" s="1012" t="s">
        <v>4212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4213</v>
      </c>
      <c r="C21" s="1012" t="s">
        <v>4214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4187</v>
      </c>
      <c r="C22" s="1005" t="s">
        <v>4215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4189</v>
      </c>
      <c r="C23" s="1005" t="s">
        <v>4216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4191</v>
      </c>
      <c r="C24" s="1005" t="s">
        <v>4217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4193</v>
      </c>
      <c r="C25" s="1005" t="s">
        <v>4218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4195</v>
      </c>
      <c r="C26" s="1012" t="s">
        <v>4219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4197</v>
      </c>
      <c r="C27" s="1012" t="s">
        <v>4220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4199</v>
      </c>
      <c r="C28" s="1012" t="s">
        <v>4221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4201</v>
      </c>
      <c r="C29" s="1012" t="s">
        <v>4222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4223</v>
      </c>
      <c r="C30" s="1005" t="s">
        <v>4224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4205</v>
      </c>
      <c r="C31" s="1005" t="s">
        <v>4225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4207</v>
      </c>
      <c r="C32" s="1005" t="s">
        <v>4226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4209</v>
      </c>
      <c r="C33" s="1005" t="s">
        <v>4227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4211</v>
      </c>
      <c r="C34" s="1005" t="s">
        <v>4228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4213</v>
      </c>
      <c r="C35" s="976" t="s">
        <v>4229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4203</v>
      </c>
      <c r="C36" s="976" t="s">
        <v>4230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4187</v>
      </c>
      <c r="C37" s="976" t="s">
        <v>4231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4189</v>
      </c>
      <c r="C38" s="976" t="s">
        <v>4232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423</v>
      </c>
      <c r="C39" s="976" t="s">
        <v>4233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4191</v>
      </c>
      <c r="C40" s="976" t="s">
        <v>4234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4235</v>
      </c>
      <c r="C41" s="976" t="s">
        <v>4236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4193</v>
      </c>
      <c r="C42" s="976" t="s">
        <v>4236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577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578</v>
      </c>
      <c r="C48" s="145"/>
      <c r="D48" s="147" t="s">
        <v>579</v>
      </c>
      <c r="E48" s="147"/>
      <c r="F48" s="147"/>
      <c r="G48" s="147" t="s">
        <v>580</v>
      </c>
      <c r="H48" s="779"/>
      <c r="J48" s="765"/>
    </row>
    <row r="49" spans="2:8" s="331" customFormat="1" ht="17.25" customHeight="1">
      <c r="B49" s="780" t="s">
        <v>581</v>
      </c>
      <c r="C49" s="781" t="s">
        <v>582</v>
      </c>
      <c r="D49" s="133" t="s">
        <v>583</v>
      </c>
      <c r="E49" s="147"/>
      <c r="F49" s="781" t="s">
        <v>584</v>
      </c>
      <c r="G49" s="145" t="s">
        <v>585</v>
      </c>
      <c r="H49" s="782" t="s">
        <v>586</v>
      </c>
    </row>
    <row r="50" spans="2:8" s="331" customFormat="1" ht="17.25" customHeight="1">
      <c r="B50" s="783" t="s">
        <v>587</v>
      </c>
      <c r="C50" s="784" t="s">
        <v>588</v>
      </c>
      <c r="D50" s="133" t="s">
        <v>589</v>
      </c>
      <c r="E50" s="148" t="s">
        <v>590</v>
      </c>
      <c r="F50" s="785" t="s">
        <v>591</v>
      </c>
      <c r="G50" s="588" t="s">
        <v>592</v>
      </c>
      <c r="H50" s="786" t="s">
        <v>593</v>
      </c>
    </row>
    <row r="51" spans="2:8" s="331" customFormat="1" ht="17.25" customHeight="1">
      <c r="B51" s="783" t="s">
        <v>601</v>
      </c>
      <c r="C51" s="784" t="s">
        <v>602</v>
      </c>
      <c r="D51" s="133" t="s">
        <v>596</v>
      </c>
      <c r="E51" s="148" t="s">
        <v>597</v>
      </c>
      <c r="F51" s="785" t="s">
        <v>598</v>
      </c>
      <c r="G51" s="588" t="s">
        <v>599</v>
      </c>
      <c r="H51" s="786" t="s">
        <v>600</v>
      </c>
    </row>
    <row r="52" spans="2:8" s="331" customFormat="1" ht="17.25" customHeight="1">
      <c r="B52" s="783" t="s">
        <v>1844</v>
      </c>
      <c r="C52" s="784" t="s">
        <v>1845</v>
      </c>
      <c r="D52" s="133" t="s">
        <v>603</v>
      </c>
      <c r="E52" s="148" t="s">
        <v>604</v>
      </c>
      <c r="F52" s="785" t="s">
        <v>605</v>
      </c>
      <c r="G52" s="588" t="s">
        <v>606</v>
      </c>
      <c r="H52" s="786" t="s">
        <v>607</v>
      </c>
    </row>
    <row r="53" spans="2:8" s="331" customFormat="1" ht="17.25" customHeight="1">
      <c r="B53" s="783" t="s">
        <v>594</v>
      </c>
      <c r="C53" s="784" t="s">
        <v>595</v>
      </c>
      <c r="D53" s="133" t="s">
        <v>610</v>
      </c>
      <c r="E53" s="148" t="s">
        <v>611</v>
      </c>
      <c r="F53" s="785" t="s">
        <v>612</v>
      </c>
      <c r="G53" s="588" t="s">
        <v>613</v>
      </c>
      <c r="H53" s="786" t="s">
        <v>614</v>
      </c>
    </row>
    <row r="54" spans="2:8" s="331" customFormat="1" ht="17.25" customHeight="1">
      <c r="B54" s="783" t="s">
        <v>862</v>
      </c>
      <c r="C54" s="784" t="s">
        <v>609</v>
      </c>
      <c r="D54" s="133" t="s">
        <v>617</v>
      </c>
      <c r="E54" s="148" t="s">
        <v>618</v>
      </c>
      <c r="F54" s="785" t="s">
        <v>619</v>
      </c>
      <c r="G54" s="588" t="s">
        <v>620</v>
      </c>
      <c r="H54" s="786" t="s">
        <v>621</v>
      </c>
    </row>
    <row r="55" spans="2:8" s="331" customFormat="1" ht="17.25" customHeight="1">
      <c r="B55" s="783" t="s">
        <v>1691</v>
      </c>
      <c r="C55" s="784" t="s">
        <v>1692</v>
      </c>
      <c r="D55" s="133" t="s">
        <v>624</v>
      </c>
      <c r="E55" s="148" t="s">
        <v>625</v>
      </c>
      <c r="F55" s="739" t="s">
        <v>626</v>
      </c>
      <c r="G55" s="588" t="s">
        <v>1693</v>
      </c>
      <c r="H55" s="786" t="s">
        <v>1695</v>
      </c>
    </row>
    <row r="56" spans="2:8" s="331" customFormat="1" ht="17.25" customHeight="1">
      <c r="B56" s="783" t="s">
        <v>1846</v>
      </c>
      <c r="C56" s="784" t="s">
        <v>1847</v>
      </c>
      <c r="D56" s="133"/>
      <c r="E56" s="145"/>
      <c r="F56" s="588"/>
      <c r="G56" s="588" t="s">
        <v>627</v>
      </c>
      <c r="H56" s="787" t="s">
        <v>628</v>
      </c>
    </row>
    <row r="57" spans="2:8" s="331" customFormat="1" ht="17.25" customHeight="1">
      <c r="B57" s="783" t="s">
        <v>615</v>
      </c>
      <c r="C57" s="784" t="s">
        <v>616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44" t="s">
        <v>116</v>
      </c>
      <c r="C2" s="1244"/>
      <c r="D2" s="1244"/>
      <c r="E2" s="1244"/>
      <c r="F2" s="1244"/>
      <c r="H2" s="956" t="s">
        <v>360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91" t="s">
        <v>131</v>
      </c>
      <c r="C4" s="1292"/>
      <c r="D4" s="1292"/>
      <c r="E4" s="1292"/>
      <c r="F4" s="1293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33" t="s">
        <v>131</v>
      </c>
      <c r="C7" s="1234"/>
      <c r="D7" s="1294" t="s">
        <v>4237</v>
      </c>
      <c r="E7" s="941" t="s">
        <v>4238</v>
      </c>
      <c r="F7" s="941" t="s">
        <v>341</v>
      </c>
      <c r="G7" s="839"/>
      <c r="H7" s="883"/>
      <c r="I7" s="885"/>
    </row>
    <row r="8" spans="1:9" s="331" customFormat="1" ht="17.25" customHeight="1">
      <c r="A8" s="1031"/>
      <c r="B8" s="985" t="s">
        <v>365</v>
      </c>
      <c r="C8" s="985" t="s">
        <v>366</v>
      </c>
      <c r="D8" s="1295"/>
      <c r="E8" s="1001" t="s">
        <v>221</v>
      </c>
      <c r="F8" s="1001" t="s">
        <v>162</v>
      </c>
      <c r="G8" s="615"/>
      <c r="H8" s="1048" t="s">
        <v>367</v>
      </c>
      <c r="I8" s="885"/>
    </row>
    <row r="9" spans="1:9" s="331" customFormat="1" ht="15" hidden="1" customHeight="1">
      <c r="A9" s="1031"/>
      <c r="B9" s="893" t="s">
        <v>4239</v>
      </c>
      <c r="C9" s="892" t="s">
        <v>4240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4241</v>
      </c>
      <c r="C10" s="888" t="s">
        <v>4242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4243</v>
      </c>
      <c r="C11" s="888" t="s">
        <v>4244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4245</v>
      </c>
      <c r="C12" s="888" t="s">
        <v>4246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4247</v>
      </c>
      <c r="C13" s="888" t="s">
        <v>4248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4249</v>
      </c>
      <c r="C14" s="888" t="s">
        <v>4250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4251</v>
      </c>
      <c r="C15" s="888" t="s">
        <v>4252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4253</v>
      </c>
      <c r="C16" s="888" t="s">
        <v>4254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4255</v>
      </c>
      <c r="C17" s="888" t="s">
        <v>4256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4257</v>
      </c>
      <c r="C18" s="888" t="s">
        <v>4258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4259</v>
      </c>
      <c r="C19" s="888" t="s">
        <v>4260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4261</v>
      </c>
      <c r="C20" s="888" t="s">
        <v>4262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4263</v>
      </c>
      <c r="C21" s="888" t="s">
        <v>4264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4241</v>
      </c>
      <c r="C22" s="888" t="s">
        <v>4265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4243</v>
      </c>
      <c r="C23" s="1003" t="s">
        <v>4266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4267</v>
      </c>
      <c r="B24" s="1002" t="s">
        <v>4245</v>
      </c>
      <c r="C24" s="1003" t="s">
        <v>4268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4247</v>
      </c>
      <c r="C25" s="1003" t="s">
        <v>4269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423</v>
      </c>
      <c r="C26" s="1003" t="s">
        <v>4270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4251</v>
      </c>
      <c r="C27" s="1003" t="s">
        <v>4271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423</v>
      </c>
      <c r="C28" s="1003" t="s">
        <v>4272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4253</v>
      </c>
      <c r="C29" s="1003" t="s">
        <v>4273</v>
      </c>
      <c r="D29" s="1003">
        <v>45431</v>
      </c>
      <c r="E29" s="758">
        <f t="shared" ref="E29:E31" si="15">D29+6</f>
        <v>45437</v>
      </c>
      <c r="F29" s="880" t="s">
        <v>399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399</v>
      </c>
      <c r="C30" s="1003" t="s">
        <v>4274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4257</v>
      </c>
      <c r="C31" s="1003" t="s">
        <v>4275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4276</v>
      </c>
      <c r="B32" s="880" t="s">
        <v>399</v>
      </c>
      <c r="C32" s="1003" t="s">
        <v>4277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4278</v>
      </c>
      <c r="C33" s="1003" t="s">
        <v>4279</v>
      </c>
      <c r="D33" s="1003">
        <v>45473</v>
      </c>
      <c r="E33" s="758">
        <f t="shared" si="17"/>
        <v>45479</v>
      </c>
      <c r="F33" s="880" t="s">
        <v>399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4241</v>
      </c>
      <c r="C34" s="1003" t="s">
        <v>4280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4281</v>
      </c>
      <c r="C35" s="1003" t="s">
        <v>4282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4283</v>
      </c>
      <c r="B36" s="1003" t="s">
        <v>4243</v>
      </c>
      <c r="C36" s="1003" t="s">
        <v>4284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423</v>
      </c>
      <c r="C37" s="1003" t="s">
        <v>4285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4245</v>
      </c>
      <c r="C38" s="1003" t="s">
        <v>4286</v>
      </c>
      <c r="D38" s="1003">
        <v>45498</v>
      </c>
      <c r="E38" s="880" t="s">
        <v>399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4247</v>
      </c>
      <c r="C39" s="1003" t="s">
        <v>4287</v>
      </c>
      <c r="D39" s="1003">
        <v>45506</v>
      </c>
      <c r="E39" s="880" t="s">
        <v>399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4251</v>
      </c>
      <c r="C40" s="1003" t="s">
        <v>4288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4253</v>
      </c>
      <c r="C41" s="1003" t="s">
        <v>4289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4249</v>
      </c>
      <c r="C42" s="1003" t="s">
        <v>4290</v>
      </c>
      <c r="D42" s="880" t="s">
        <v>399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423</v>
      </c>
      <c r="C43" s="1003" t="s">
        <v>4291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4276</v>
      </c>
      <c r="C44" s="1003" t="s">
        <v>4292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4293</v>
      </c>
      <c r="C45" s="1003" t="s">
        <v>4294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423</v>
      </c>
      <c r="C46" s="1003" t="s">
        <v>4295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4241</v>
      </c>
      <c r="C47" s="1003" t="s">
        <v>4296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4281</v>
      </c>
      <c r="C48" s="1003" t="s">
        <v>4297</v>
      </c>
      <c r="D48" s="1003">
        <v>45566</v>
      </c>
      <c r="E48" s="880" t="s">
        <v>399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4243</v>
      </c>
      <c r="C49" s="1003" t="s">
        <v>4298</v>
      </c>
      <c r="D49" s="1003">
        <v>45619</v>
      </c>
      <c r="E49" s="880" t="s">
        <v>399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4245</v>
      </c>
      <c r="C50" s="1003" t="s">
        <v>4299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4300</v>
      </c>
      <c r="B51" s="1003" t="s">
        <v>4247</v>
      </c>
      <c r="C51" s="1003" t="s">
        <v>4301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4251</v>
      </c>
      <c r="C52" s="1003" t="s">
        <v>4302</v>
      </c>
      <c r="D52" s="880" t="s">
        <v>399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4253</v>
      </c>
      <c r="C53" s="1003" t="s">
        <v>4303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4249</v>
      </c>
      <c r="C54" s="1003" t="s">
        <v>4304</v>
      </c>
      <c r="D54" s="1003">
        <v>45621</v>
      </c>
      <c r="E54" s="758">
        <f t="shared" ref="E54" si="33">D54+6</f>
        <v>45627</v>
      </c>
      <c r="F54" s="880" t="s">
        <v>399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4305</v>
      </c>
      <c r="C55" s="1003" t="s">
        <v>4306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423</v>
      </c>
      <c r="C56" s="1003" t="s">
        <v>4307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4276</v>
      </c>
      <c r="C57" s="1003" t="s">
        <v>4308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4309</v>
      </c>
      <c r="C58" s="1003" t="s">
        <v>4310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4241</v>
      </c>
      <c r="C59" s="1003" t="s">
        <v>4311</v>
      </c>
      <c r="D59" s="1003">
        <v>45655</v>
      </c>
      <c r="E59" s="880" t="s">
        <v>399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4281</v>
      </c>
      <c r="C60" s="1003" t="s">
        <v>4312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423</v>
      </c>
      <c r="C61" s="1003" t="s">
        <v>4313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4314</v>
      </c>
      <c r="C62" s="1003" t="s">
        <v>4315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4245</v>
      </c>
      <c r="C63" s="1003" t="s">
        <v>4316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423</v>
      </c>
      <c r="C64" s="1003" t="s">
        <v>4317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4318</v>
      </c>
      <c r="C65" s="1003" t="s">
        <v>4319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4320</v>
      </c>
      <c r="C66" s="1003" t="s">
        <v>4321</v>
      </c>
      <c r="D66" s="1003">
        <v>45700</v>
      </c>
      <c r="E66" s="880" t="s">
        <v>399</v>
      </c>
      <c r="F66" s="880" t="s">
        <v>399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4243</v>
      </c>
      <c r="C67" s="1003" t="s">
        <v>4322</v>
      </c>
      <c r="D67" s="1003">
        <v>45704</v>
      </c>
      <c r="E67" s="880" t="s">
        <v>399</v>
      </c>
      <c r="F67" s="880" t="s">
        <v>399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4253</v>
      </c>
      <c r="C68" s="1003" t="s">
        <v>4323</v>
      </c>
      <c r="D68" s="1003">
        <v>45707</v>
      </c>
      <c r="E68" s="758">
        <f t="shared" ref="E68" si="44">D68+6</f>
        <v>45713</v>
      </c>
      <c r="F68" s="880" t="s">
        <v>399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4305</v>
      </c>
      <c r="C69" s="1003" t="s">
        <v>4324</v>
      </c>
      <c r="D69" s="1003">
        <v>45730</v>
      </c>
      <c r="E69" s="880" t="s">
        <v>399</v>
      </c>
      <c r="F69" s="880" t="s">
        <v>399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423</v>
      </c>
      <c r="C70" s="1003" t="s">
        <v>4325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423</v>
      </c>
      <c r="C71" s="1003" t="s">
        <v>4326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423</v>
      </c>
      <c r="C72" s="1003" t="s">
        <v>4327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4241</v>
      </c>
      <c r="C73" s="1003" t="s">
        <v>4328</v>
      </c>
      <c r="D73" s="1003">
        <v>45748</v>
      </c>
      <c r="E73" s="758">
        <f>D73+6</f>
        <v>45754</v>
      </c>
      <c r="F73" s="880" t="s">
        <v>399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4281</v>
      </c>
      <c r="C74" s="1003" t="s">
        <v>4329</v>
      </c>
      <c r="D74" s="1003">
        <v>45744</v>
      </c>
      <c r="E74" s="758">
        <f t="shared" ref="E74" si="45">D74+6</f>
        <v>45750</v>
      </c>
      <c r="F74" s="880" t="s">
        <v>399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4314</v>
      </c>
      <c r="C75" s="1003" t="s">
        <v>4330</v>
      </c>
      <c r="D75" s="1003">
        <v>45751</v>
      </c>
      <c r="E75" s="880" t="s">
        <v>399</v>
      </c>
      <c r="F75" s="880" t="s">
        <v>399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4245</v>
      </c>
      <c r="C76" s="1003" t="s">
        <v>4331</v>
      </c>
      <c r="D76" s="880" t="s">
        <v>399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4332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577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578</v>
      </c>
      <c r="C85" s="145"/>
      <c r="D85" s="147" t="s">
        <v>579</v>
      </c>
      <c r="G85" s="147" t="s">
        <v>580</v>
      </c>
      <c r="H85" s="779"/>
    </row>
    <row r="86" spans="1:15" s="147" customFormat="1" ht="18.75" customHeight="1">
      <c r="B86" s="780" t="s">
        <v>581</v>
      </c>
      <c r="C86" s="1098" t="s">
        <v>582</v>
      </c>
      <c r="D86" s="133" t="s">
        <v>583</v>
      </c>
      <c r="F86" s="1098" t="s">
        <v>584</v>
      </c>
      <c r="G86" s="145" t="s">
        <v>585</v>
      </c>
      <c r="H86" s="1099" t="s">
        <v>586</v>
      </c>
    </row>
    <row r="87" spans="1:15" s="147" customFormat="1" ht="18.75" customHeight="1">
      <c r="B87" s="780" t="s">
        <v>587</v>
      </c>
      <c r="C87" s="1098" t="s">
        <v>588</v>
      </c>
      <c r="D87" s="133" t="s">
        <v>589</v>
      </c>
      <c r="E87" s="148" t="s">
        <v>590</v>
      </c>
      <c r="F87" s="1100" t="s">
        <v>591</v>
      </c>
      <c r="G87" s="145" t="s">
        <v>592</v>
      </c>
      <c r="H87" s="1099" t="s">
        <v>593</v>
      </c>
    </row>
    <row r="88" spans="1:15" s="147" customFormat="1" ht="18.75" customHeight="1">
      <c r="B88" s="783" t="s">
        <v>594</v>
      </c>
      <c r="C88" s="1101" t="s">
        <v>595</v>
      </c>
      <c r="D88" s="133" t="s">
        <v>596</v>
      </c>
      <c r="E88" s="148" t="s">
        <v>597</v>
      </c>
      <c r="F88" s="1100" t="s">
        <v>598</v>
      </c>
      <c r="G88" s="588" t="s">
        <v>599</v>
      </c>
      <c r="H88" s="1102" t="s">
        <v>600</v>
      </c>
    </row>
    <row r="89" spans="1:15" s="147" customFormat="1" ht="18.75" customHeight="1">
      <c r="B89" s="783" t="s">
        <v>601</v>
      </c>
      <c r="C89" s="1101" t="s">
        <v>602</v>
      </c>
      <c r="D89" s="133" t="s">
        <v>603</v>
      </c>
      <c r="E89" s="148" t="s">
        <v>604</v>
      </c>
      <c r="F89" s="1100" t="s">
        <v>605</v>
      </c>
      <c r="G89" s="588" t="s">
        <v>606</v>
      </c>
      <c r="H89" s="1102" t="s">
        <v>607</v>
      </c>
      <c r="N89" s="149"/>
      <c r="O89" s="149"/>
    </row>
    <row r="90" spans="1:15" s="147" customFormat="1" ht="18.75" customHeight="1">
      <c r="B90" s="783" t="s">
        <v>862</v>
      </c>
      <c r="C90" s="1101" t="s">
        <v>609</v>
      </c>
      <c r="D90" s="133" t="s">
        <v>610</v>
      </c>
      <c r="E90" s="148" t="s">
        <v>611</v>
      </c>
      <c r="F90" s="1100" t="s">
        <v>612</v>
      </c>
      <c r="G90" s="588" t="s">
        <v>613</v>
      </c>
      <c r="H90" s="1102" t="s">
        <v>614</v>
      </c>
      <c r="N90" s="149"/>
      <c r="O90" s="149"/>
    </row>
    <row r="91" spans="1:15" s="147" customFormat="1" ht="18.75" customHeight="1">
      <c r="B91" s="783" t="s">
        <v>615</v>
      </c>
      <c r="C91" s="1101" t="s">
        <v>616</v>
      </c>
      <c r="D91" s="133" t="s">
        <v>617</v>
      </c>
      <c r="E91" s="148" t="s">
        <v>618</v>
      </c>
      <c r="F91" s="1100" t="s">
        <v>619</v>
      </c>
      <c r="G91" s="588" t="s">
        <v>620</v>
      </c>
      <c r="H91" s="1102" t="s">
        <v>621</v>
      </c>
      <c r="N91" s="149"/>
      <c r="O91" s="149"/>
    </row>
    <row r="92" spans="1:15" s="147" customFormat="1" ht="18.75" customHeight="1">
      <c r="B92" s="783" t="s">
        <v>622</v>
      </c>
      <c r="C92" s="1101" t="s">
        <v>623</v>
      </c>
      <c r="D92" s="133" t="s">
        <v>624</v>
      </c>
      <c r="E92" s="148" t="s">
        <v>625</v>
      </c>
      <c r="F92" s="1098" t="s">
        <v>626</v>
      </c>
      <c r="G92" s="588" t="s">
        <v>627</v>
      </c>
      <c r="H92" s="787" t="s">
        <v>628</v>
      </c>
      <c r="N92" s="149"/>
      <c r="O92" s="149"/>
    </row>
    <row r="93" spans="1:15" ht="18.75" customHeight="1">
      <c r="A93" s="1033"/>
      <c r="B93" s="783" t="s">
        <v>629</v>
      </c>
      <c r="C93" s="1101" t="s">
        <v>630</v>
      </c>
      <c r="D93" s="133"/>
      <c r="F93" s="588"/>
      <c r="G93" s="147"/>
      <c r="H93" s="788"/>
      <c r="J93" s="145"/>
      <c r="K93" s="145"/>
    </row>
    <row r="94" spans="1:15" ht="13.9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44" t="s">
        <v>116</v>
      </c>
      <c r="C2" s="1244"/>
      <c r="D2" s="1244"/>
      <c r="E2" s="1244"/>
      <c r="F2" s="1244"/>
      <c r="G2" s="1244"/>
      <c r="I2" s="956" t="s">
        <v>360</v>
      </c>
    </row>
    <row r="3" spans="1:9" ht="17.25" customHeight="1" thickBot="1">
      <c r="B3" s="165"/>
    </row>
    <row r="4" spans="1:9" ht="30" customHeight="1" thickBot="1">
      <c r="B4" s="1239" t="s">
        <v>4333</v>
      </c>
      <c r="C4" s="1240"/>
      <c r="D4" s="1240"/>
      <c r="E4" s="1240"/>
      <c r="F4" s="1240"/>
      <c r="G4" s="1241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99" t="s">
        <v>363</v>
      </c>
      <c r="E6" s="941" t="s">
        <v>4334</v>
      </c>
      <c r="F6" s="941" t="s">
        <v>4335</v>
      </c>
      <c r="G6" s="941" t="s">
        <v>333</v>
      </c>
      <c r="H6" s="839"/>
      <c r="I6" s="881" t="s">
        <v>4336</v>
      </c>
    </row>
    <row r="7" spans="1:9" ht="17.25" customHeight="1">
      <c r="A7" s="342"/>
      <c r="B7" s="944" t="s">
        <v>365</v>
      </c>
      <c r="C7" s="944" t="s">
        <v>366</v>
      </c>
      <c r="D7" s="1299"/>
      <c r="E7" s="940" t="s">
        <v>255</v>
      </c>
      <c r="F7" s="940" t="s">
        <v>296</v>
      </c>
      <c r="G7" s="940" t="s">
        <v>216</v>
      </c>
      <c r="H7" s="1004"/>
      <c r="I7" s="1047" t="s">
        <v>367</v>
      </c>
    </row>
    <row r="8" spans="1:9" ht="17.25" hidden="1" customHeight="1">
      <c r="B8" s="1005" t="s">
        <v>4337</v>
      </c>
      <c r="C8" s="1005" t="s">
        <v>4338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4339</v>
      </c>
      <c r="C9" s="1005" t="s">
        <v>4340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4341</v>
      </c>
      <c r="C10" s="616" t="s">
        <v>4342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423</v>
      </c>
      <c r="C11" s="1005" t="s">
        <v>4343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423</v>
      </c>
      <c r="C12" s="1005" t="s">
        <v>4344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4345</v>
      </c>
      <c r="C13" s="1005" t="s">
        <v>4346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4347</v>
      </c>
      <c r="C14" s="1005" t="s">
        <v>4348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4349</v>
      </c>
      <c r="C15" s="1005" t="s">
        <v>4350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4351</v>
      </c>
      <c r="C16" s="1005" t="s">
        <v>4352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4353</v>
      </c>
      <c r="C17" s="1005" t="s">
        <v>4354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4355</v>
      </c>
      <c r="C18" s="1005" t="s">
        <v>4356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4357</v>
      </c>
      <c r="C19" s="1005" t="s">
        <v>4358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4337</v>
      </c>
      <c r="C20" s="1005" t="s">
        <v>4359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423</v>
      </c>
      <c r="C21" s="1005" t="s">
        <v>4360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4339</v>
      </c>
      <c r="C22" s="1005" t="s">
        <v>4361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4341</v>
      </c>
      <c r="C23" s="616" t="s">
        <v>4362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4345</v>
      </c>
      <c r="C24" s="1005" t="s">
        <v>4363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4364</v>
      </c>
      <c r="C25" s="1005" t="s">
        <v>4365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4347</v>
      </c>
      <c r="C26" s="1005" t="s">
        <v>4366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4349</v>
      </c>
      <c r="C27" s="1005" t="s">
        <v>4367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4351</v>
      </c>
      <c r="C28" s="1005" t="s">
        <v>4368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4353</v>
      </c>
      <c r="C29" s="1005" t="s">
        <v>4369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4355</v>
      </c>
      <c r="C30" s="1005" t="s">
        <v>4370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4357</v>
      </c>
      <c r="C31" s="1005" t="s">
        <v>4371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4337</v>
      </c>
      <c r="C32" s="1005" t="s">
        <v>4372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4339</v>
      </c>
      <c r="C33" s="1005" t="s">
        <v>4373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4345</v>
      </c>
      <c r="C34" s="1005" t="s">
        <v>4374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4364</v>
      </c>
      <c r="C35" s="1005" t="s">
        <v>4375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423</v>
      </c>
      <c r="C36" s="1006" t="s">
        <v>4376</v>
      </c>
      <c r="D36" s="760"/>
      <c r="E36" s="760"/>
      <c r="F36" s="760"/>
      <c r="G36" s="760"/>
    </row>
    <row r="37" spans="2:7" ht="15.6" hidden="1" customHeight="1">
      <c r="B37" s="1005" t="s">
        <v>4347</v>
      </c>
      <c r="C37" s="1005" t="s">
        <v>4377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4349</v>
      </c>
      <c r="C38" s="1005" t="s">
        <v>4378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4379</v>
      </c>
      <c r="C39" s="1005" t="s">
        <v>4380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4353</v>
      </c>
      <c r="C40" s="1005" t="s">
        <v>4381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423</v>
      </c>
      <c r="C41" s="1006" t="s">
        <v>4382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4357</v>
      </c>
      <c r="C42" s="1005" t="s">
        <v>4383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4349</v>
      </c>
      <c r="C43" s="1005" t="s">
        <v>4384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4353</v>
      </c>
      <c r="C44" s="1005" t="s">
        <v>4385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4386</v>
      </c>
      <c r="C45" s="1005" t="s">
        <v>4387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4388</v>
      </c>
      <c r="C46" s="1005" t="s">
        <v>4389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4390</v>
      </c>
      <c r="C47" s="1005" t="s">
        <v>4391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4392</v>
      </c>
      <c r="C48" s="1005" t="s">
        <v>4393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4357</v>
      </c>
      <c r="C49" s="1005" t="s">
        <v>4394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4395</v>
      </c>
      <c r="C50" s="1005" t="s">
        <v>4396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4337</v>
      </c>
      <c r="C51" s="1005" t="s">
        <v>4397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4398</v>
      </c>
      <c r="C52" s="1005" t="s">
        <v>4399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4400</v>
      </c>
      <c r="C53" s="1005" t="s">
        <v>4401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4379</v>
      </c>
      <c r="C54" s="1005" t="s">
        <v>4402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4349</v>
      </c>
      <c r="C55" s="1005" t="s">
        <v>4403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4404</v>
      </c>
      <c r="C56" s="1005" t="s">
        <v>4405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4388</v>
      </c>
      <c r="C57" s="1005" t="s">
        <v>4406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4407</v>
      </c>
      <c r="C58" s="1005" t="s">
        <v>4408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4409</v>
      </c>
      <c r="C59" s="1005" t="s">
        <v>4410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4411</v>
      </c>
      <c r="C60" s="1005" t="s">
        <v>4412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4413</v>
      </c>
      <c r="C61" s="1005" t="s">
        <v>4414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4415</v>
      </c>
      <c r="C62" s="1005" t="s">
        <v>4416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4337</v>
      </c>
      <c r="C63" s="1005" t="s">
        <v>4417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4418</v>
      </c>
      <c r="C64" s="1005" t="s">
        <v>4419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4420</v>
      </c>
      <c r="C65" s="1005" t="s">
        <v>4421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4422</v>
      </c>
      <c r="C66" s="1005" t="s">
        <v>4423</v>
      </c>
      <c r="D66" s="818"/>
      <c r="E66" s="818"/>
      <c r="F66" s="818"/>
      <c r="G66" s="818"/>
    </row>
    <row r="67" spans="1:7" ht="17.25" hidden="1" customHeight="1">
      <c r="B67" s="1005" t="s">
        <v>4379</v>
      </c>
      <c r="C67" s="1005" t="s">
        <v>4424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4425</v>
      </c>
      <c r="C68" s="1005" t="s">
        <v>4426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4427</v>
      </c>
      <c r="C69" s="1005" t="s">
        <v>4428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4429</v>
      </c>
      <c r="C70" s="1005" t="s">
        <v>4430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4431</v>
      </c>
      <c r="C71" s="1005" t="s">
        <v>4432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4433</v>
      </c>
      <c r="B72" s="1005" t="s">
        <v>4434</v>
      </c>
      <c r="C72" s="1005" t="s">
        <v>4435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4436</v>
      </c>
      <c r="C73" s="1005" t="s">
        <v>4437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4415</v>
      </c>
      <c r="C74" s="1005" t="s">
        <v>4438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4439</v>
      </c>
      <c r="C75" s="1005" t="s">
        <v>4440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4441</v>
      </c>
      <c r="C76" s="1005" t="s">
        <v>4442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4443</v>
      </c>
      <c r="C77" s="1005" t="s">
        <v>4444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4445</v>
      </c>
      <c r="C78" s="1005" t="s">
        <v>4446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4447</v>
      </c>
      <c r="C79" s="1005" t="s">
        <v>4448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4404</v>
      </c>
      <c r="C80" s="1011" t="s">
        <v>4449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4409</v>
      </c>
      <c r="C81" s="1005" t="s">
        <v>4450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4451</v>
      </c>
      <c r="C82" s="1005" t="s">
        <v>4452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4453</v>
      </c>
      <c r="C83" s="1005" t="s">
        <v>4454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4455</v>
      </c>
      <c r="C84" s="1005" t="s">
        <v>4456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4436</v>
      </c>
      <c r="C85" s="1005" t="s">
        <v>4457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4458</v>
      </c>
      <c r="C86" s="1005" t="s">
        <v>4459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4460</v>
      </c>
      <c r="C87" s="1005" t="s">
        <v>4461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4339</v>
      </c>
      <c r="C88" s="1005" t="s">
        <v>4462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4463</v>
      </c>
      <c r="C89" s="1005" t="s">
        <v>4464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4465</v>
      </c>
      <c r="C90" s="1005" t="s">
        <v>4466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4404</v>
      </c>
      <c r="C91" s="1005" t="s">
        <v>4467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4468</v>
      </c>
      <c r="C92" s="1005" t="s">
        <v>4469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4451</v>
      </c>
      <c r="C93" s="1012" t="s">
        <v>4470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4471</v>
      </c>
      <c r="C94" s="1012" t="s">
        <v>4472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4453</v>
      </c>
      <c r="C95" s="1012" t="s">
        <v>4473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4455</v>
      </c>
      <c r="C96" s="1012" t="s">
        <v>4474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4436</v>
      </c>
      <c r="C97" s="1005" t="s">
        <v>4475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4458</v>
      </c>
      <c r="C98" s="1005" t="s">
        <v>4476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423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4477</v>
      </c>
      <c r="C100" s="1005" t="s">
        <v>4478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4463</v>
      </c>
      <c r="C101" s="1005" t="s">
        <v>4479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423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4404</v>
      </c>
      <c r="C103" s="1005" t="s">
        <v>4480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4465</v>
      </c>
      <c r="C104" s="1005" t="s">
        <v>4481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4451</v>
      </c>
      <c r="C105" s="1005" t="s">
        <v>4482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4483</v>
      </c>
      <c r="C106" s="1005" t="s">
        <v>4484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4453</v>
      </c>
      <c r="C107" s="1005" t="s">
        <v>4485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4455</v>
      </c>
      <c r="C108" s="1005" t="s">
        <v>4486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4487</v>
      </c>
      <c r="B109" s="1005" t="s">
        <v>4488</v>
      </c>
      <c r="C109" s="1005" t="s">
        <v>4489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4490</v>
      </c>
      <c r="C110" s="1005" t="s">
        <v>4491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4492</v>
      </c>
      <c r="C111" s="1005" t="s">
        <v>4493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4477</v>
      </c>
      <c r="C112" s="1005" t="s">
        <v>4494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4492</v>
      </c>
      <c r="C113" s="1005" t="s">
        <v>4495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4496</v>
      </c>
      <c r="C114" s="1005" t="s">
        <v>4497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4492</v>
      </c>
      <c r="C115" s="1005" t="s">
        <v>4498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4499</v>
      </c>
      <c r="C116" s="1005" t="s">
        <v>4500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4492</v>
      </c>
      <c r="C117" s="1005" t="s">
        <v>4501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4502</v>
      </c>
      <c r="C118" s="1005" t="s">
        <v>4503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4471</v>
      </c>
      <c r="C119" s="1005" t="s">
        <v>4504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4492</v>
      </c>
      <c r="C120" s="1005" t="s">
        <v>4505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4506</v>
      </c>
      <c r="C121" s="1005" t="s">
        <v>4507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4451</v>
      </c>
      <c r="C122" s="1005" t="s">
        <v>4508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4509</v>
      </c>
      <c r="C123" s="1005" t="s">
        <v>4510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4511</v>
      </c>
      <c r="C124" s="1005" t="s">
        <v>4512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4404</v>
      </c>
      <c r="C125" s="1005" t="s">
        <v>4513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4477</v>
      </c>
      <c r="C126" s="976" t="s">
        <v>4514</v>
      </c>
      <c r="D126" s="955">
        <v>45403</v>
      </c>
      <c r="E126" s="880" t="s">
        <v>399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4515</v>
      </c>
      <c r="C127" s="976" t="s">
        <v>4516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4517</v>
      </c>
      <c r="C128" s="976" t="s">
        <v>4518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4519</v>
      </c>
      <c r="C129" s="976" t="s">
        <v>4520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96" t="s">
        <v>423</v>
      </c>
      <c r="C130" s="976" t="s">
        <v>4521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97"/>
      <c r="C131" s="976" t="s">
        <v>4522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97"/>
      <c r="C132" s="976" t="s">
        <v>4523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97"/>
      <c r="C133" s="976" t="s">
        <v>4524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98"/>
      <c r="C134" s="976" t="s">
        <v>4525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4388</v>
      </c>
      <c r="C135" s="976" t="s">
        <v>4526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4458</v>
      </c>
      <c r="C136" s="976" t="s">
        <v>4527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4451</v>
      </c>
      <c r="C137" s="976" t="s">
        <v>4528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4339</v>
      </c>
      <c r="C138" s="976" t="s">
        <v>4529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577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578</v>
      </c>
      <c r="C144" s="145"/>
      <c r="D144" s="147" t="s">
        <v>579</v>
      </c>
      <c r="E144" s="147"/>
      <c r="F144" s="147"/>
      <c r="G144" s="147" t="s">
        <v>580</v>
      </c>
      <c r="H144" s="779"/>
      <c r="I144" s="11"/>
    </row>
    <row r="145" spans="2:8" s="159" customFormat="1" ht="17.25" customHeight="1">
      <c r="B145" s="780" t="s">
        <v>581</v>
      </c>
      <c r="C145" s="781" t="s">
        <v>582</v>
      </c>
      <c r="D145" s="133" t="s">
        <v>583</v>
      </c>
      <c r="E145" s="147"/>
      <c r="F145" s="781" t="s">
        <v>584</v>
      </c>
      <c r="G145" s="145" t="s">
        <v>585</v>
      </c>
      <c r="H145" s="782" t="s">
        <v>586</v>
      </c>
    </row>
    <row r="146" spans="2:8" s="159" customFormat="1" ht="17.25" customHeight="1">
      <c r="B146" s="783" t="s">
        <v>587</v>
      </c>
      <c r="C146" s="784" t="s">
        <v>588</v>
      </c>
      <c r="D146" s="133" t="s">
        <v>589</v>
      </c>
      <c r="E146" s="148" t="s">
        <v>590</v>
      </c>
      <c r="F146" s="785" t="s">
        <v>591</v>
      </c>
      <c r="G146" s="588" t="s">
        <v>592</v>
      </c>
      <c r="H146" s="786" t="s">
        <v>593</v>
      </c>
    </row>
    <row r="147" spans="2:8" s="159" customFormat="1" ht="17.25" customHeight="1">
      <c r="B147" s="783" t="s">
        <v>601</v>
      </c>
      <c r="C147" s="784" t="s">
        <v>602</v>
      </c>
      <c r="D147" s="133" t="s">
        <v>596</v>
      </c>
      <c r="E147" s="148" t="s">
        <v>597</v>
      </c>
      <c r="F147" s="785" t="s">
        <v>598</v>
      </c>
      <c r="G147" s="588" t="s">
        <v>599</v>
      </c>
      <c r="H147" s="786" t="s">
        <v>600</v>
      </c>
    </row>
    <row r="148" spans="2:8" s="159" customFormat="1" ht="17.25" customHeight="1">
      <c r="B148" s="783" t="s">
        <v>1844</v>
      </c>
      <c r="C148" s="784" t="s">
        <v>1845</v>
      </c>
      <c r="D148" s="133" t="s">
        <v>603</v>
      </c>
      <c r="E148" s="148" t="s">
        <v>604</v>
      </c>
      <c r="F148" s="785" t="s">
        <v>605</v>
      </c>
      <c r="G148" s="588" t="s">
        <v>606</v>
      </c>
      <c r="H148" s="786" t="s">
        <v>607</v>
      </c>
    </row>
    <row r="149" spans="2:8" s="159" customFormat="1" ht="17.25" customHeight="1">
      <c r="B149" s="783" t="s">
        <v>594</v>
      </c>
      <c r="C149" s="784" t="s">
        <v>595</v>
      </c>
      <c r="D149" s="133" t="s">
        <v>610</v>
      </c>
      <c r="E149" s="148" t="s">
        <v>611</v>
      </c>
      <c r="F149" s="785" t="s">
        <v>612</v>
      </c>
      <c r="G149" s="588" t="s">
        <v>613</v>
      </c>
      <c r="H149" s="786" t="s">
        <v>614</v>
      </c>
    </row>
    <row r="150" spans="2:8" s="159" customFormat="1" ht="17.25" customHeight="1">
      <c r="B150" s="783" t="s">
        <v>862</v>
      </c>
      <c r="C150" s="784" t="s">
        <v>609</v>
      </c>
      <c r="D150" s="133" t="s">
        <v>617</v>
      </c>
      <c r="E150" s="148" t="s">
        <v>618</v>
      </c>
      <c r="F150" s="785" t="s">
        <v>619</v>
      </c>
      <c r="G150" s="588" t="s">
        <v>620</v>
      </c>
      <c r="H150" s="786" t="s">
        <v>621</v>
      </c>
    </row>
    <row r="151" spans="2:8" s="159" customFormat="1" ht="17.25" customHeight="1">
      <c r="B151" s="783" t="s">
        <v>1691</v>
      </c>
      <c r="C151" s="784" t="s">
        <v>1692</v>
      </c>
      <c r="D151" s="133" t="s">
        <v>624</v>
      </c>
      <c r="E151" s="148" t="s">
        <v>625</v>
      </c>
      <c r="F151" s="739" t="s">
        <v>626</v>
      </c>
      <c r="G151" s="588" t="s">
        <v>1693</v>
      </c>
      <c r="H151" s="786" t="s">
        <v>1695</v>
      </c>
    </row>
    <row r="152" spans="2:8" ht="17.25" customHeight="1">
      <c r="B152" s="783" t="s">
        <v>1846</v>
      </c>
      <c r="C152" s="784" t="s">
        <v>1847</v>
      </c>
      <c r="D152" s="133"/>
      <c r="F152" s="588"/>
      <c r="G152" s="588" t="s">
        <v>627</v>
      </c>
      <c r="H152" s="787" t="s">
        <v>628</v>
      </c>
    </row>
    <row r="153" spans="2:8" ht="17.25" customHeight="1">
      <c r="B153" s="783" t="s">
        <v>615</v>
      </c>
      <c r="C153" s="784" t="s">
        <v>616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1545</v>
      </c>
      <c r="H2" s="956" t="s">
        <v>360</v>
      </c>
    </row>
    <row r="3" spans="1:8" ht="15.75" customHeight="1" thickBot="1"/>
    <row r="4" spans="1:8" ht="30" customHeight="1" thickBot="1">
      <c r="B4" s="1239" t="s">
        <v>4530</v>
      </c>
      <c r="C4" s="1240"/>
      <c r="D4" s="1240"/>
      <c r="E4" s="1240"/>
      <c r="F4" s="1241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73" t="s">
        <v>363</v>
      </c>
      <c r="E7" s="941" t="s">
        <v>1549</v>
      </c>
      <c r="F7" s="941" t="s">
        <v>1550</v>
      </c>
      <c r="G7" s="988"/>
      <c r="H7" s="881" t="s">
        <v>2104</v>
      </c>
    </row>
    <row r="8" spans="1:8" s="146" customFormat="1" ht="20.100000000000001" customHeight="1">
      <c r="A8" s="987"/>
      <c r="B8" s="944" t="s">
        <v>365</v>
      </c>
      <c r="C8" s="945" t="s">
        <v>366</v>
      </c>
      <c r="D8" s="1274"/>
      <c r="E8" s="989" t="s">
        <v>267</v>
      </c>
      <c r="F8" s="989" t="s">
        <v>221</v>
      </c>
      <c r="G8" s="988"/>
      <c r="H8" s="1048" t="s">
        <v>367</v>
      </c>
    </row>
    <row r="9" spans="1:8" ht="18.75" hidden="1" customHeight="1">
      <c r="B9" s="426" t="s">
        <v>4531</v>
      </c>
      <c r="C9" s="320" t="s">
        <v>4532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4533</v>
      </c>
      <c r="C10" s="320" t="s">
        <v>4534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4535</v>
      </c>
      <c r="B11" s="426" t="s">
        <v>423</v>
      </c>
      <c r="C11" s="320" t="s">
        <v>4536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3553</v>
      </c>
      <c r="B12" s="426" t="s">
        <v>3510</v>
      </c>
      <c r="C12" s="320" t="s">
        <v>4537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2188</v>
      </c>
      <c r="C13" s="727" t="s">
        <v>4538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4539</v>
      </c>
      <c r="B14" s="729" t="s">
        <v>3059</v>
      </c>
      <c r="C14" s="727" t="s">
        <v>4540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3254</v>
      </c>
      <c r="B15" s="729" t="s">
        <v>4541</v>
      </c>
      <c r="C15" s="727" t="s">
        <v>4542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4543</v>
      </c>
      <c r="C16" s="727" t="s">
        <v>4544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4545</v>
      </c>
      <c r="B17" s="729" t="s">
        <v>4413</v>
      </c>
      <c r="C17" s="727" t="s">
        <v>4546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4547</v>
      </c>
      <c r="C18" s="727" t="s">
        <v>4548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4531</v>
      </c>
      <c r="C19" s="727" t="s">
        <v>4549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4550</v>
      </c>
      <c r="B20" s="426" t="s">
        <v>3241</v>
      </c>
      <c r="C20" s="727" t="s">
        <v>4551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3510</v>
      </c>
      <c r="C21" s="727" t="s">
        <v>4552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4553</v>
      </c>
      <c r="B22" s="426" t="s">
        <v>1888</v>
      </c>
      <c r="C22" s="727" t="s">
        <v>4554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4555</v>
      </c>
      <c r="B23" s="426" t="s">
        <v>3428</v>
      </c>
      <c r="C23" s="727" t="s">
        <v>4556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4557</v>
      </c>
      <c r="B24" s="749" t="s">
        <v>2669</v>
      </c>
      <c r="C24" s="727" t="s">
        <v>4558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4559</v>
      </c>
      <c r="B25" s="426" t="s">
        <v>4547</v>
      </c>
      <c r="C25" s="727" t="s">
        <v>4560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4561</v>
      </c>
      <c r="B26" s="426" t="s">
        <v>1561</v>
      </c>
      <c r="C26" s="727" t="s">
        <v>4562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4545</v>
      </c>
      <c r="B27" s="426" t="s">
        <v>4563</v>
      </c>
      <c r="C27" s="727" t="s">
        <v>4564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4565</v>
      </c>
      <c r="B28" s="749" t="s">
        <v>1171</v>
      </c>
      <c r="C28" s="727" t="s">
        <v>4566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4567</v>
      </c>
      <c r="B29" s="577" t="s">
        <v>423</v>
      </c>
      <c r="C29" s="727" t="s">
        <v>4568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4569</v>
      </c>
      <c r="B30" s="577" t="s">
        <v>423</v>
      </c>
      <c r="C30" s="727" t="s">
        <v>4570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4571</v>
      </c>
      <c r="B31" s="744" t="s">
        <v>1888</v>
      </c>
      <c r="C31" s="727" t="s">
        <v>4572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4573</v>
      </c>
      <c r="B32" s="426" t="s">
        <v>3569</v>
      </c>
      <c r="C32" s="727" t="s">
        <v>4574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4575</v>
      </c>
      <c r="B33" s="955" t="s">
        <v>399</v>
      </c>
      <c r="C33" s="955" t="s">
        <v>4576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4577</v>
      </c>
      <c r="B34" s="955"/>
      <c r="C34" s="955" t="s">
        <v>4578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4579</v>
      </c>
      <c r="B35" s="955"/>
      <c r="C35" s="955" t="s">
        <v>4580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4581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1171</v>
      </c>
      <c r="C37" s="955" t="s">
        <v>4582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399</v>
      </c>
      <c r="C38" s="955" t="s">
        <v>4583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4531</v>
      </c>
      <c r="C39" s="955" t="s">
        <v>4584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1888</v>
      </c>
      <c r="C40" s="955" t="s">
        <v>4585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4586</v>
      </c>
      <c r="C41" s="955" t="s">
        <v>4587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3210</v>
      </c>
      <c r="B42" s="955" t="s">
        <v>3428</v>
      </c>
      <c r="C42" s="955" t="s">
        <v>4588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3210</v>
      </c>
      <c r="B43" s="955" t="s">
        <v>4589</v>
      </c>
      <c r="C43" s="955" t="s">
        <v>4590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4547</v>
      </c>
      <c r="B44" s="955" t="s">
        <v>3210</v>
      </c>
      <c r="C44" s="955" t="s">
        <v>4591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4592</v>
      </c>
      <c r="C45" s="955" t="s">
        <v>4593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3210</v>
      </c>
      <c r="B46" s="955" t="s">
        <v>3167</v>
      </c>
      <c r="C46" s="955" t="s">
        <v>4594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3210</v>
      </c>
      <c r="B47" s="864" t="s">
        <v>423</v>
      </c>
      <c r="C47" s="955" t="s">
        <v>4595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4547</v>
      </c>
      <c r="B48" s="864" t="s">
        <v>423</v>
      </c>
      <c r="C48" s="955" t="s">
        <v>4596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4531</v>
      </c>
      <c r="C49" s="955" t="s">
        <v>4597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1888</v>
      </c>
      <c r="C50" s="955" t="s">
        <v>4598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4586</v>
      </c>
      <c r="C51" s="955" t="s">
        <v>4599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3428</v>
      </c>
      <c r="B52" s="955" t="s">
        <v>3059</v>
      </c>
      <c r="C52" s="955" t="s">
        <v>4600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755</v>
      </c>
      <c r="C53" s="955" t="s">
        <v>4601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423</v>
      </c>
      <c r="C54" s="955" t="s">
        <v>4602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4592</v>
      </c>
      <c r="C55" s="955" t="s">
        <v>4603</v>
      </c>
      <c r="D55" s="880" t="s">
        <v>399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423</v>
      </c>
      <c r="C56" s="955" t="s">
        <v>4604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4605</v>
      </c>
      <c r="C57" s="955" t="s">
        <v>4606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423</v>
      </c>
      <c r="C58" s="955" t="s">
        <v>4607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1888</v>
      </c>
      <c r="C59" s="955" t="s">
        <v>4608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3241</v>
      </c>
      <c r="C60" s="955" t="s">
        <v>4609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2981</v>
      </c>
      <c r="C61" s="955" t="s">
        <v>4610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577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578</v>
      </c>
      <c r="C68" s="145"/>
      <c r="D68" s="147" t="s">
        <v>579</v>
      </c>
      <c r="G68" s="147" t="s">
        <v>580</v>
      </c>
      <c r="H68" s="779"/>
    </row>
    <row r="69" spans="2:8" s="147" customFormat="1" ht="18.75" customHeight="1">
      <c r="B69" s="780" t="s">
        <v>581</v>
      </c>
      <c r="C69" s="781" t="s">
        <v>582</v>
      </c>
      <c r="D69" s="133" t="s">
        <v>583</v>
      </c>
      <c r="F69" s="781" t="s">
        <v>584</v>
      </c>
      <c r="G69" s="145" t="s">
        <v>585</v>
      </c>
      <c r="H69" s="782" t="s">
        <v>586</v>
      </c>
    </row>
    <row r="70" spans="2:8" s="147" customFormat="1" ht="18.75" customHeight="1">
      <c r="B70" s="780" t="s">
        <v>587</v>
      </c>
      <c r="C70" s="781" t="s">
        <v>588</v>
      </c>
      <c r="D70" s="133" t="s">
        <v>589</v>
      </c>
      <c r="E70" s="148" t="s">
        <v>590</v>
      </c>
      <c r="F70" s="785" t="s">
        <v>591</v>
      </c>
      <c r="G70" s="145" t="s">
        <v>592</v>
      </c>
      <c r="H70" s="782" t="s">
        <v>593</v>
      </c>
    </row>
    <row r="71" spans="2:8" s="147" customFormat="1" ht="18.75" customHeight="1">
      <c r="B71" s="783" t="s">
        <v>601</v>
      </c>
      <c r="C71" s="784" t="s">
        <v>602</v>
      </c>
      <c r="D71" s="133" t="s">
        <v>596</v>
      </c>
      <c r="E71" s="148" t="s">
        <v>597</v>
      </c>
      <c r="F71" s="785" t="s">
        <v>598</v>
      </c>
      <c r="G71" s="588" t="s">
        <v>599</v>
      </c>
      <c r="H71" s="786" t="s">
        <v>600</v>
      </c>
    </row>
    <row r="72" spans="2:8" s="147" customFormat="1" ht="18.75" customHeight="1">
      <c r="B72" s="783" t="s">
        <v>1844</v>
      </c>
      <c r="C72" s="784" t="s">
        <v>1845</v>
      </c>
      <c r="D72" s="133" t="s">
        <v>603</v>
      </c>
      <c r="E72" s="148" t="s">
        <v>604</v>
      </c>
      <c r="F72" s="785" t="s">
        <v>605</v>
      </c>
      <c r="G72" s="588" t="s">
        <v>606</v>
      </c>
      <c r="H72" s="786" t="s">
        <v>607</v>
      </c>
    </row>
    <row r="73" spans="2:8" s="147" customFormat="1" ht="18.75" customHeight="1">
      <c r="B73" s="783" t="s">
        <v>594</v>
      </c>
      <c r="C73" s="784" t="s">
        <v>595</v>
      </c>
      <c r="D73" s="133" t="s">
        <v>610</v>
      </c>
      <c r="E73" s="148" t="s">
        <v>611</v>
      </c>
      <c r="F73" s="785" t="s">
        <v>612</v>
      </c>
      <c r="G73" s="588" t="s">
        <v>613</v>
      </c>
      <c r="H73" s="786" t="s">
        <v>614</v>
      </c>
    </row>
    <row r="74" spans="2:8" s="147" customFormat="1" ht="18.75" customHeight="1">
      <c r="B74" s="783" t="s">
        <v>862</v>
      </c>
      <c r="C74" s="784" t="s">
        <v>609</v>
      </c>
      <c r="D74" s="133" t="s">
        <v>617</v>
      </c>
      <c r="E74" s="148" t="s">
        <v>618</v>
      </c>
      <c r="F74" s="785" t="s">
        <v>619</v>
      </c>
      <c r="G74" s="588" t="s">
        <v>620</v>
      </c>
      <c r="H74" s="786" t="s">
        <v>621</v>
      </c>
    </row>
    <row r="75" spans="2:8" s="147" customFormat="1" ht="18.75" customHeight="1">
      <c r="B75" s="783" t="s">
        <v>1846</v>
      </c>
      <c r="C75" s="784" t="s">
        <v>1847</v>
      </c>
      <c r="D75" s="133" t="s">
        <v>624</v>
      </c>
      <c r="E75" s="148" t="s">
        <v>625</v>
      </c>
      <c r="F75" s="739" t="s">
        <v>626</v>
      </c>
      <c r="G75" s="588" t="s">
        <v>627</v>
      </c>
      <c r="H75" s="787" t="s">
        <v>628</v>
      </c>
    </row>
    <row r="76" spans="2:8" s="147" customFormat="1" ht="18.75" customHeight="1">
      <c r="B76" s="783" t="s">
        <v>615</v>
      </c>
      <c r="C76" s="784" t="s">
        <v>616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3"/>
  <sheetViews>
    <sheetView showGridLines="0" zoomScaleNormal="100" zoomScaleSheetLayoutView="80" workbookViewId="0">
      <selection activeCell="D204" sqref="D204"/>
    </sheetView>
  </sheetViews>
  <sheetFormatPr defaultColWidth="9.140625" defaultRowHeight="13.1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238" t="s">
        <v>116</v>
      </c>
      <c r="C2" s="1238"/>
      <c r="D2" s="1238"/>
      <c r="E2" s="1238"/>
      <c r="F2" s="1238"/>
      <c r="H2" s="980" t="s">
        <v>360</v>
      </c>
    </row>
    <row r="3" spans="1:11" ht="15.75" customHeight="1" thickBot="1"/>
    <row r="4" spans="1:11" ht="30" customHeight="1" thickBot="1">
      <c r="B4" s="1239" t="s">
        <v>159</v>
      </c>
      <c r="C4" s="1240"/>
      <c r="D4" s="1240"/>
      <c r="E4" s="1240"/>
      <c r="F4" s="1241"/>
    </row>
    <row r="5" spans="1:11" ht="20.100000000000001" customHeight="1">
      <c r="B5" s="1242"/>
      <c r="C5" s="1242"/>
      <c r="D5" s="1242"/>
      <c r="E5" s="1242"/>
      <c r="F5" s="1242"/>
    </row>
    <row r="6" spans="1:11" ht="20.100000000000001" hidden="1" customHeight="1">
      <c r="B6" s="1231" t="s">
        <v>361</v>
      </c>
      <c r="C6" s="1231"/>
      <c r="D6" s="1231"/>
      <c r="E6" s="1231"/>
      <c r="F6" s="1231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33" t="s">
        <v>362</v>
      </c>
      <c r="C8" s="1234"/>
      <c r="D8" s="1235" t="s">
        <v>363</v>
      </c>
      <c r="E8" s="944" t="s">
        <v>364</v>
      </c>
      <c r="F8" s="331"/>
      <c r="G8" s="883"/>
      <c r="H8" s="1"/>
      <c r="K8" s="149"/>
    </row>
    <row r="9" spans="1:11" ht="20.100000000000001" hidden="1" customHeight="1">
      <c r="A9" s="819"/>
      <c r="B9" s="944" t="s">
        <v>365</v>
      </c>
      <c r="C9" s="944" t="s">
        <v>366</v>
      </c>
      <c r="D9" s="1236"/>
      <c r="E9" s="940" t="s">
        <v>250</v>
      </c>
      <c r="F9" s="331"/>
      <c r="G9" s="943" t="s">
        <v>367</v>
      </c>
      <c r="H9" s="943" t="s">
        <v>368</v>
      </c>
      <c r="K9" s="149"/>
    </row>
    <row r="10" spans="1:11" ht="15.75" hidden="1" customHeight="1">
      <c r="A10" s="819"/>
      <c r="B10" s="810" t="s">
        <v>369</v>
      </c>
      <c r="C10" s="817" t="s">
        <v>370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371</v>
      </c>
      <c r="C11" s="817" t="s">
        <v>372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373</v>
      </c>
      <c r="C12" s="817" t="s">
        <v>374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375</v>
      </c>
      <c r="C13" s="817" t="s">
        <v>376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377</v>
      </c>
      <c r="C14" s="817" t="s">
        <v>378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379</v>
      </c>
      <c r="B15" s="810" t="s">
        <v>380</v>
      </c>
      <c r="C15" s="817" t="s">
        <v>381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382</v>
      </c>
      <c r="B16" s="810" t="s">
        <v>383</v>
      </c>
      <c r="C16" s="817" t="s">
        <v>384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371</v>
      </c>
      <c r="C17" s="817" t="s">
        <v>385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373</v>
      </c>
      <c r="C18" s="817" t="s">
        <v>386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375</v>
      </c>
      <c r="C19" s="903" t="s">
        <v>387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377</v>
      </c>
      <c r="C20" s="903" t="s">
        <v>388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389</v>
      </c>
      <c r="C21" s="903" t="s">
        <v>390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383</v>
      </c>
      <c r="C22" s="955" t="s">
        <v>391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371</v>
      </c>
      <c r="C23" s="955" t="s">
        <v>392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373</v>
      </c>
      <c r="C24" s="955" t="s">
        <v>393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375</v>
      </c>
      <c r="C25" s="955" t="s">
        <v>394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395</v>
      </c>
      <c r="B26" s="962" t="s">
        <v>389</v>
      </c>
      <c r="C26" s="955" t="s">
        <v>396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377</v>
      </c>
      <c r="C27" s="955" t="s">
        <v>397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383</v>
      </c>
      <c r="C28" s="955" t="s">
        <v>398</v>
      </c>
      <c r="D28" s="955">
        <v>45436</v>
      </c>
      <c r="E28" s="880" t="s">
        <v>399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400</v>
      </c>
      <c r="B29" s="955" t="s">
        <v>389</v>
      </c>
      <c r="C29" s="955" t="s">
        <v>401</v>
      </c>
      <c r="D29" s="955">
        <v>45446</v>
      </c>
      <c r="E29" s="880" t="s">
        <v>399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402</v>
      </c>
      <c r="B30" s="955" t="s">
        <v>371</v>
      </c>
      <c r="C30" s="955" t="s">
        <v>403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375</v>
      </c>
      <c r="B31" s="955" t="s">
        <v>404</v>
      </c>
      <c r="C31" s="955" t="s">
        <v>405</v>
      </c>
      <c r="D31" s="955">
        <v>45460</v>
      </c>
      <c r="E31" s="880" t="s">
        <v>399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406</v>
      </c>
      <c r="B32" s="1061" t="s">
        <v>375</v>
      </c>
      <c r="C32" s="955" t="s">
        <v>407</v>
      </c>
      <c r="D32" s="955">
        <v>45464</v>
      </c>
      <c r="E32" s="880" t="s">
        <v>399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377</v>
      </c>
      <c r="B33" s="1061" t="s">
        <v>383</v>
      </c>
      <c r="C33" s="955" t="s">
        <v>408</v>
      </c>
      <c r="D33" s="955">
        <v>45473</v>
      </c>
      <c r="E33" s="880" t="s">
        <v>399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383</v>
      </c>
      <c r="B34" s="955" t="s">
        <v>377</v>
      </c>
      <c r="C34" s="955" t="s">
        <v>409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389</v>
      </c>
      <c r="C35" s="955" t="s">
        <v>410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411</v>
      </c>
      <c r="C36" s="955" t="s">
        <v>412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404</v>
      </c>
      <c r="C37" s="955" t="s">
        <v>413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375</v>
      </c>
      <c r="C38" s="955" t="s">
        <v>414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415</v>
      </c>
      <c r="C39" s="955" t="s">
        <v>416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389</v>
      </c>
      <c r="C40" s="955" t="s">
        <v>417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377</v>
      </c>
      <c r="B41" s="955" t="s">
        <v>377</v>
      </c>
      <c r="C41" s="955" t="s">
        <v>418</v>
      </c>
      <c r="D41" s="955">
        <v>45531</v>
      </c>
      <c r="E41" s="880" t="s">
        <v>399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411</v>
      </c>
      <c r="B42" s="955" t="s">
        <v>404</v>
      </c>
      <c r="C42" s="955" t="s">
        <v>419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404</v>
      </c>
      <c r="B43" s="955" t="s">
        <v>411</v>
      </c>
      <c r="C43" s="955" t="s">
        <v>420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375</v>
      </c>
      <c r="C44" s="955" t="s">
        <v>421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415</v>
      </c>
      <c r="C45" s="955" t="s">
        <v>422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389</v>
      </c>
      <c r="B46" s="1026" t="s">
        <v>423</v>
      </c>
      <c r="C46" s="955" t="s">
        <v>424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377</v>
      </c>
      <c r="C47" s="955" t="s">
        <v>425</v>
      </c>
      <c r="D47" s="955">
        <v>45572</v>
      </c>
      <c r="E47" s="880" t="s">
        <v>399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423</v>
      </c>
      <c r="C48" s="955" t="s">
        <v>426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427</v>
      </c>
      <c r="B49" s="955" t="s">
        <v>375</v>
      </c>
      <c r="C49" s="955" t="s">
        <v>428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375</v>
      </c>
      <c r="B50" s="955" t="s">
        <v>427</v>
      </c>
      <c r="C50" s="955" t="s">
        <v>429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430</v>
      </c>
      <c r="B51" s="955" t="s">
        <v>377</v>
      </c>
      <c r="C51" s="955" t="s">
        <v>431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432</v>
      </c>
      <c r="B52" s="955" t="s">
        <v>415</v>
      </c>
      <c r="C52" s="955" t="s">
        <v>433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404</v>
      </c>
      <c r="B53" s="955" t="s">
        <v>371</v>
      </c>
      <c r="C53" s="955" t="s">
        <v>434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435</v>
      </c>
      <c r="B54" s="955" t="s">
        <v>436</v>
      </c>
      <c r="C54" s="955" t="s">
        <v>437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427</v>
      </c>
      <c r="B55" s="955" t="s">
        <v>375</v>
      </c>
      <c r="C55" s="955" t="s">
        <v>438</v>
      </c>
      <c r="D55" s="880" t="s">
        <v>399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375</v>
      </c>
      <c r="B56" s="955" t="s">
        <v>427</v>
      </c>
      <c r="C56" s="955" t="s">
        <v>439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377</v>
      </c>
      <c r="B57" s="955" t="s">
        <v>415</v>
      </c>
      <c r="C57" s="955" t="s">
        <v>440</v>
      </c>
      <c r="D57" s="880" t="s">
        <v>399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415</v>
      </c>
      <c r="B58" s="955" t="s">
        <v>377</v>
      </c>
      <c r="C58" s="955" t="s">
        <v>441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377</v>
      </c>
      <c r="C59" s="955" t="s">
        <v>442</v>
      </c>
      <c r="D59" s="955">
        <v>45686</v>
      </c>
      <c r="E59" s="880" t="s">
        <v>399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371</v>
      </c>
      <c r="C60" s="955" t="s">
        <v>443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375</v>
      </c>
      <c r="C61" s="955" t="s">
        <v>444</v>
      </c>
      <c r="D61" s="955">
        <v>45702</v>
      </c>
      <c r="E61" s="880" t="s">
        <v>399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436</v>
      </c>
      <c r="B62" s="955" t="s">
        <v>371</v>
      </c>
      <c r="C62" s="955" t="s">
        <v>445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427</v>
      </c>
      <c r="B63" s="955" t="s">
        <v>436</v>
      </c>
      <c r="C63" s="955" t="s">
        <v>446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31" t="s">
        <v>447</v>
      </c>
      <c r="C66" s="1231"/>
      <c r="D66" s="1231"/>
      <c r="E66" s="1231"/>
      <c r="F66" s="1231"/>
      <c r="G66" s="217"/>
      <c r="H66" s="217"/>
      <c r="I66" s="217"/>
    </row>
    <row r="67" spans="1:17" ht="15.75" hidden="1" customHeight="1">
      <c r="B67" s="164"/>
      <c r="C67" s="155"/>
      <c r="D67" s="1232"/>
      <c r="E67" s="1232"/>
      <c r="F67" s="1232"/>
      <c r="G67" s="1232"/>
      <c r="H67" s="1232"/>
      <c r="I67" s="1232"/>
      <c r="J67" s="1232"/>
      <c r="K67" s="1232"/>
      <c r="L67" s="1232"/>
      <c r="M67" s="1232"/>
      <c r="N67" s="745"/>
    </row>
    <row r="68" spans="1:17" ht="30" hidden="1" customHeight="1">
      <c r="A68" s="819"/>
      <c r="B68" s="1233" t="s">
        <v>448</v>
      </c>
      <c r="C68" s="1234"/>
      <c r="D68" s="1235" t="s">
        <v>363</v>
      </c>
      <c r="E68" s="950" t="s">
        <v>234</v>
      </c>
      <c r="F68" s="944" t="s">
        <v>160</v>
      </c>
      <c r="G68" s="944" t="s">
        <v>449</v>
      </c>
      <c r="H68" s="941" t="s">
        <v>199</v>
      </c>
      <c r="I68" s="944" t="s">
        <v>303</v>
      </c>
      <c r="J68" s="944" t="s">
        <v>214</v>
      </c>
      <c r="K68" s="944" t="s">
        <v>341</v>
      </c>
      <c r="L68" s="1083"/>
      <c r="M68" s="883"/>
    </row>
    <row r="69" spans="1:17" ht="20.100000000000001" hidden="1" customHeight="1">
      <c r="A69" s="819"/>
      <c r="B69" s="944" t="s">
        <v>365</v>
      </c>
      <c r="C69" s="944" t="s">
        <v>366</v>
      </c>
      <c r="D69" s="1236"/>
      <c r="E69" s="940" t="s">
        <v>146</v>
      </c>
      <c r="F69" s="940" t="s">
        <v>162</v>
      </c>
      <c r="G69" s="940" t="s">
        <v>450</v>
      </c>
      <c r="H69" s="940" t="s">
        <v>301</v>
      </c>
      <c r="I69" s="940" t="s">
        <v>321</v>
      </c>
      <c r="J69" s="940" t="s">
        <v>274</v>
      </c>
      <c r="K69" s="940" t="s">
        <v>262</v>
      </c>
      <c r="L69" s="1082"/>
      <c r="M69" s="943" t="s">
        <v>367</v>
      </c>
      <c r="N69" s="943" t="s">
        <v>451</v>
      </c>
    </row>
    <row r="70" spans="1:17" ht="17.25" hidden="1" customHeight="1">
      <c r="A70" s="819"/>
      <c r="B70" s="962" t="s">
        <v>389</v>
      </c>
      <c r="C70" s="955" t="s">
        <v>452</v>
      </c>
      <c r="D70" s="955">
        <v>45393</v>
      </c>
      <c r="E70" s="1229" t="s">
        <v>399</v>
      </c>
      <c r="F70" s="1230"/>
      <c r="G70" s="1230"/>
      <c r="H70" s="1230"/>
      <c r="I70" s="1230"/>
      <c r="J70" s="1230"/>
      <c r="K70" s="1230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383</v>
      </c>
      <c r="C71" s="955" t="s">
        <v>453</v>
      </c>
      <c r="D71" s="955">
        <v>45400</v>
      </c>
      <c r="E71" s="758">
        <f t="shared" ref="E71:E84" si="8">D71+3</f>
        <v>45403</v>
      </c>
      <c r="F71" s="1229" t="s">
        <v>399</v>
      </c>
      <c r="G71" s="1230"/>
      <c r="H71" s="1230"/>
      <c r="I71" s="1230"/>
      <c r="J71" s="1230"/>
      <c r="K71" s="1237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371</v>
      </c>
      <c r="C72" s="955" t="s">
        <v>454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373</v>
      </c>
      <c r="B73" s="962" t="s">
        <v>404</v>
      </c>
      <c r="C73" s="955" t="s">
        <v>455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375</v>
      </c>
      <c r="C74" s="955" t="s">
        <v>456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457</v>
      </c>
      <c r="B75" s="962" t="s">
        <v>389</v>
      </c>
      <c r="C75" s="955" t="s">
        <v>458</v>
      </c>
      <c r="D75" s="955">
        <v>45425</v>
      </c>
      <c r="E75" s="880" t="s">
        <v>399</v>
      </c>
      <c r="F75" s="880" t="s">
        <v>399</v>
      </c>
      <c r="G75" s="880" t="s">
        <v>399</v>
      </c>
      <c r="H75" s="880" t="s">
        <v>399</v>
      </c>
      <c r="I75" s="880" t="s">
        <v>399</v>
      </c>
      <c r="J75" s="880" t="s">
        <v>399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389</v>
      </c>
      <c r="B76" s="955" t="s">
        <v>377</v>
      </c>
      <c r="C76" s="955" t="s">
        <v>459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383</v>
      </c>
      <c r="C77" s="955" t="s">
        <v>460</v>
      </c>
      <c r="D77" s="955">
        <v>45447</v>
      </c>
      <c r="E77" s="758">
        <f t="shared" si="8"/>
        <v>45450</v>
      </c>
      <c r="F77" s="880" t="s">
        <v>399</v>
      </c>
      <c r="G77" s="880" t="s">
        <v>399</v>
      </c>
      <c r="H77" s="880" t="s">
        <v>399</v>
      </c>
      <c r="I77" s="880" t="s">
        <v>399</v>
      </c>
      <c r="J77" s="880" t="s">
        <v>399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461</v>
      </c>
      <c r="B78" s="880" t="s">
        <v>399</v>
      </c>
      <c r="C78" s="955" t="s">
        <v>462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402</v>
      </c>
      <c r="B79" s="955" t="s">
        <v>371</v>
      </c>
      <c r="C79" s="955" t="s">
        <v>463</v>
      </c>
      <c r="D79" s="955">
        <v>45459</v>
      </c>
      <c r="E79" s="758">
        <f t="shared" si="8"/>
        <v>45462</v>
      </c>
      <c r="F79" s="880" t="s">
        <v>399</v>
      </c>
      <c r="G79" s="880" t="s">
        <v>399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464</v>
      </c>
      <c r="B80" s="955" t="s">
        <v>404</v>
      </c>
      <c r="C80" s="955" t="s">
        <v>465</v>
      </c>
      <c r="D80" s="880" t="s">
        <v>399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466</v>
      </c>
      <c r="B81" s="955" t="s">
        <v>375</v>
      </c>
      <c r="C81" s="955" t="s">
        <v>467</v>
      </c>
      <c r="D81" s="880" t="s">
        <v>399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468</v>
      </c>
      <c r="B82" s="1061" t="s">
        <v>383</v>
      </c>
      <c r="C82" s="955" t="s">
        <v>469</v>
      </c>
      <c r="D82" s="880" t="s">
        <v>399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377</v>
      </c>
      <c r="C83" s="955" t="s">
        <v>470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389</v>
      </c>
      <c r="C84" s="955" t="s">
        <v>471</v>
      </c>
      <c r="D84" s="955">
        <v>45490</v>
      </c>
      <c r="E84" s="758">
        <f t="shared" si="8"/>
        <v>45493</v>
      </c>
      <c r="F84" s="880" t="s">
        <v>399</v>
      </c>
      <c r="G84" s="880" t="s">
        <v>399</v>
      </c>
      <c r="H84" s="880" t="s">
        <v>399</v>
      </c>
      <c r="I84" s="880" t="s">
        <v>399</v>
      </c>
      <c r="J84" s="880" t="s">
        <v>399</v>
      </c>
      <c r="K84" s="880" t="s">
        <v>399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371</v>
      </c>
      <c r="B85" s="955" t="s">
        <v>411</v>
      </c>
      <c r="C85" s="955" t="s">
        <v>472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404</v>
      </c>
      <c r="C86" s="955" t="s">
        <v>473</v>
      </c>
      <c r="D86" s="955">
        <v>45511</v>
      </c>
      <c r="E86" s="880" t="s">
        <v>399</v>
      </c>
      <c r="F86" s="880" t="s">
        <v>399</v>
      </c>
      <c r="G86" s="880" t="s">
        <v>399</v>
      </c>
      <c r="H86" s="880" t="s">
        <v>399</v>
      </c>
      <c r="I86" s="880" t="s">
        <v>399</v>
      </c>
      <c r="J86" s="880" t="s">
        <v>399</v>
      </c>
      <c r="K86" s="880" t="s">
        <v>399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371</v>
      </c>
      <c r="B87" s="955" t="s">
        <v>375</v>
      </c>
      <c r="C87" s="955" t="s">
        <v>474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415</v>
      </c>
      <c r="C88" s="955" t="s">
        <v>475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377</v>
      </c>
      <c r="B89" s="955" t="s">
        <v>389</v>
      </c>
      <c r="C89" s="955" t="s">
        <v>476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389</v>
      </c>
      <c r="B90" s="1003" t="s">
        <v>377</v>
      </c>
      <c r="C90" s="955" t="s">
        <v>477</v>
      </c>
      <c r="D90" s="880" t="s">
        <v>399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404</v>
      </c>
      <c r="B91" s="955" t="s">
        <v>404</v>
      </c>
      <c r="C91" s="955" t="s">
        <v>478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411</v>
      </c>
      <c r="B92" s="955" t="s">
        <v>411</v>
      </c>
      <c r="C92" s="955" t="s">
        <v>479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375</v>
      </c>
      <c r="C93" s="955" t="s">
        <v>480</v>
      </c>
      <c r="D93" s="955">
        <v>45561</v>
      </c>
      <c r="E93" s="1229" t="s">
        <v>399</v>
      </c>
      <c r="F93" s="1230"/>
      <c r="G93" s="1230"/>
      <c r="H93" s="1230"/>
      <c r="I93" s="1230"/>
      <c r="J93" s="1230"/>
      <c r="K93" s="1230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415</v>
      </c>
      <c r="C94" s="955" t="s">
        <v>481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389</v>
      </c>
      <c r="C95" s="955" t="s">
        <v>482</v>
      </c>
      <c r="D95" s="880" t="s">
        <v>399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404</v>
      </c>
      <c r="C96" s="955" t="s">
        <v>483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371</v>
      </c>
      <c r="B97" s="1026" t="s">
        <v>423</v>
      </c>
      <c r="C97" s="955" t="s">
        <v>484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375</v>
      </c>
      <c r="B98" s="955" t="s">
        <v>375</v>
      </c>
      <c r="C98" s="955" t="s">
        <v>485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427</v>
      </c>
      <c r="C99" s="955" t="s">
        <v>486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415</v>
      </c>
      <c r="B100" s="955" t="s">
        <v>377</v>
      </c>
      <c r="C100" s="955" t="s">
        <v>487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377</v>
      </c>
      <c r="B101" s="955" t="s">
        <v>415</v>
      </c>
      <c r="C101" s="955" t="s">
        <v>488</v>
      </c>
      <c r="D101" s="955">
        <v>45610</v>
      </c>
      <c r="E101" s="880" t="s">
        <v>399</v>
      </c>
      <c r="F101" s="880" t="s">
        <v>399</v>
      </c>
      <c r="G101" s="880" t="s">
        <v>399</v>
      </c>
      <c r="H101" s="880" t="s">
        <v>399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404</v>
      </c>
      <c r="B102" s="955" t="s">
        <v>371</v>
      </c>
      <c r="C102" s="955" t="s">
        <v>489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435</v>
      </c>
      <c r="B103" s="955" t="s">
        <v>436</v>
      </c>
      <c r="C103" s="955" t="s">
        <v>490</v>
      </c>
      <c r="D103" s="955">
        <v>45625</v>
      </c>
      <c r="E103" s="880" t="s">
        <v>399</v>
      </c>
      <c r="F103" s="880" t="s">
        <v>399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427</v>
      </c>
      <c r="B104" s="955" t="s">
        <v>375</v>
      </c>
      <c r="C104" s="955" t="s">
        <v>491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427</v>
      </c>
      <c r="C105" s="955" t="s">
        <v>492</v>
      </c>
      <c r="D105" s="955">
        <v>45637</v>
      </c>
      <c r="E105" s="880" t="s">
        <v>399</v>
      </c>
      <c r="F105" s="880" t="s">
        <v>399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377</v>
      </c>
      <c r="B106" s="955" t="s">
        <v>415</v>
      </c>
      <c r="C106" s="955" t="s">
        <v>493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415</v>
      </c>
      <c r="B107" s="955" t="s">
        <v>377</v>
      </c>
      <c r="C107" s="955" t="s">
        <v>494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377</v>
      </c>
      <c r="C108" s="955" t="s">
        <v>495</v>
      </c>
      <c r="D108" s="1079" t="s">
        <v>496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436</v>
      </c>
      <c r="B109" s="1026" t="s">
        <v>423</v>
      </c>
      <c r="C109" s="955" t="s">
        <v>497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6.45" hidden="1">
      <c r="A110" s="819"/>
      <c r="B110" s="955" t="s">
        <v>375</v>
      </c>
      <c r="C110" s="955" t="s">
        <v>498</v>
      </c>
      <c r="D110" s="1079" t="s">
        <v>499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436</v>
      </c>
      <c r="B111" s="955" t="s">
        <v>371</v>
      </c>
      <c r="C111" s="955" t="s">
        <v>500</v>
      </c>
      <c r="D111" s="955">
        <v>45704</v>
      </c>
      <c r="E111" s="880" t="s">
        <v>399</v>
      </c>
      <c r="F111" s="880" t="s">
        <v>399</v>
      </c>
      <c r="G111" s="880" t="s">
        <v>399</v>
      </c>
      <c r="H111" s="880" t="s">
        <v>399</v>
      </c>
      <c r="I111" s="880" t="s">
        <v>399</v>
      </c>
      <c r="J111" s="880" t="s">
        <v>399</v>
      </c>
      <c r="K111" s="880" t="s">
        <v>399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427</v>
      </c>
      <c r="B112" s="955" t="s">
        <v>436</v>
      </c>
      <c r="C112" s="955" t="s">
        <v>501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31"/>
      <c r="C114" s="1231"/>
      <c r="D114" s="1231"/>
      <c r="E114" s="1231"/>
      <c r="F114" s="1231"/>
      <c r="G114" s="217"/>
      <c r="H114" s="217"/>
      <c r="I114" s="217"/>
    </row>
    <row r="115" spans="1:17" ht="15.75" customHeight="1">
      <c r="B115" s="164"/>
      <c r="C115" s="155"/>
      <c r="D115" s="1232"/>
      <c r="E115" s="1232"/>
      <c r="F115" s="1232"/>
      <c r="G115" s="1232"/>
      <c r="H115" s="1232"/>
      <c r="I115" s="1232"/>
      <c r="J115" s="1232"/>
      <c r="K115" s="1232"/>
      <c r="L115" s="1232"/>
      <c r="M115" s="1232"/>
      <c r="N115" s="745"/>
    </row>
    <row r="116" spans="1:17" ht="30" customHeight="1">
      <c r="A116" s="819"/>
      <c r="B116" s="1233" t="s">
        <v>448</v>
      </c>
      <c r="C116" s="1234"/>
      <c r="D116" s="1235" t="s">
        <v>363</v>
      </c>
      <c r="E116" s="950" t="s">
        <v>234</v>
      </c>
      <c r="F116" s="944" t="s">
        <v>160</v>
      </c>
      <c r="G116" s="944" t="s">
        <v>449</v>
      </c>
      <c r="H116" s="941" t="s">
        <v>199</v>
      </c>
      <c r="I116" s="944" t="s">
        <v>303</v>
      </c>
      <c r="J116" s="944" t="s">
        <v>214</v>
      </c>
      <c r="K116" s="944" t="s">
        <v>341</v>
      </c>
      <c r="L116" s="1083"/>
      <c r="M116" s="883"/>
    </row>
    <row r="117" spans="1:17" ht="20.100000000000001" customHeight="1">
      <c r="A117" s="819"/>
      <c r="B117" s="944" t="s">
        <v>365</v>
      </c>
      <c r="C117" s="944" t="s">
        <v>366</v>
      </c>
      <c r="D117" s="1236"/>
      <c r="E117" s="940" t="s">
        <v>146</v>
      </c>
      <c r="F117" s="940" t="s">
        <v>162</v>
      </c>
      <c r="G117" s="940" t="s">
        <v>176</v>
      </c>
      <c r="H117" s="940" t="s">
        <v>178</v>
      </c>
      <c r="I117" s="940" t="s">
        <v>232</v>
      </c>
      <c r="J117" s="940" t="s">
        <v>216</v>
      </c>
      <c r="K117" s="940" t="s">
        <v>297</v>
      </c>
      <c r="L117" s="1082"/>
      <c r="M117" s="943" t="s">
        <v>502</v>
      </c>
      <c r="N117" s="943" t="s">
        <v>367</v>
      </c>
      <c r="O117" s="943" t="s">
        <v>451</v>
      </c>
    </row>
    <row r="118" spans="1:17" ht="17.25" hidden="1" customHeight="1">
      <c r="A118" s="819"/>
      <c r="B118" s="955" t="s">
        <v>383</v>
      </c>
      <c r="C118" s="955" t="s">
        <v>460</v>
      </c>
      <c r="D118" s="955">
        <v>45447</v>
      </c>
      <c r="E118" s="758">
        <f t="shared" ref="E118:E125" si="46">D118+3</f>
        <v>45450</v>
      </c>
      <c r="F118" s="880" t="s">
        <v>399</v>
      </c>
      <c r="G118" s="880" t="s">
        <v>399</v>
      </c>
      <c r="H118" s="880" t="s">
        <v>399</v>
      </c>
      <c r="I118" s="880" t="s">
        <v>399</v>
      </c>
      <c r="J118" s="880" t="s">
        <v>399</v>
      </c>
      <c r="K118" s="758">
        <f t="shared" ref="K118:K124" si="47">D118+22</f>
        <v>45469</v>
      </c>
      <c r="L118" s="758"/>
      <c r="M118" s="758" t="e">
        <f t="shared" ref="M118:M126" si="48">C118+25</f>
        <v>#VALUE!</v>
      </c>
      <c r="N118" s="758">
        <f t="shared" ref="N118:N126" si="49">D118+25</f>
        <v>45472</v>
      </c>
      <c r="O118" s="758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9" t="s">
        <v>461</v>
      </c>
      <c r="B119" s="880" t="s">
        <v>399</v>
      </c>
      <c r="C119" s="955" t="s">
        <v>462</v>
      </c>
      <c r="D119" s="800">
        <v>45447</v>
      </c>
      <c r="E119" s="800">
        <f t="shared" si="46"/>
        <v>45450</v>
      </c>
      <c r="F119" s="800">
        <f t="shared" ref="F119" si="51">D119+9</f>
        <v>45456</v>
      </c>
      <c r="G119" s="800">
        <f t="shared" ref="G119" si="52">D119+12</f>
        <v>45459</v>
      </c>
      <c r="H119" s="800">
        <f t="shared" ref="H119:H124" si="53">D119+14</f>
        <v>45461</v>
      </c>
      <c r="I119" s="800">
        <f t="shared" ref="I119:I124" si="54">D119+20</f>
        <v>45467</v>
      </c>
      <c r="J119" s="800">
        <f t="shared" ref="J119:J124" si="55">D119+21</f>
        <v>45468</v>
      </c>
      <c r="K119" s="800">
        <f t="shared" si="47"/>
        <v>45469</v>
      </c>
      <c r="L119" s="800"/>
      <c r="M119" s="800" t="e">
        <f t="shared" si="48"/>
        <v>#VALUE!</v>
      </c>
      <c r="N119" s="800">
        <f t="shared" si="49"/>
        <v>45472</v>
      </c>
      <c r="O119" s="800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9" t="s">
        <v>402</v>
      </c>
      <c r="B120" s="955" t="s">
        <v>371</v>
      </c>
      <c r="C120" s="955" t="s">
        <v>463</v>
      </c>
      <c r="D120" s="955">
        <v>45459</v>
      </c>
      <c r="E120" s="758">
        <f t="shared" si="46"/>
        <v>45462</v>
      </c>
      <c r="F120" s="880" t="s">
        <v>399</v>
      </c>
      <c r="G120" s="880" t="s">
        <v>399</v>
      </c>
      <c r="H120" s="758">
        <f t="shared" si="53"/>
        <v>45473</v>
      </c>
      <c r="I120" s="758">
        <f t="shared" si="54"/>
        <v>45479</v>
      </c>
      <c r="J120" s="758">
        <f t="shared" si="55"/>
        <v>45480</v>
      </c>
      <c r="K120" s="758">
        <f t="shared" si="47"/>
        <v>45481</v>
      </c>
      <c r="L120" s="758"/>
      <c r="M120" s="758" t="e">
        <f t="shared" si="48"/>
        <v>#VALUE!</v>
      </c>
      <c r="N120" s="758">
        <f t="shared" si="49"/>
        <v>45484</v>
      </c>
      <c r="O120" s="758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9" t="s">
        <v>464</v>
      </c>
      <c r="B121" s="955" t="s">
        <v>404</v>
      </c>
      <c r="C121" s="955" t="s">
        <v>465</v>
      </c>
      <c r="D121" s="880" t="s">
        <v>399</v>
      </c>
      <c r="E121" s="800" t="e">
        <f t="shared" si="46"/>
        <v>#VALUE!</v>
      </c>
      <c r="F121" s="800" t="e">
        <f t="shared" ref="F121:F124" si="58">D121+9</f>
        <v>#VALUE!</v>
      </c>
      <c r="G121" s="800" t="e">
        <f t="shared" ref="G121:G124" si="59">D121+12</f>
        <v>#VALUE!</v>
      </c>
      <c r="H121" s="800" t="e">
        <f t="shared" si="53"/>
        <v>#VALUE!</v>
      </c>
      <c r="I121" s="800" t="e">
        <f t="shared" si="54"/>
        <v>#VALUE!</v>
      </c>
      <c r="J121" s="800" t="e">
        <f t="shared" si="55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800" t="e">
        <f t="shared" si="50"/>
        <v>#VALUE!</v>
      </c>
      <c r="P121" s="758" t="e">
        <f t="shared" ref="P121" si="60">P120+7</f>
        <v>#REF!</v>
      </c>
      <c r="Q121" s="1066" t="e">
        <f>WEEKNUM(P121)</f>
        <v>#REF!</v>
      </c>
    </row>
    <row r="122" spans="1:17" ht="17.25" hidden="1" customHeight="1">
      <c r="A122" s="819" t="s">
        <v>466</v>
      </c>
      <c r="B122" s="955" t="s">
        <v>375</v>
      </c>
      <c r="C122" s="955" t="s">
        <v>467</v>
      </c>
      <c r="D122" s="880" t="s">
        <v>399</v>
      </c>
      <c r="E122" s="800" t="e">
        <f t="shared" si="46"/>
        <v>#VALUE!</v>
      </c>
      <c r="F122" s="800" t="e">
        <f t="shared" si="58"/>
        <v>#VALUE!</v>
      </c>
      <c r="G122" s="800" t="e">
        <f t="shared" si="59"/>
        <v>#VALUE!</v>
      </c>
      <c r="H122" s="800" t="e">
        <f t="shared" si="53"/>
        <v>#VALUE!</v>
      </c>
      <c r="I122" s="800" t="e">
        <f t="shared" si="54"/>
        <v>#VALUE!</v>
      </c>
      <c r="J122" s="800" t="e">
        <f t="shared" si="55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800" t="e">
        <f t="shared" si="50"/>
        <v>#VALUE!</v>
      </c>
      <c r="P122" s="758" t="e">
        <f t="shared" ref="P122" si="61">P121+7</f>
        <v>#REF!</v>
      </c>
      <c r="Q122" s="1066" t="e">
        <f>WEEKNUM(P122)</f>
        <v>#REF!</v>
      </c>
    </row>
    <row r="123" spans="1:17" ht="17.25" hidden="1" customHeight="1">
      <c r="A123" s="819" t="s">
        <v>468</v>
      </c>
      <c r="B123" s="1061" t="s">
        <v>383</v>
      </c>
      <c r="C123" s="955" t="s">
        <v>469</v>
      </c>
      <c r="D123" s="880" t="s">
        <v>399</v>
      </c>
      <c r="E123" s="800" t="e">
        <f t="shared" si="46"/>
        <v>#VALUE!</v>
      </c>
      <c r="F123" s="800" t="e">
        <f t="shared" si="58"/>
        <v>#VALUE!</v>
      </c>
      <c r="G123" s="800" t="e">
        <f t="shared" si="59"/>
        <v>#VALUE!</v>
      </c>
      <c r="H123" s="800" t="e">
        <f t="shared" si="53"/>
        <v>#VALUE!</v>
      </c>
      <c r="I123" s="800" t="e">
        <f t="shared" si="54"/>
        <v>#VALUE!</v>
      </c>
      <c r="J123" s="800" t="e">
        <f t="shared" si="55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800" t="e">
        <f t="shared" si="50"/>
        <v>#VALUE!</v>
      </c>
      <c r="P123" s="758" t="e">
        <f t="shared" ref="P123" si="62">P122+7</f>
        <v>#REF!</v>
      </c>
      <c r="Q123" s="1066" t="e">
        <f t="shared" ref="Q123:Q144" si="63">WEEKNUM(P123)</f>
        <v>#REF!</v>
      </c>
    </row>
    <row r="124" spans="1:17" ht="17.25" hidden="1" customHeight="1">
      <c r="A124" s="819"/>
      <c r="B124" s="955" t="s">
        <v>377</v>
      </c>
      <c r="C124" s="955" t="s">
        <v>470</v>
      </c>
      <c r="D124" s="955">
        <v>45484</v>
      </c>
      <c r="E124" s="758">
        <f t="shared" si="46"/>
        <v>45487</v>
      </c>
      <c r="F124" s="758">
        <f t="shared" si="58"/>
        <v>45493</v>
      </c>
      <c r="G124" s="758">
        <f t="shared" si="59"/>
        <v>45496</v>
      </c>
      <c r="H124" s="758">
        <f t="shared" si="53"/>
        <v>45498</v>
      </c>
      <c r="I124" s="758">
        <f t="shared" si="54"/>
        <v>45504</v>
      </c>
      <c r="J124" s="758">
        <f t="shared" si="55"/>
        <v>45505</v>
      </c>
      <c r="K124" s="758">
        <f t="shared" si="47"/>
        <v>45506</v>
      </c>
      <c r="L124" s="758"/>
      <c r="M124" s="758" t="e">
        <f t="shared" si="48"/>
        <v>#VALUE!</v>
      </c>
      <c r="N124" s="758">
        <f t="shared" si="49"/>
        <v>45509</v>
      </c>
      <c r="O124" s="758">
        <f t="shared" si="50"/>
        <v>45512</v>
      </c>
      <c r="P124" s="758" t="e">
        <f t="shared" ref="P124" si="64">P123+7</f>
        <v>#REF!</v>
      </c>
      <c r="Q124" s="1066" t="e">
        <f t="shared" si="63"/>
        <v>#REF!</v>
      </c>
    </row>
    <row r="125" spans="1:17" ht="17.25" hidden="1" customHeight="1">
      <c r="A125" s="819"/>
      <c r="B125" s="1003" t="s">
        <v>389</v>
      </c>
      <c r="C125" s="955" t="s">
        <v>471</v>
      </c>
      <c r="D125" s="955">
        <v>45490</v>
      </c>
      <c r="E125" s="758">
        <f t="shared" si="46"/>
        <v>45493</v>
      </c>
      <c r="F125" s="880" t="s">
        <v>399</v>
      </c>
      <c r="G125" s="880" t="s">
        <v>399</v>
      </c>
      <c r="H125" s="880" t="s">
        <v>399</v>
      </c>
      <c r="I125" s="880" t="s">
        <v>399</v>
      </c>
      <c r="J125" s="880" t="s">
        <v>399</v>
      </c>
      <c r="K125" s="880" t="s">
        <v>399</v>
      </c>
      <c r="L125" s="880"/>
      <c r="M125" s="758" t="e">
        <f t="shared" si="48"/>
        <v>#VALUE!</v>
      </c>
      <c r="N125" s="758">
        <f t="shared" si="49"/>
        <v>45515</v>
      </c>
      <c r="O125" s="758">
        <f t="shared" si="50"/>
        <v>45518</v>
      </c>
      <c r="P125" s="758" t="e">
        <f t="shared" ref="P125" si="65">P124+7</f>
        <v>#REF!</v>
      </c>
      <c r="Q125" s="1066" t="e">
        <f t="shared" si="63"/>
        <v>#REF!</v>
      </c>
    </row>
    <row r="126" spans="1:17" ht="17.25" hidden="1" customHeight="1">
      <c r="A126" s="819" t="s">
        <v>371</v>
      </c>
      <c r="B126" s="955" t="s">
        <v>411</v>
      </c>
      <c r="C126" s="955" t="s">
        <v>472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 t="shared" si="48"/>
        <v>#VALUE!</v>
      </c>
      <c r="N126" s="758">
        <f t="shared" si="49"/>
        <v>45521</v>
      </c>
      <c r="O126" s="758">
        <f t="shared" si="50"/>
        <v>45524</v>
      </c>
      <c r="P126" s="758" t="e">
        <f t="shared" ref="P126" si="66">P125+7</f>
        <v>#REF!</v>
      </c>
      <c r="Q126" s="1066" t="e">
        <f t="shared" si="63"/>
        <v>#REF!</v>
      </c>
    </row>
    <row r="127" spans="1:17" ht="17.25" hidden="1" customHeight="1">
      <c r="A127" s="819"/>
      <c r="B127" s="955" t="s">
        <v>404</v>
      </c>
      <c r="C127" s="955" t="s">
        <v>473</v>
      </c>
      <c r="D127" s="955">
        <v>45511</v>
      </c>
      <c r="E127" s="880" t="s">
        <v>399</v>
      </c>
      <c r="F127" s="880" t="s">
        <v>399</v>
      </c>
      <c r="G127" s="880" t="s">
        <v>399</v>
      </c>
      <c r="H127" s="880" t="s">
        <v>399</v>
      </c>
      <c r="I127" s="880" t="s">
        <v>399</v>
      </c>
      <c r="J127" s="880" t="s">
        <v>399</v>
      </c>
      <c r="K127" s="880" t="s">
        <v>399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7">P126+7</f>
        <v>#REF!</v>
      </c>
      <c r="Q127" s="1066" t="e">
        <f t="shared" si="63"/>
        <v>#REF!</v>
      </c>
    </row>
    <row r="128" spans="1:17" ht="17.25" hidden="1" customHeight="1">
      <c r="A128" s="819" t="s">
        <v>371</v>
      </c>
      <c r="B128" s="955" t="s">
        <v>375</v>
      </c>
      <c r="C128" s="955" t="s">
        <v>474</v>
      </c>
      <c r="D128" s="955">
        <v>45511</v>
      </c>
      <c r="E128" s="758">
        <f t="shared" ref="E128:E131" si="68">D128+3</f>
        <v>45514</v>
      </c>
      <c r="F128" s="758">
        <f t="shared" ref="F128:F133" si="69">D128+9</f>
        <v>45520</v>
      </c>
      <c r="G128" s="758">
        <f t="shared" ref="G128:G133" si="70">D128+12</f>
        <v>45523</v>
      </c>
      <c r="H128" s="758">
        <f t="shared" ref="H128" si="71">D128+14</f>
        <v>45525</v>
      </c>
      <c r="I128" s="758">
        <f t="shared" ref="I128:I133" si="72">D128+20</f>
        <v>45531</v>
      </c>
      <c r="J128" s="758">
        <f t="shared" ref="J128:J133" si="73">D128+21</f>
        <v>45532</v>
      </c>
      <c r="K128" s="758">
        <f t="shared" ref="K128:K133" si="74">D128+22</f>
        <v>45533</v>
      </c>
      <c r="L128" s="758"/>
      <c r="M128" s="758" t="e">
        <f t="shared" ref="M128:M137" si="75">C128+25</f>
        <v>#VALUE!</v>
      </c>
      <c r="N128" s="758">
        <f t="shared" ref="N128:N137" si="76">D128+25</f>
        <v>45536</v>
      </c>
      <c r="O128" s="758">
        <f t="shared" ref="O128:O137" si="77">D128+26</f>
        <v>45537</v>
      </c>
      <c r="P128" s="758" t="e">
        <f t="shared" ref="P128" si="78">P127+7</f>
        <v>#REF!</v>
      </c>
      <c r="Q128" s="1066" t="e">
        <f t="shared" si="63"/>
        <v>#REF!</v>
      </c>
    </row>
    <row r="129" spans="1:17" ht="17.25" hidden="1" customHeight="1">
      <c r="A129" s="819"/>
      <c r="B129" s="955" t="s">
        <v>415</v>
      </c>
      <c r="C129" s="955" t="s">
        <v>475</v>
      </c>
      <c r="D129" s="955">
        <v>45516</v>
      </c>
      <c r="E129" s="758">
        <f t="shared" si="68"/>
        <v>45519</v>
      </c>
      <c r="F129" s="758">
        <f t="shared" si="69"/>
        <v>45525</v>
      </c>
      <c r="G129" s="758">
        <f t="shared" si="70"/>
        <v>45528</v>
      </c>
      <c r="H129" s="758">
        <f>D129+14</f>
        <v>45530</v>
      </c>
      <c r="I129" s="758">
        <f t="shared" si="72"/>
        <v>45536</v>
      </c>
      <c r="J129" s="758">
        <f t="shared" si="73"/>
        <v>45537</v>
      </c>
      <c r="K129" s="758">
        <f t="shared" si="74"/>
        <v>45538</v>
      </c>
      <c r="L129" s="758"/>
      <c r="M129" s="758" t="e">
        <f t="shared" si="75"/>
        <v>#VALUE!</v>
      </c>
      <c r="N129" s="758">
        <f t="shared" si="76"/>
        <v>45541</v>
      </c>
      <c r="O129" s="758">
        <f t="shared" si="77"/>
        <v>45542</v>
      </c>
      <c r="P129" s="758" t="e">
        <f t="shared" ref="P129" si="79">P128+7</f>
        <v>#REF!</v>
      </c>
      <c r="Q129" s="1066" t="e">
        <f t="shared" si="63"/>
        <v>#REF!</v>
      </c>
    </row>
    <row r="130" spans="1:17" ht="17.25" hidden="1" customHeight="1">
      <c r="A130" s="819" t="s">
        <v>377</v>
      </c>
      <c r="B130" s="955" t="s">
        <v>389</v>
      </c>
      <c r="C130" s="955" t="s">
        <v>476</v>
      </c>
      <c r="D130" s="955">
        <v>45520</v>
      </c>
      <c r="E130" s="758">
        <f t="shared" si="68"/>
        <v>45523</v>
      </c>
      <c r="F130" s="758">
        <f t="shared" si="69"/>
        <v>45529</v>
      </c>
      <c r="G130" s="758">
        <f t="shared" si="70"/>
        <v>45532</v>
      </c>
      <c r="H130" s="758">
        <f t="shared" ref="H130:H133" si="80">D130+14</f>
        <v>45534</v>
      </c>
      <c r="I130" s="758">
        <f t="shared" si="72"/>
        <v>45540</v>
      </c>
      <c r="J130" s="758">
        <f t="shared" si="73"/>
        <v>45541</v>
      </c>
      <c r="K130" s="758">
        <f t="shared" si="74"/>
        <v>45542</v>
      </c>
      <c r="L130" s="758"/>
      <c r="M130" s="758" t="e">
        <f t="shared" si="75"/>
        <v>#VALUE!</v>
      </c>
      <c r="N130" s="758">
        <f t="shared" si="76"/>
        <v>45545</v>
      </c>
      <c r="O130" s="758">
        <f t="shared" si="77"/>
        <v>45546</v>
      </c>
      <c r="P130" s="758" t="e">
        <f t="shared" ref="P130" si="81">P129+7</f>
        <v>#REF!</v>
      </c>
      <c r="Q130" s="1066" t="e">
        <f t="shared" si="63"/>
        <v>#REF!</v>
      </c>
    </row>
    <row r="131" spans="1:17" ht="17.25" hidden="1" customHeight="1">
      <c r="A131" s="819" t="s">
        <v>389</v>
      </c>
      <c r="B131" s="1003" t="s">
        <v>377</v>
      </c>
      <c r="C131" s="955" t="s">
        <v>477</v>
      </c>
      <c r="D131" s="880" t="s">
        <v>399</v>
      </c>
      <c r="E131" s="800" t="e">
        <f t="shared" si="68"/>
        <v>#VALUE!</v>
      </c>
      <c r="F131" s="800" t="e">
        <f t="shared" si="69"/>
        <v>#VALUE!</v>
      </c>
      <c r="G131" s="800" t="e">
        <f t="shared" si="70"/>
        <v>#VALUE!</v>
      </c>
      <c r="H131" s="800" t="e">
        <f t="shared" si="80"/>
        <v>#VALUE!</v>
      </c>
      <c r="I131" s="800" t="e">
        <f t="shared" si="72"/>
        <v>#VALUE!</v>
      </c>
      <c r="J131" s="800" t="e">
        <f t="shared" si="73"/>
        <v>#VALUE!</v>
      </c>
      <c r="K131" s="800" t="e">
        <f t="shared" si="74"/>
        <v>#VALUE!</v>
      </c>
      <c r="L131" s="800"/>
      <c r="M131" s="800" t="e">
        <f t="shared" si="75"/>
        <v>#VALUE!</v>
      </c>
      <c r="N131" s="800" t="e">
        <f t="shared" si="76"/>
        <v>#VALUE!</v>
      </c>
      <c r="O131" s="800" t="e">
        <f t="shared" si="77"/>
        <v>#VALUE!</v>
      </c>
      <c r="P131" s="758" t="e">
        <f t="shared" ref="P131" si="82">P130+7</f>
        <v>#REF!</v>
      </c>
      <c r="Q131" s="1066" t="e">
        <f t="shared" si="63"/>
        <v>#REF!</v>
      </c>
    </row>
    <row r="132" spans="1:17" ht="17.25" hidden="1" customHeight="1">
      <c r="A132" s="819" t="s">
        <v>404</v>
      </c>
      <c r="B132" s="955" t="s">
        <v>404</v>
      </c>
      <c r="C132" s="955" t="s">
        <v>478</v>
      </c>
      <c r="D132" s="955">
        <v>45539</v>
      </c>
      <c r="E132" s="758">
        <f>D132+3</f>
        <v>45542</v>
      </c>
      <c r="F132" s="758">
        <f t="shared" si="69"/>
        <v>45548</v>
      </c>
      <c r="G132" s="758">
        <f t="shared" si="70"/>
        <v>45551</v>
      </c>
      <c r="H132" s="758">
        <f t="shared" si="80"/>
        <v>45553</v>
      </c>
      <c r="I132" s="758">
        <f t="shared" si="72"/>
        <v>45559</v>
      </c>
      <c r="J132" s="758">
        <f t="shared" si="73"/>
        <v>45560</v>
      </c>
      <c r="K132" s="758">
        <f t="shared" si="74"/>
        <v>45561</v>
      </c>
      <c r="L132" s="758"/>
      <c r="M132" s="758" t="e">
        <f t="shared" si="75"/>
        <v>#VALUE!</v>
      </c>
      <c r="N132" s="758">
        <f t="shared" si="76"/>
        <v>45564</v>
      </c>
      <c r="O132" s="758">
        <f t="shared" si="77"/>
        <v>45565</v>
      </c>
      <c r="P132" s="758" t="e">
        <f t="shared" ref="P132" si="83">P131+7</f>
        <v>#REF!</v>
      </c>
      <c r="Q132" s="1066" t="e">
        <f t="shared" si="63"/>
        <v>#REF!</v>
      </c>
    </row>
    <row r="133" spans="1:17" ht="17.25" hidden="1" customHeight="1">
      <c r="A133" s="819" t="s">
        <v>411</v>
      </c>
      <c r="B133" s="955" t="s">
        <v>411</v>
      </c>
      <c r="C133" s="955" t="s">
        <v>479</v>
      </c>
      <c r="D133" s="955">
        <v>45542</v>
      </c>
      <c r="E133" s="758">
        <f t="shared" ref="E133" si="84">D133+3</f>
        <v>45545</v>
      </c>
      <c r="F133" s="758">
        <f t="shared" si="69"/>
        <v>45551</v>
      </c>
      <c r="G133" s="758">
        <f t="shared" si="70"/>
        <v>45554</v>
      </c>
      <c r="H133" s="758">
        <f t="shared" si="80"/>
        <v>45556</v>
      </c>
      <c r="I133" s="758">
        <f t="shared" si="72"/>
        <v>45562</v>
      </c>
      <c r="J133" s="758">
        <f t="shared" si="73"/>
        <v>45563</v>
      </c>
      <c r="K133" s="758">
        <f t="shared" si="74"/>
        <v>45564</v>
      </c>
      <c r="L133" s="758"/>
      <c r="M133" s="758" t="e">
        <f t="shared" si="75"/>
        <v>#VALUE!</v>
      </c>
      <c r="N133" s="758">
        <f t="shared" si="76"/>
        <v>45567</v>
      </c>
      <c r="O133" s="758">
        <f t="shared" si="77"/>
        <v>45568</v>
      </c>
      <c r="P133" s="758" t="e">
        <f t="shared" ref="P133" si="85">P132+7</f>
        <v>#REF!</v>
      </c>
      <c r="Q133" s="1066" t="e">
        <f t="shared" si="63"/>
        <v>#REF!</v>
      </c>
    </row>
    <row r="134" spans="1:17" ht="17.25" hidden="1" customHeight="1">
      <c r="A134" s="819"/>
      <c r="B134" s="955" t="s">
        <v>375</v>
      </c>
      <c r="C134" s="955" t="s">
        <v>480</v>
      </c>
      <c r="D134" s="955">
        <v>45561</v>
      </c>
      <c r="E134" s="1229" t="s">
        <v>399</v>
      </c>
      <c r="F134" s="1230"/>
      <c r="G134" s="1230"/>
      <c r="H134" s="1230"/>
      <c r="I134" s="1230"/>
      <c r="J134" s="1230"/>
      <c r="K134" s="1230"/>
      <c r="L134" s="1074"/>
      <c r="M134" s="758" t="e">
        <f t="shared" si="75"/>
        <v>#VALUE!</v>
      </c>
      <c r="N134" s="758">
        <f t="shared" si="76"/>
        <v>45586</v>
      </c>
      <c r="O134" s="758">
        <f t="shared" si="77"/>
        <v>45587</v>
      </c>
      <c r="P134" s="758" t="e">
        <f t="shared" ref="P134" si="86">P133+7</f>
        <v>#REF!</v>
      </c>
      <c r="Q134" s="1066" t="e">
        <f t="shared" si="63"/>
        <v>#REF!</v>
      </c>
    </row>
    <row r="135" spans="1:17" ht="17.25" hidden="1" customHeight="1">
      <c r="A135" s="819"/>
      <c r="B135" s="955" t="s">
        <v>415</v>
      </c>
      <c r="C135" s="955" t="s">
        <v>481</v>
      </c>
      <c r="D135" s="955">
        <v>45558</v>
      </c>
      <c r="E135" s="758">
        <f t="shared" ref="E135:E141" si="87">D135+3</f>
        <v>45561</v>
      </c>
      <c r="F135" s="758">
        <f t="shared" ref="F135:F141" si="88">D135+9</f>
        <v>45567</v>
      </c>
      <c r="G135" s="758">
        <f t="shared" ref="G135:G141" si="89">D135+12</f>
        <v>45570</v>
      </c>
      <c r="H135" s="758">
        <f t="shared" ref="H135:H141" si="90">D135+14</f>
        <v>45572</v>
      </c>
      <c r="I135" s="758">
        <f t="shared" ref="I135:I148" si="91">D135+20</f>
        <v>45578</v>
      </c>
      <c r="J135" s="758">
        <f t="shared" ref="J135:J148" si="92">D135+21</f>
        <v>45579</v>
      </c>
      <c r="K135" s="758">
        <f t="shared" ref="K135:K148" si="93">D135+22</f>
        <v>45580</v>
      </c>
      <c r="L135" s="758"/>
      <c r="M135" s="758" t="e">
        <f t="shared" si="75"/>
        <v>#VALUE!</v>
      </c>
      <c r="N135" s="758">
        <f t="shared" si="76"/>
        <v>45583</v>
      </c>
      <c r="O135" s="758">
        <f t="shared" si="77"/>
        <v>45584</v>
      </c>
      <c r="P135" s="758" t="e">
        <f t="shared" ref="P135" si="94">P134+7</f>
        <v>#REF!</v>
      </c>
      <c r="Q135" s="1066" t="e">
        <f t="shared" si="63"/>
        <v>#REF!</v>
      </c>
    </row>
    <row r="136" spans="1:17" ht="17.25" hidden="1" customHeight="1">
      <c r="A136" s="819"/>
      <c r="B136" s="955" t="s">
        <v>389</v>
      </c>
      <c r="C136" s="955" t="s">
        <v>482</v>
      </c>
      <c r="D136" s="880" t="s">
        <v>399</v>
      </c>
      <c r="E136" s="800" t="e">
        <f t="shared" si="87"/>
        <v>#VALUE!</v>
      </c>
      <c r="F136" s="800" t="e">
        <f t="shared" si="88"/>
        <v>#VALUE!</v>
      </c>
      <c r="G136" s="800" t="e">
        <f t="shared" si="89"/>
        <v>#VALUE!</v>
      </c>
      <c r="H136" s="800" t="e">
        <f t="shared" si="90"/>
        <v>#VALUE!</v>
      </c>
      <c r="I136" s="800" t="e">
        <f t="shared" si="91"/>
        <v>#VALUE!</v>
      </c>
      <c r="J136" s="800" t="e">
        <f t="shared" si="92"/>
        <v>#VALUE!</v>
      </c>
      <c r="K136" s="800" t="e">
        <f t="shared" si="93"/>
        <v>#VALUE!</v>
      </c>
      <c r="L136" s="800"/>
      <c r="M136" s="800" t="e">
        <f t="shared" si="75"/>
        <v>#VALUE!</v>
      </c>
      <c r="N136" s="800" t="e">
        <f t="shared" si="76"/>
        <v>#VALUE!</v>
      </c>
      <c r="O136" s="800" t="e">
        <f t="shared" si="77"/>
        <v>#VALUE!</v>
      </c>
      <c r="P136" s="758" t="e">
        <f t="shared" ref="P136" si="95">P135+7</f>
        <v>#REF!</v>
      </c>
      <c r="Q136" s="1066" t="e">
        <f t="shared" si="63"/>
        <v>#REF!</v>
      </c>
    </row>
    <row r="137" spans="1:17" ht="17.25" hidden="1" customHeight="1">
      <c r="A137" s="819"/>
      <c r="B137" s="955" t="s">
        <v>404</v>
      </c>
      <c r="C137" s="955" t="s">
        <v>483</v>
      </c>
      <c r="D137" s="955">
        <v>45573</v>
      </c>
      <c r="E137" s="758">
        <f t="shared" si="87"/>
        <v>45576</v>
      </c>
      <c r="F137" s="758">
        <f t="shared" si="88"/>
        <v>45582</v>
      </c>
      <c r="G137" s="758">
        <f t="shared" si="89"/>
        <v>45585</v>
      </c>
      <c r="H137" s="758">
        <f t="shared" si="90"/>
        <v>45587</v>
      </c>
      <c r="I137" s="758">
        <f t="shared" si="91"/>
        <v>45593</v>
      </c>
      <c r="J137" s="758">
        <f t="shared" si="92"/>
        <v>45594</v>
      </c>
      <c r="K137" s="758">
        <f t="shared" si="93"/>
        <v>45595</v>
      </c>
      <c r="L137" s="758"/>
      <c r="M137" s="758" t="e">
        <f t="shared" si="75"/>
        <v>#VALUE!</v>
      </c>
      <c r="N137" s="758">
        <f t="shared" si="76"/>
        <v>45598</v>
      </c>
      <c r="O137" s="758">
        <f t="shared" si="77"/>
        <v>45599</v>
      </c>
      <c r="P137" s="758" t="e">
        <f t="shared" ref="P137" si="96">P136+7</f>
        <v>#REF!</v>
      </c>
      <c r="Q137" s="1066" t="e">
        <f t="shared" si="63"/>
        <v>#REF!</v>
      </c>
    </row>
    <row r="138" spans="1:17" ht="17.25" hidden="1" customHeight="1">
      <c r="A138" s="819" t="s">
        <v>371</v>
      </c>
      <c r="B138" s="1026" t="s">
        <v>423</v>
      </c>
      <c r="C138" s="955" t="s">
        <v>484</v>
      </c>
      <c r="D138" s="800">
        <v>45579</v>
      </c>
      <c r="E138" s="800">
        <f t="shared" si="87"/>
        <v>45582</v>
      </c>
      <c r="F138" s="800">
        <f t="shared" si="88"/>
        <v>45588</v>
      </c>
      <c r="G138" s="800">
        <f t="shared" si="89"/>
        <v>45591</v>
      </c>
      <c r="H138" s="800">
        <f t="shared" si="90"/>
        <v>45593</v>
      </c>
      <c r="I138" s="800">
        <f t="shared" si="91"/>
        <v>45599</v>
      </c>
      <c r="J138" s="800">
        <f t="shared" si="92"/>
        <v>45600</v>
      </c>
      <c r="K138" s="800">
        <f t="shared" si="93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7">P137+7</f>
        <v>#REF!</v>
      </c>
      <c r="Q138" s="1066" t="e">
        <f t="shared" si="63"/>
        <v>#REF!</v>
      </c>
    </row>
    <row r="139" spans="1:17" ht="17.25" hidden="1" customHeight="1">
      <c r="A139" s="819" t="s">
        <v>375</v>
      </c>
      <c r="B139" s="955" t="s">
        <v>375</v>
      </c>
      <c r="C139" s="955" t="s">
        <v>485</v>
      </c>
      <c r="D139" s="955">
        <v>45582</v>
      </c>
      <c r="E139" s="758">
        <f t="shared" si="87"/>
        <v>45585</v>
      </c>
      <c r="F139" s="758">
        <f t="shared" si="88"/>
        <v>45591</v>
      </c>
      <c r="G139" s="758">
        <f t="shared" si="89"/>
        <v>45594</v>
      </c>
      <c r="H139" s="758">
        <f t="shared" si="90"/>
        <v>45596</v>
      </c>
      <c r="I139" s="758">
        <f t="shared" si="91"/>
        <v>45602</v>
      </c>
      <c r="J139" s="758">
        <f t="shared" si="92"/>
        <v>45603</v>
      </c>
      <c r="K139" s="758">
        <f t="shared" si="93"/>
        <v>45604</v>
      </c>
      <c r="L139" s="1077"/>
      <c r="M139" s="758" t="e">
        <f t="shared" ref="M139:N144" si="98">C139+25</f>
        <v>#VALUE!</v>
      </c>
      <c r="N139" s="758">
        <f t="shared" si="98"/>
        <v>45607</v>
      </c>
      <c r="O139" s="758">
        <f t="shared" ref="O139:O144" si="99">D139+26</f>
        <v>45608</v>
      </c>
      <c r="P139" s="758" t="e">
        <f t="shared" ref="P139" si="100">P138+7</f>
        <v>#REF!</v>
      </c>
      <c r="Q139" s="1066" t="e">
        <f t="shared" si="63"/>
        <v>#REF!</v>
      </c>
    </row>
    <row r="140" spans="1:17" ht="17.25" hidden="1" customHeight="1">
      <c r="A140" s="819"/>
      <c r="B140" s="955" t="s">
        <v>427</v>
      </c>
      <c r="C140" s="955" t="s">
        <v>486</v>
      </c>
      <c r="D140" s="955">
        <v>45593</v>
      </c>
      <c r="E140" s="758">
        <f t="shared" si="87"/>
        <v>45596</v>
      </c>
      <c r="F140" s="758">
        <f t="shared" si="88"/>
        <v>45602</v>
      </c>
      <c r="G140" s="758">
        <f t="shared" si="89"/>
        <v>45605</v>
      </c>
      <c r="H140" s="758">
        <f t="shared" si="90"/>
        <v>45607</v>
      </c>
      <c r="I140" s="758">
        <f t="shared" si="91"/>
        <v>45613</v>
      </c>
      <c r="J140" s="758">
        <f t="shared" si="92"/>
        <v>45614</v>
      </c>
      <c r="K140" s="758">
        <f t="shared" si="93"/>
        <v>45615</v>
      </c>
      <c r="L140" s="1078"/>
      <c r="M140" s="758" t="e">
        <f t="shared" si="98"/>
        <v>#VALUE!</v>
      </c>
      <c r="N140" s="758">
        <f t="shared" si="98"/>
        <v>45618</v>
      </c>
      <c r="O140" s="758">
        <f t="shared" si="99"/>
        <v>45619</v>
      </c>
      <c r="P140" s="758" t="e">
        <f t="shared" ref="P140" si="101">P139+7</f>
        <v>#REF!</v>
      </c>
      <c r="Q140" s="1066" t="e">
        <f t="shared" si="63"/>
        <v>#REF!</v>
      </c>
    </row>
    <row r="141" spans="1:17" ht="17.25" hidden="1" customHeight="1">
      <c r="A141" s="819" t="s">
        <v>415</v>
      </c>
      <c r="B141" s="955" t="s">
        <v>377</v>
      </c>
      <c r="C141" s="955" t="s">
        <v>487</v>
      </c>
      <c r="D141" s="955">
        <v>45598</v>
      </c>
      <c r="E141" s="758">
        <f t="shared" si="87"/>
        <v>45601</v>
      </c>
      <c r="F141" s="758">
        <f t="shared" si="88"/>
        <v>45607</v>
      </c>
      <c r="G141" s="758">
        <f t="shared" si="89"/>
        <v>45610</v>
      </c>
      <c r="H141" s="758">
        <f t="shared" si="90"/>
        <v>45612</v>
      </c>
      <c r="I141" s="758">
        <f t="shared" si="91"/>
        <v>45618</v>
      </c>
      <c r="J141" s="758">
        <f t="shared" si="92"/>
        <v>45619</v>
      </c>
      <c r="K141" s="758">
        <f t="shared" si="93"/>
        <v>45620</v>
      </c>
      <c r="L141" s="1078"/>
      <c r="M141" s="758" t="e">
        <f t="shared" si="98"/>
        <v>#VALUE!</v>
      </c>
      <c r="N141" s="758">
        <f t="shared" si="98"/>
        <v>45623</v>
      </c>
      <c r="O141" s="758">
        <f t="shared" si="99"/>
        <v>45624</v>
      </c>
      <c r="P141" s="758" t="e">
        <f t="shared" ref="P141" si="102">P140+7</f>
        <v>#REF!</v>
      </c>
      <c r="Q141" s="1066" t="e">
        <f t="shared" si="63"/>
        <v>#REF!</v>
      </c>
    </row>
    <row r="142" spans="1:17" ht="17.25" hidden="1" customHeight="1">
      <c r="A142" s="819" t="s">
        <v>377</v>
      </c>
      <c r="B142" s="955" t="s">
        <v>415</v>
      </c>
      <c r="C142" s="955" t="s">
        <v>488</v>
      </c>
      <c r="D142" s="955">
        <v>45610</v>
      </c>
      <c r="E142" s="880" t="s">
        <v>399</v>
      </c>
      <c r="F142" s="880" t="s">
        <v>399</v>
      </c>
      <c r="G142" s="880" t="s">
        <v>399</v>
      </c>
      <c r="H142" s="880" t="s">
        <v>399</v>
      </c>
      <c r="I142" s="758">
        <f t="shared" si="91"/>
        <v>45630</v>
      </c>
      <c r="J142" s="758">
        <f t="shared" si="92"/>
        <v>45631</v>
      </c>
      <c r="K142" s="758">
        <f t="shared" si="93"/>
        <v>45632</v>
      </c>
      <c r="L142" s="1081"/>
      <c r="M142" s="758" t="e">
        <f t="shared" si="98"/>
        <v>#VALUE!</v>
      </c>
      <c r="N142" s="758">
        <f t="shared" si="98"/>
        <v>45635</v>
      </c>
      <c r="O142" s="758">
        <f t="shared" si="99"/>
        <v>45636</v>
      </c>
      <c r="P142" s="758" t="e">
        <f t="shared" ref="P142" si="103">P141+7</f>
        <v>#REF!</v>
      </c>
      <c r="Q142" s="1066" t="e">
        <f t="shared" si="63"/>
        <v>#REF!</v>
      </c>
    </row>
    <row r="143" spans="1:17" ht="17.25" hidden="1" customHeight="1">
      <c r="A143" s="819" t="s">
        <v>404</v>
      </c>
      <c r="B143" s="955" t="s">
        <v>371</v>
      </c>
      <c r="C143" s="955" t="s">
        <v>489</v>
      </c>
      <c r="D143" s="955">
        <v>45611</v>
      </c>
      <c r="E143" s="758">
        <f t="shared" ref="E143" si="104">D143+3</f>
        <v>45614</v>
      </c>
      <c r="F143" s="758">
        <f t="shared" ref="F143" si="105">D143+9</f>
        <v>45620</v>
      </c>
      <c r="G143" s="758">
        <f t="shared" ref="G143:G148" si="106">D143+12</f>
        <v>45623</v>
      </c>
      <c r="H143" s="758">
        <f t="shared" ref="H143:H148" si="107">D143+14</f>
        <v>45625</v>
      </c>
      <c r="I143" s="758">
        <f t="shared" si="91"/>
        <v>45631</v>
      </c>
      <c r="J143" s="758">
        <f t="shared" si="92"/>
        <v>45632</v>
      </c>
      <c r="K143" s="758">
        <f t="shared" si="93"/>
        <v>45633</v>
      </c>
      <c r="L143" s="1044"/>
      <c r="M143" s="758" t="e">
        <f t="shared" si="98"/>
        <v>#VALUE!</v>
      </c>
      <c r="N143" s="758">
        <f t="shared" si="98"/>
        <v>45636</v>
      </c>
      <c r="O143" s="758">
        <f t="shared" si="99"/>
        <v>45637</v>
      </c>
      <c r="P143" s="758" t="e">
        <f t="shared" ref="P143" si="108">P142+7</f>
        <v>#REF!</v>
      </c>
      <c r="Q143" s="1066" t="e">
        <f t="shared" si="63"/>
        <v>#REF!</v>
      </c>
    </row>
    <row r="144" spans="1:17" ht="20.100000000000001" hidden="1" customHeight="1">
      <c r="A144" s="819" t="s">
        <v>435</v>
      </c>
      <c r="B144" s="955" t="s">
        <v>436</v>
      </c>
      <c r="C144" s="955" t="s">
        <v>490</v>
      </c>
      <c r="D144" s="955">
        <v>45625</v>
      </c>
      <c r="E144" s="880" t="s">
        <v>399</v>
      </c>
      <c r="F144" s="880" t="s">
        <v>399</v>
      </c>
      <c r="G144" s="758">
        <f t="shared" si="106"/>
        <v>45637</v>
      </c>
      <c r="H144" s="758">
        <f t="shared" si="107"/>
        <v>45639</v>
      </c>
      <c r="I144" s="758">
        <f t="shared" si="91"/>
        <v>45645</v>
      </c>
      <c r="J144" s="758">
        <f t="shared" si="92"/>
        <v>45646</v>
      </c>
      <c r="K144" s="758">
        <f t="shared" si="93"/>
        <v>45647</v>
      </c>
      <c r="L144" s="758"/>
      <c r="M144" s="758" t="e">
        <f t="shared" si="98"/>
        <v>#VALUE!</v>
      </c>
      <c r="N144" s="758">
        <f t="shared" si="98"/>
        <v>45650</v>
      </c>
      <c r="O144" s="758">
        <f t="shared" si="99"/>
        <v>45651</v>
      </c>
      <c r="P144" s="758" t="e">
        <f t="shared" ref="P144" si="109">P143+7</f>
        <v>#REF!</v>
      </c>
      <c r="Q144" s="1066" t="e">
        <f t="shared" si="63"/>
        <v>#REF!</v>
      </c>
    </row>
    <row r="145" spans="1:15" ht="20.100000000000001" hidden="1" customHeight="1">
      <c r="A145" s="819" t="s">
        <v>427</v>
      </c>
      <c r="B145" s="955" t="s">
        <v>375</v>
      </c>
      <c r="C145" s="955" t="s">
        <v>491</v>
      </c>
      <c r="D145" s="955">
        <v>45628</v>
      </c>
      <c r="E145" s="758">
        <f t="shared" ref="E145" si="110">D145+3</f>
        <v>45631</v>
      </c>
      <c r="F145" s="758">
        <f t="shared" ref="F145" si="111">D145+9</f>
        <v>45637</v>
      </c>
      <c r="G145" s="758">
        <f t="shared" si="106"/>
        <v>45640</v>
      </c>
      <c r="H145" s="758">
        <f t="shared" si="107"/>
        <v>45642</v>
      </c>
      <c r="I145" s="758">
        <f t="shared" si="91"/>
        <v>45648</v>
      </c>
      <c r="J145" s="758">
        <f t="shared" si="92"/>
        <v>45649</v>
      </c>
      <c r="K145" s="758">
        <f t="shared" si="93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12">WEEKNUM(N145)</f>
        <v>#REF!</v>
      </c>
    </row>
    <row r="146" spans="1:15" ht="20.100000000000001" hidden="1" customHeight="1">
      <c r="A146" s="819"/>
      <c r="B146" s="955" t="s">
        <v>427</v>
      </c>
      <c r="C146" s="955" t="s">
        <v>492</v>
      </c>
      <c r="D146" s="955">
        <v>45637</v>
      </c>
      <c r="E146" s="880" t="s">
        <v>399</v>
      </c>
      <c r="F146" s="880" t="s">
        <v>399</v>
      </c>
      <c r="G146" s="758">
        <f t="shared" si="106"/>
        <v>45649</v>
      </c>
      <c r="H146" s="758">
        <f t="shared" si="107"/>
        <v>45651</v>
      </c>
      <c r="I146" s="758">
        <f t="shared" si="91"/>
        <v>45657</v>
      </c>
      <c r="J146" s="758">
        <f t="shared" si="92"/>
        <v>45658</v>
      </c>
      <c r="K146" s="758">
        <f t="shared" si="93"/>
        <v>45659</v>
      </c>
      <c r="L146" s="331"/>
      <c r="M146" s="758">
        <f t="shared" ref="M146:N146" si="113">M145+7</f>
        <v>45665</v>
      </c>
      <c r="N146" s="758" t="e">
        <f t="shared" si="113"/>
        <v>#REF!</v>
      </c>
      <c r="O146" s="1066" t="e">
        <f t="shared" si="112"/>
        <v>#REF!</v>
      </c>
    </row>
    <row r="147" spans="1:15" ht="20.100000000000001" hidden="1" customHeight="1">
      <c r="A147" s="819" t="s">
        <v>377</v>
      </c>
      <c r="B147" s="955" t="s">
        <v>415</v>
      </c>
      <c r="C147" s="955" t="s">
        <v>493</v>
      </c>
      <c r="D147" s="955">
        <v>45642</v>
      </c>
      <c r="E147" s="758">
        <f t="shared" ref="E147:E148" si="114">D147+3</f>
        <v>45645</v>
      </c>
      <c r="F147" s="758">
        <f t="shared" ref="F147:F148" si="115">D147+9</f>
        <v>45651</v>
      </c>
      <c r="G147" s="758">
        <f t="shared" si="106"/>
        <v>45654</v>
      </c>
      <c r="H147" s="758">
        <f t="shared" si="107"/>
        <v>45656</v>
      </c>
      <c r="I147" s="758">
        <f t="shared" si="91"/>
        <v>45662</v>
      </c>
      <c r="J147" s="758">
        <f t="shared" si="92"/>
        <v>45663</v>
      </c>
      <c r="K147" s="758">
        <f t="shared" si="93"/>
        <v>45664</v>
      </c>
      <c r="L147" s="331"/>
      <c r="M147" s="758">
        <f t="shared" ref="M147:N147" si="116">M146+7</f>
        <v>45672</v>
      </c>
      <c r="N147" s="758" t="e">
        <f t="shared" si="116"/>
        <v>#REF!</v>
      </c>
      <c r="O147" s="1066" t="e">
        <f t="shared" si="112"/>
        <v>#REF!</v>
      </c>
    </row>
    <row r="148" spans="1:15" ht="20.100000000000001" hidden="1" customHeight="1">
      <c r="A148" s="819" t="s">
        <v>415</v>
      </c>
      <c r="B148" s="955" t="s">
        <v>377</v>
      </c>
      <c r="C148" s="955" t="s">
        <v>494</v>
      </c>
      <c r="D148" s="955">
        <v>45649</v>
      </c>
      <c r="E148" s="758">
        <f t="shared" si="114"/>
        <v>45652</v>
      </c>
      <c r="F148" s="758">
        <f t="shared" si="115"/>
        <v>45658</v>
      </c>
      <c r="G148" s="758">
        <f t="shared" si="106"/>
        <v>45661</v>
      </c>
      <c r="H148" s="758">
        <f t="shared" si="107"/>
        <v>45663</v>
      </c>
      <c r="I148" s="758">
        <f t="shared" si="91"/>
        <v>45669</v>
      </c>
      <c r="J148" s="758">
        <f t="shared" si="92"/>
        <v>45670</v>
      </c>
      <c r="K148" s="758">
        <f t="shared" si="93"/>
        <v>45671</v>
      </c>
      <c r="L148" s="331"/>
      <c r="M148" s="758">
        <f t="shared" ref="M148:N148" si="117">M147+7</f>
        <v>45679</v>
      </c>
      <c r="N148" s="758" t="e">
        <f t="shared" si="117"/>
        <v>#REF!</v>
      </c>
      <c r="O148" s="1066" t="e">
        <f t="shared" si="112"/>
        <v>#REF!</v>
      </c>
    </row>
    <row r="149" spans="1:15" ht="27.75" hidden="1" customHeight="1">
      <c r="A149" s="819"/>
      <c r="B149" s="955" t="s">
        <v>377</v>
      </c>
      <c r="C149" s="955" t="s">
        <v>495</v>
      </c>
      <c r="D149" s="1079" t="s">
        <v>496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12"/>
        <v>4</v>
      </c>
    </row>
    <row r="150" spans="1:15" ht="20.100000000000001" hidden="1" customHeight="1">
      <c r="A150" s="819" t="s">
        <v>436</v>
      </c>
      <c r="B150" s="1026" t="s">
        <v>423</v>
      </c>
      <c r="C150" s="955" t="s">
        <v>497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8">M149+7</f>
        <v>45323</v>
      </c>
      <c r="N150" s="758">
        <f t="shared" si="118"/>
        <v>45323</v>
      </c>
      <c r="O150" s="1066">
        <f t="shared" si="112"/>
        <v>5</v>
      </c>
    </row>
    <row r="151" spans="1:15" ht="26.45" hidden="1">
      <c r="A151" s="819"/>
      <c r="B151" s="955" t="s">
        <v>375</v>
      </c>
      <c r="C151" s="955" t="s">
        <v>498</v>
      </c>
      <c r="D151" s="1079" t="s">
        <v>499</v>
      </c>
      <c r="E151" s="758">
        <v>45700</v>
      </c>
      <c r="F151" s="758">
        <f t="shared" ref="F151" si="119">E151+6</f>
        <v>45706</v>
      </c>
      <c r="G151" s="758">
        <f t="shared" ref="G151" si="120">F151+2</f>
        <v>45708</v>
      </c>
      <c r="H151" s="758">
        <f t="shared" ref="H151" si="121">G151+3</f>
        <v>45711</v>
      </c>
      <c r="I151" s="758">
        <f t="shared" ref="I151" si="122">H151+5</f>
        <v>45716</v>
      </c>
      <c r="J151" s="758">
        <f t="shared" ref="J151" si="123">I151+1</f>
        <v>45717</v>
      </c>
      <c r="K151" s="758">
        <f t="shared" ref="K151" si="124">J151+1</f>
        <v>45718</v>
      </c>
      <c r="L151" s="331"/>
      <c r="M151" s="758">
        <f t="shared" ref="M151:N151" si="125">M150+7</f>
        <v>45330</v>
      </c>
      <c r="N151" s="758">
        <f t="shared" si="125"/>
        <v>45330</v>
      </c>
      <c r="O151" s="1066">
        <f t="shared" si="112"/>
        <v>6</v>
      </c>
    </row>
    <row r="152" spans="1:15" ht="20.100000000000001" hidden="1" customHeight="1">
      <c r="A152" s="819" t="s">
        <v>436</v>
      </c>
      <c r="B152" s="955" t="s">
        <v>371</v>
      </c>
      <c r="C152" s="955" t="s">
        <v>500</v>
      </c>
      <c r="D152" s="955">
        <v>45704</v>
      </c>
      <c r="E152" s="880" t="s">
        <v>399</v>
      </c>
      <c r="F152" s="880" t="s">
        <v>399</v>
      </c>
      <c r="G152" s="880" t="s">
        <v>399</v>
      </c>
      <c r="H152" s="880" t="s">
        <v>399</v>
      </c>
      <c r="I152" s="880" t="s">
        <v>399</v>
      </c>
      <c r="J152" s="880" t="s">
        <v>399</v>
      </c>
      <c r="K152" s="880" t="s">
        <v>399</v>
      </c>
      <c r="L152" s="331"/>
      <c r="M152" s="758">
        <f t="shared" ref="M152:N152" si="126">M151+7</f>
        <v>45337</v>
      </c>
      <c r="N152" s="758">
        <f t="shared" si="126"/>
        <v>45337</v>
      </c>
      <c r="O152" s="1066">
        <f t="shared" si="112"/>
        <v>7</v>
      </c>
    </row>
    <row r="153" spans="1:15" ht="20.100000000000001" hidden="1" customHeight="1">
      <c r="A153" s="819" t="s">
        <v>377</v>
      </c>
      <c r="B153" s="955" t="s">
        <v>427</v>
      </c>
      <c r="C153" s="955" t="s">
        <v>503</v>
      </c>
      <c r="D153" s="955">
        <v>45715</v>
      </c>
      <c r="E153" s="880" t="s">
        <v>399</v>
      </c>
      <c r="F153" s="880" t="s">
        <v>399</v>
      </c>
      <c r="G153" s="758">
        <v>45725</v>
      </c>
      <c r="H153" s="758">
        <v>45731</v>
      </c>
      <c r="I153" s="758">
        <f t="shared" ref="I153:I161" si="127">H153+5</f>
        <v>45736</v>
      </c>
      <c r="J153" s="758">
        <f t="shared" ref="J153:J161" si="128">I153+1</f>
        <v>45737</v>
      </c>
      <c r="K153" s="758">
        <f t="shared" ref="K153:K161" si="129">J153+1</f>
        <v>45738</v>
      </c>
      <c r="L153" s="331"/>
      <c r="M153" s="758">
        <v>45708</v>
      </c>
      <c r="N153" s="758">
        <v>45708</v>
      </c>
      <c r="O153" s="1066">
        <f t="shared" si="112"/>
        <v>8</v>
      </c>
    </row>
    <row r="154" spans="1:15" ht="20.100000000000001" hidden="1" customHeight="1">
      <c r="A154" s="819" t="s">
        <v>504</v>
      </c>
      <c r="B154" s="955" t="s">
        <v>371</v>
      </c>
      <c r="C154" s="955" t="s">
        <v>505</v>
      </c>
      <c r="D154" s="955">
        <v>45718</v>
      </c>
      <c r="E154" s="758">
        <f t="shared" ref="E154:E161" si="130">D154+4</f>
        <v>45722</v>
      </c>
      <c r="F154" s="758">
        <f t="shared" ref="F154:F161" si="131">E154+6</f>
        <v>45728</v>
      </c>
      <c r="G154" s="758">
        <f t="shared" ref="G154:G161" si="132">F154+2</f>
        <v>45730</v>
      </c>
      <c r="H154" s="758">
        <f t="shared" ref="H154:H161" si="133">G154+3</f>
        <v>45733</v>
      </c>
      <c r="I154" s="758">
        <f t="shared" si="127"/>
        <v>45738</v>
      </c>
      <c r="J154" s="758">
        <f t="shared" si="128"/>
        <v>45739</v>
      </c>
      <c r="K154" s="758">
        <f t="shared" si="129"/>
        <v>45740</v>
      </c>
      <c r="L154" s="331"/>
      <c r="M154" s="758">
        <f t="shared" ref="M154:N195" si="134">M153+7</f>
        <v>45715</v>
      </c>
      <c r="N154" s="758">
        <f t="shared" si="134"/>
        <v>45715</v>
      </c>
      <c r="O154" s="1066">
        <f t="shared" si="112"/>
        <v>9</v>
      </c>
    </row>
    <row r="155" spans="1:15" ht="20.100000000000001" hidden="1" customHeight="1">
      <c r="A155" s="819"/>
      <c r="B155" s="955" t="s">
        <v>377</v>
      </c>
      <c r="C155" s="955" t="s">
        <v>506</v>
      </c>
      <c r="D155" s="955">
        <v>45724</v>
      </c>
      <c r="E155" s="758">
        <f t="shared" si="130"/>
        <v>45728</v>
      </c>
      <c r="F155" s="758">
        <f t="shared" si="131"/>
        <v>45734</v>
      </c>
      <c r="G155" s="758">
        <f t="shared" si="132"/>
        <v>45736</v>
      </c>
      <c r="H155" s="758">
        <f t="shared" si="133"/>
        <v>45739</v>
      </c>
      <c r="I155" s="758">
        <f t="shared" si="127"/>
        <v>45744</v>
      </c>
      <c r="J155" s="758">
        <f t="shared" si="128"/>
        <v>45745</v>
      </c>
      <c r="K155" s="758">
        <f t="shared" si="129"/>
        <v>45746</v>
      </c>
      <c r="L155" s="331"/>
      <c r="M155" s="758">
        <f t="shared" si="134"/>
        <v>45722</v>
      </c>
      <c r="N155" s="758">
        <f t="shared" si="134"/>
        <v>45722</v>
      </c>
      <c r="O155" s="1066">
        <f t="shared" si="112"/>
        <v>10</v>
      </c>
    </row>
    <row r="156" spans="1:15" ht="20.100000000000001" hidden="1" customHeight="1">
      <c r="A156" s="819" t="s">
        <v>436</v>
      </c>
      <c r="B156" s="955" t="s">
        <v>375</v>
      </c>
      <c r="C156" s="955" t="s">
        <v>507</v>
      </c>
      <c r="D156" s="955">
        <v>45736</v>
      </c>
      <c r="E156" s="758">
        <f t="shared" si="130"/>
        <v>45740</v>
      </c>
      <c r="F156" s="758">
        <f t="shared" si="131"/>
        <v>45746</v>
      </c>
      <c r="G156" s="758">
        <f t="shared" si="132"/>
        <v>45748</v>
      </c>
      <c r="H156" s="758">
        <f t="shared" si="133"/>
        <v>45751</v>
      </c>
      <c r="I156" s="758">
        <f t="shared" si="127"/>
        <v>45756</v>
      </c>
      <c r="J156" s="758">
        <f t="shared" si="128"/>
        <v>45757</v>
      </c>
      <c r="K156" s="758">
        <f t="shared" si="129"/>
        <v>45758</v>
      </c>
      <c r="L156" s="331"/>
      <c r="M156" s="758">
        <v>45736</v>
      </c>
      <c r="N156" s="758">
        <v>45736</v>
      </c>
      <c r="O156" s="1066">
        <f t="shared" si="112"/>
        <v>12</v>
      </c>
    </row>
    <row r="157" spans="1:15" ht="20.100000000000001" hidden="1" customHeight="1">
      <c r="A157" s="819" t="s">
        <v>508</v>
      </c>
      <c r="B157" s="955" t="s">
        <v>427</v>
      </c>
      <c r="C157" s="955" t="s">
        <v>509</v>
      </c>
      <c r="D157" s="955">
        <v>45744</v>
      </c>
      <c r="E157" s="758">
        <f t="shared" si="130"/>
        <v>45748</v>
      </c>
      <c r="F157" s="758">
        <f t="shared" si="131"/>
        <v>45754</v>
      </c>
      <c r="G157" s="758">
        <f t="shared" si="132"/>
        <v>45756</v>
      </c>
      <c r="H157" s="758">
        <f t="shared" si="133"/>
        <v>45759</v>
      </c>
      <c r="I157" s="758">
        <f t="shared" si="127"/>
        <v>45764</v>
      </c>
      <c r="J157" s="758">
        <f t="shared" si="128"/>
        <v>45765</v>
      </c>
      <c r="K157" s="758">
        <f t="shared" si="129"/>
        <v>45766</v>
      </c>
      <c r="L157" s="331"/>
      <c r="M157" s="758">
        <f t="shared" si="134"/>
        <v>45743</v>
      </c>
      <c r="N157" s="758">
        <f t="shared" si="134"/>
        <v>45743</v>
      </c>
      <c r="O157" s="1066">
        <f t="shared" si="112"/>
        <v>13</v>
      </c>
    </row>
    <row r="158" spans="1:15" ht="20.100000000000001" hidden="1" customHeight="1">
      <c r="A158" s="819"/>
      <c r="B158" s="955" t="s">
        <v>436</v>
      </c>
      <c r="C158" s="955" t="s">
        <v>510</v>
      </c>
      <c r="D158" s="955">
        <v>45752</v>
      </c>
      <c r="E158" s="758">
        <f t="shared" si="130"/>
        <v>45756</v>
      </c>
      <c r="F158" s="758">
        <f t="shared" si="131"/>
        <v>45762</v>
      </c>
      <c r="G158" s="758">
        <f t="shared" si="132"/>
        <v>45764</v>
      </c>
      <c r="H158" s="758">
        <f t="shared" si="133"/>
        <v>45767</v>
      </c>
      <c r="I158" s="758">
        <f t="shared" si="127"/>
        <v>45772</v>
      </c>
      <c r="J158" s="758">
        <f t="shared" si="128"/>
        <v>45773</v>
      </c>
      <c r="K158" s="758">
        <f t="shared" si="129"/>
        <v>45774</v>
      </c>
      <c r="L158" s="331"/>
      <c r="M158" s="758">
        <f t="shared" si="134"/>
        <v>45750</v>
      </c>
      <c r="N158" s="758">
        <f t="shared" si="134"/>
        <v>45750</v>
      </c>
      <c r="O158" s="1066">
        <f t="shared" si="112"/>
        <v>14</v>
      </c>
    </row>
    <row r="159" spans="1:15" ht="20.100000000000001" hidden="1" customHeight="1">
      <c r="A159" s="819"/>
      <c r="B159" s="955" t="s">
        <v>371</v>
      </c>
      <c r="C159" s="955" t="s">
        <v>511</v>
      </c>
      <c r="D159" s="955">
        <v>45760</v>
      </c>
      <c r="E159" s="758">
        <f t="shared" si="130"/>
        <v>45764</v>
      </c>
      <c r="F159" s="758">
        <f t="shared" si="131"/>
        <v>45770</v>
      </c>
      <c r="G159" s="758">
        <f t="shared" si="132"/>
        <v>45772</v>
      </c>
      <c r="H159" s="758">
        <f t="shared" si="133"/>
        <v>45775</v>
      </c>
      <c r="I159" s="758">
        <f t="shared" si="127"/>
        <v>45780</v>
      </c>
      <c r="J159" s="758">
        <f t="shared" si="128"/>
        <v>45781</v>
      </c>
      <c r="K159" s="758">
        <f t="shared" si="129"/>
        <v>45782</v>
      </c>
      <c r="L159" s="331"/>
      <c r="M159" s="758">
        <f t="shared" si="134"/>
        <v>45757</v>
      </c>
      <c r="N159" s="758">
        <f t="shared" si="134"/>
        <v>45757</v>
      </c>
      <c r="O159" s="1066">
        <f t="shared" si="112"/>
        <v>15</v>
      </c>
    </row>
    <row r="160" spans="1:15" ht="20.100000000000001" hidden="1" customHeight="1">
      <c r="A160" s="819"/>
      <c r="B160" s="955" t="s">
        <v>377</v>
      </c>
      <c r="C160" s="955" t="s">
        <v>512</v>
      </c>
      <c r="D160" s="955">
        <v>45764</v>
      </c>
      <c r="E160" s="758">
        <f t="shared" si="130"/>
        <v>45768</v>
      </c>
      <c r="F160" s="758">
        <f t="shared" si="131"/>
        <v>45774</v>
      </c>
      <c r="G160" s="758">
        <f t="shared" si="132"/>
        <v>45776</v>
      </c>
      <c r="H160" s="758">
        <f t="shared" si="133"/>
        <v>45779</v>
      </c>
      <c r="I160" s="758">
        <f t="shared" si="127"/>
        <v>45784</v>
      </c>
      <c r="J160" s="758">
        <f t="shared" si="128"/>
        <v>45785</v>
      </c>
      <c r="K160" s="758">
        <f t="shared" si="129"/>
        <v>45786</v>
      </c>
      <c r="L160" s="331"/>
      <c r="M160" s="758">
        <f t="shared" si="134"/>
        <v>45764</v>
      </c>
      <c r="N160" s="758">
        <f t="shared" si="134"/>
        <v>45764</v>
      </c>
      <c r="O160" s="1066">
        <f t="shared" si="112"/>
        <v>16</v>
      </c>
    </row>
    <row r="161" spans="1:15" ht="20.100000000000001" hidden="1" customHeight="1">
      <c r="A161" s="819"/>
      <c r="B161" s="955" t="s">
        <v>375</v>
      </c>
      <c r="C161" s="955" t="s">
        <v>513</v>
      </c>
      <c r="D161" s="955">
        <v>45771</v>
      </c>
      <c r="E161" s="758">
        <f t="shared" si="130"/>
        <v>45775</v>
      </c>
      <c r="F161" s="758">
        <f t="shared" si="131"/>
        <v>45781</v>
      </c>
      <c r="G161" s="758">
        <f t="shared" si="132"/>
        <v>45783</v>
      </c>
      <c r="H161" s="758">
        <f t="shared" si="133"/>
        <v>45786</v>
      </c>
      <c r="I161" s="758">
        <f t="shared" si="127"/>
        <v>45791</v>
      </c>
      <c r="J161" s="758">
        <f t="shared" si="128"/>
        <v>45792</v>
      </c>
      <c r="K161" s="758">
        <f t="shared" si="129"/>
        <v>45793</v>
      </c>
      <c r="L161" s="331"/>
      <c r="M161" s="758">
        <f t="shared" si="134"/>
        <v>45771</v>
      </c>
      <c r="N161" s="758">
        <f t="shared" si="134"/>
        <v>45771</v>
      </c>
      <c r="O161" s="1066">
        <f t="shared" si="112"/>
        <v>17</v>
      </c>
    </row>
    <row r="162" spans="1:15" ht="20.100000000000001" hidden="1" customHeight="1">
      <c r="A162" s="819"/>
      <c r="B162" s="955" t="s">
        <v>427</v>
      </c>
      <c r="C162" s="955" t="s">
        <v>514</v>
      </c>
      <c r="D162" s="955">
        <v>45779</v>
      </c>
      <c r="E162" s="758">
        <f t="shared" ref="E162:E166" si="135">D162+4</f>
        <v>45783</v>
      </c>
      <c r="F162" s="758">
        <f t="shared" ref="F162:F166" si="136">E162+6</f>
        <v>45789</v>
      </c>
      <c r="G162" s="758">
        <f t="shared" ref="G162:G166" si="137">F162+2</f>
        <v>45791</v>
      </c>
      <c r="H162" s="758">
        <f t="shared" ref="H162:H166" si="138">G162+3</f>
        <v>45794</v>
      </c>
      <c r="I162" s="758">
        <f t="shared" ref="I162:I166" si="139">H162+5</f>
        <v>45799</v>
      </c>
      <c r="J162" s="758">
        <f t="shared" ref="J162:J166" si="140">I162+1</f>
        <v>45800</v>
      </c>
      <c r="K162" s="758">
        <f t="shared" ref="K162:K166" si="141">J162+1</f>
        <v>45801</v>
      </c>
      <c r="L162" s="331"/>
      <c r="M162" s="758">
        <f t="shared" si="134"/>
        <v>45778</v>
      </c>
      <c r="N162" s="758">
        <f t="shared" si="134"/>
        <v>45778</v>
      </c>
      <c r="O162" s="1066">
        <f t="shared" ref="O162:O166" si="142">WEEKNUM(N162)</f>
        <v>18</v>
      </c>
    </row>
    <row r="163" spans="1:15" ht="20.100000000000001" hidden="1" customHeight="1">
      <c r="A163" s="819"/>
      <c r="B163" s="955" t="s">
        <v>436</v>
      </c>
      <c r="C163" s="955" t="s">
        <v>515</v>
      </c>
      <c r="D163" s="955">
        <v>45786</v>
      </c>
      <c r="E163" s="758">
        <f t="shared" si="135"/>
        <v>45790</v>
      </c>
      <c r="F163" s="758">
        <f t="shared" si="136"/>
        <v>45796</v>
      </c>
      <c r="G163" s="758">
        <f t="shared" si="137"/>
        <v>45798</v>
      </c>
      <c r="H163" s="758">
        <f t="shared" si="138"/>
        <v>45801</v>
      </c>
      <c r="I163" s="758">
        <f t="shared" si="139"/>
        <v>45806</v>
      </c>
      <c r="J163" s="758">
        <f t="shared" si="140"/>
        <v>45807</v>
      </c>
      <c r="K163" s="758">
        <f t="shared" si="141"/>
        <v>45808</v>
      </c>
      <c r="L163" s="331"/>
      <c r="M163" s="758">
        <f t="shared" si="134"/>
        <v>45785</v>
      </c>
      <c r="N163" s="758">
        <f t="shared" si="134"/>
        <v>45785</v>
      </c>
      <c r="O163" s="1066">
        <f t="shared" si="142"/>
        <v>19</v>
      </c>
    </row>
    <row r="164" spans="1:15" ht="20.100000000000001" hidden="1" customHeight="1">
      <c r="A164" s="819"/>
      <c r="B164" s="955" t="s">
        <v>371</v>
      </c>
      <c r="C164" s="955" t="s">
        <v>516</v>
      </c>
      <c r="D164" s="955">
        <v>45794</v>
      </c>
      <c r="E164" s="758">
        <f t="shared" si="135"/>
        <v>45798</v>
      </c>
      <c r="F164" s="758">
        <f t="shared" si="136"/>
        <v>45804</v>
      </c>
      <c r="G164" s="758">
        <f t="shared" si="137"/>
        <v>45806</v>
      </c>
      <c r="H164" s="758">
        <f t="shared" si="138"/>
        <v>45809</v>
      </c>
      <c r="I164" s="758">
        <f t="shared" si="139"/>
        <v>45814</v>
      </c>
      <c r="J164" s="758">
        <f t="shared" si="140"/>
        <v>45815</v>
      </c>
      <c r="K164" s="758">
        <f t="shared" si="141"/>
        <v>45816</v>
      </c>
      <c r="L164" s="331"/>
      <c r="M164" s="758">
        <f t="shared" si="134"/>
        <v>45792</v>
      </c>
      <c r="N164" s="758">
        <f t="shared" si="134"/>
        <v>45792</v>
      </c>
      <c r="O164" s="1066">
        <f t="shared" si="142"/>
        <v>20</v>
      </c>
    </row>
    <row r="165" spans="1:15" ht="20.100000000000001" hidden="1" customHeight="1">
      <c r="A165" s="819"/>
      <c r="B165" s="955" t="s">
        <v>377</v>
      </c>
      <c r="C165" s="955" t="s">
        <v>517</v>
      </c>
      <c r="D165" s="955">
        <v>45800</v>
      </c>
      <c r="E165" s="758">
        <f t="shared" si="135"/>
        <v>45804</v>
      </c>
      <c r="F165" s="758">
        <f t="shared" si="136"/>
        <v>45810</v>
      </c>
      <c r="G165" s="758">
        <f t="shared" si="137"/>
        <v>45812</v>
      </c>
      <c r="H165" s="758">
        <f t="shared" si="138"/>
        <v>45815</v>
      </c>
      <c r="I165" s="758">
        <f t="shared" si="139"/>
        <v>45820</v>
      </c>
      <c r="J165" s="758">
        <f t="shared" si="140"/>
        <v>45821</v>
      </c>
      <c r="K165" s="758">
        <f t="shared" si="141"/>
        <v>45822</v>
      </c>
      <c r="L165" s="331"/>
      <c r="M165" s="758">
        <f t="shared" si="134"/>
        <v>45799</v>
      </c>
      <c r="N165" s="758">
        <f t="shared" si="134"/>
        <v>45799</v>
      </c>
      <c r="O165" s="1066">
        <f t="shared" si="142"/>
        <v>21</v>
      </c>
    </row>
    <row r="166" spans="1:15" ht="20.100000000000001" hidden="1" customHeight="1">
      <c r="A166" s="819"/>
      <c r="B166" s="955" t="s">
        <v>375</v>
      </c>
      <c r="C166" s="955" t="s">
        <v>518</v>
      </c>
      <c r="D166" s="955">
        <v>45808</v>
      </c>
      <c r="E166" s="758">
        <f t="shared" si="135"/>
        <v>45812</v>
      </c>
      <c r="F166" s="758">
        <f t="shared" si="136"/>
        <v>45818</v>
      </c>
      <c r="G166" s="758">
        <f t="shared" si="137"/>
        <v>45820</v>
      </c>
      <c r="H166" s="758">
        <f t="shared" si="138"/>
        <v>45823</v>
      </c>
      <c r="I166" s="758">
        <f t="shared" si="139"/>
        <v>45828</v>
      </c>
      <c r="J166" s="758">
        <f t="shared" si="140"/>
        <v>45829</v>
      </c>
      <c r="K166" s="758">
        <f t="shared" si="141"/>
        <v>45830</v>
      </c>
      <c r="L166" s="331"/>
      <c r="M166" s="758">
        <f t="shared" si="134"/>
        <v>45806</v>
      </c>
      <c r="N166" s="758">
        <f t="shared" si="134"/>
        <v>45806</v>
      </c>
      <c r="O166" s="1066">
        <f t="shared" si="142"/>
        <v>22</v>
      </c>
    </row>
    <row r="167" spans="1:15" ht="20.100000000000001" hidden="1" customHeight="1">
      <c r="A167" s="819"/>
      <c r="B167" s="955" t="s">
        <v>427</v>
      </c>
      <c r="C167" s="955" t="s">
        <v>519</v>
      </c>
      <c r="D167" s="955">
        <v>45813</v>
      </c>
      <c r="E167" s="758">
        <f t="shared" ref="E167:E171" si="143">D167+4</f>
        <v>45817</v>
      </c>
      <c r="F167" s="758">
        <f t="shared" ref="F167:F171" si="144">E167+6</f>
        <v>45823</v>
      </c>
      <c r="G167" s="758">
        <f t="shared" ref="G167:G171" si="145">F167+2</f>
        <v>45825</v>
      </c>
      <c r="H167" s="758">
        <f t="shared" ref="H167:H171" si="146">G167+3</f>
        <v>45828</v>
      </c>
      <c r="I167" s="758">
        <f t="shared" ref="I167:I171" si="147">H167+5</f>
        <v>45833</v>
      </c>
      <c r="J167" s="758">
        <f t="shared" ref="J167:J171" si="148">I167+1</f>
        <v>45834</v>
      </c>
      <c r="K167" s="758">
        <f t="shared" ref="K167:K171" si="149">J167+1</f>
        <v>45835</v>
      </c>
      <c r="L167" s="331"/>
      <c r="M167" s="758">
        <f t="shared" si="134"/>
        <v>45813</v>
      </c>
      <c r="N167" s="758">
        <f t="shared" si="134"/>
        <v>45813</v>
      </c>
      <c r="O167" s="1066">
        <f t="shared" ref="O167:O171" si="150">WEEKNUM(N167)</f>
        <v>23</v>
      </c>
    </row>
    <row r="168" spans="1:15" ht="20.100000000000001" hidden="1" customHeight="1">
      <c r="A168" s="819"/>
      <c r="B168" s="955" t="s">
        <v>436</v>
      </c>
      <c r="C168" s="955" t="s">
        <v>520</v>
      </c>
      <c r="D168" s="955">
        <v>45820</v>
      </c>
      <c r="E168" s="758">
        <f t="shared" si="143"/>
        <v>45824</v>
      </c>
      <c r="F168" s="758">
        <f t="shared" si="144"/>
        <v>45830</v>
      </c>
      <c r="G168" s="758">
        <f t="shared" si="145"/>
        <v>45832</v>
      </c>
      <c r="H168" s="758">
        <f t="shared" si="146"/>
        <v>45835</v>
      </c>
      <c r="I168" s="758">
        <f t="shared" si="147"/>
        <v>45840</v>
      </c>
      <c r="J168" s="758">
        <f t="shared" si="148"/>
        <v>45841</v>
      </c>
      <c r="K168" s="758">
        <f t="shared" si="149"/>
        <v>45842</v>
      </c>
      <c r="L168" s="331"/>
      <c r="M168" s="758">
        <f t="shared" si="134"/>
        <v>45820</v>
      </c>
      <c r="N168" s="758">
        <f t="shared" si="134"/>
        <v>45820</v>
      </c>
      <c r="O168" s="1066">
        <f t="shared" si="150"/>
        <v>24</v>
      </c>
    </row>
    <row r="169" spans="1:15" ht="20.100000000000001" hidden="1" customHeight="1">
      <c r="A169" s="819"/>
      <c r="B169" s="955" t="s">
        <v>371</v>
      </c>
      <c r="C169" s="955" t="s">
        <v>521</v>
      </c>
      <c r="D169" s="955">
        <v>45828</v>
      </c>
      <c r="E169" s="758">
        <f t="shared" si="143"/>
        <v>45832</v>
      </c>
      <c r="F169" s="758">
        <f t="shared" si="144"/>
        <v>45838</v>
      </c>
      <c r="G169" s="758">
        <f t="shared" si="145"/>
        <v>45840</v>
      </c>
      <c r="H169" s="758">
        <f t="shared" si="146"/>
        <v>45843</v>
      </c>
      <c r="I169" s="758">
        <f t="shared" si="147"/>
        <v>45848</v>
      </c>
      <c r="J169" s="758">
        <f t="shared" si="148"/>
        <v>45849</v>
      </c>
      <c r="K169" s="758">
        <f t="shared" si="149"/>
        <v>45850</v>
      </c>
      <c r="L169" s="331"/>
      <c r="M169" s="758">
        <f t="shared" si="134"/>
        <v>45827</v>
      </c>
      <c r="N169" s="758">
        <f t="shared" si="134"/>
        <v>45827</v>
      </c>
      <c r="O169" s="1066">
        <f t="shared" si="150"/>
        <v>25</v>
      </c>
    </row>
    <row r="170" spans="1:15" ht="20.100000000000001" hidden="1" customHeight="1">
      <c r="A170" s="819"/>
      <c r="B170" s="955" t="s">
        <v>377</v>
      </c>
      <c r="C170" s="955" t="s">
        <v>522</v>
      </c>
      <c r="D170" s="955">
        <v>45836</v>
      </c>
      <c r="E170" s="758">
        <f t="shared" si="143"/>
        <v>45840</v>
      </c>
      <c r="F170" s="758">
        <f t="shared" si="144"/>
        <v>45846</v>
      </c>
      <c r="G170" s="758">
        <f t="shared" si="145"/>
        <v>45848</v>
      </c>
      <c r="H170" s="758">
        <f t="shared" si="146"/>
        <v>45851</v>
      </c>
      <c r="I170" s="758">
        <f t="shared" si="147"/>
        <v>45856</v>
      </c>
      <c r="J170" s="758">
        <f t="shared" si="148"/>
        <v>45857</v>
      </c>
      <c r="K170" s="758">
        <f t="shared" si="149"/>
        <v>45858</v>
      </c>
      <c r="L170" s="331"/>
      <c r="M170" s="758">
        <f t="shared" si="134"/>
        <v>45834</v>
      </c>
      <c r="N170" s="758">
        <f t="shared" si="134"/>
        <v>45834</v>
      </c>
      <c r="O170" s="1066">
        <f t="shared" si="150"/>
        <v>26</v>
      </c>
    </row>
    <row r="171" spans="1:15" ht="20.100000000000001" hidden="1" customHeight="1">
      <c r="A171" s="819"/>
      <c r="B171" s="955" t="s">
        <v>375</v>
      </c>
      <c r="C171" s="955" t="s">
        <v>523</v>
      </c>
      <c r="D171" s="955">
        <v>45843</v>
      </c>
      <c r="E171" s="758">
        <f t="shared" si="143"/>
        <v>45847</v>
      </c>
      <c r="F171" s="758">
        <f t="shared" si="144"/>
        <v>45853</v>
      </c>
      <c r="G171" s="758">
        <f t="shared" si="145"/>
        <v>45855</v>
      </c>
      <c r="H171" s="758">
        <f t="shared" si="146"/>
        <v>45858</v>
      </c>
      <c r="I171" s="758">
        <f t="shared" si="147"/>
        <v>45863</v>
      </c>
      <c r="J171" s="758">
        <f t="shared" si="148"/>
        <v>45864</v>
      </c>
      <c r="K171" s="758">
        <f t="shared" si="149"/>
        <v>45865</v>
      </c>
      <c r="L171" s="331"/>
      <c r="M171" s="758">
        <f t="shared" si="134"/>
        <v>45841</v>
      </c>
      <c r="N171" s="758">
        <f t="shared" si="134"/>
        <v>45841</v>
      </c>
      <c r="O171" s="1066">
        <f t="shared" si="150"/>
        <v>27</v>
      </c>
    </row>
    <row r="172" spans="1:15" ht="20.100000000000001" hidden="1" customHeight="1">
      <c r="A172" s="819" t="s">
        <v>427</v>
      </c>
      <c r="B172" s="955" t="s">
        <v>524</v>
      </c>
      <c r="C172" s="955" t="s">
        <v>525</v>
      </c>
      <c r="D172" s="955">
        <v>45853</v>
      </c>
      <c r="E172" s="758">
        <f t="shared" ref="E172:E176" si="151">D172+4</f>
        <v>45857</v>
      </c>
      <c r="F172" s="758">
        <f t="shared" ref="F172:F176" si="152">E172+6</f>
        <v>45863</v>
      </c>
      <c r="G172" s="758">
        <f t="shared" ref="G172:G176" si="153">F172+2</f>
        <v>45865</v>
      </c>
      <c r="H172" s="758">
        <f t="shared" ref="H172:H176" si="154">G172+3</f>
        <v>45868</v>
      </c>
      <c r="I172" s="758">
        <f t="shared" ref="I172:I176" si="155">H172+5</f>
        <v>45873</v>
      </c>
      <c r="J172" s="758">
        <f t="shared" ref="J172:J176" si="156">I172+1</f>
        <v>45874</v>
      </c>
      <c r="K172" s="758">
        <f t="shared" ref="K172:K176" si="157">J172+1</f>
        <v>45875</v>
      </c>
      <c r="L172" s="331"/>
      <c r="M172" s="758">
        <f t="shared" si="134"/>
        <v>45848</v>
      </c>
      <c r="N172" s="758">
        <f t="shared" si="134"/>
        <v>45848</v>
      </c>
      <c r="O172" s="1066">
        <f t="shared" ref="O172:O176" si="158">WEEKNUM(N172)</f>
        <v>28</v>
      </c>
    </row>
    <row r="173" spans="1:15" ht="20.100000000000001" hidden="1" customHeight="1">
      <c r="A173" s="819"/>
      <c r="B173" s="955" t="s">
        <v>436</v>
      </c>
      <c r="C173" s="955" t="s">
        <v>526</v>
      </c>
      <c r="D173" s="955">
        <v>45856</v>
      </c>
      <c r="E173" s="758">
        <f t="shared" si="151"/>
        <v>45860</v>
      </c>
      <c r="F173" s="758">
        <f t="shared" si="152"/>
        <v>45866</v>
      </c>
      <c r="G173" s="758">
        <f t="shared" si="153"/>
        <v>45868</v>
      </c>
      <c r="H173" s="758">
        <f t="shared" si="154"/>
        <v>45871</v>
      </c>
      <c r="I173" s="758">
        <f t="shared" si="155"/>
        <v>45876</v>
      </c>
      <c r="J173" s="758">
        <f t="shared" si="156"/>
        <v>45877</v>
      </c>
      <c r="K173" s="758">
        <f t="shared" si="157"/>
        <v>45878</v>
      </c>
      <c r="L173" s="331"/>
      <c r="M173" s="758">
        <f t="shared" si="134"/>
        <v>45855</v>
      </c>
      <c r="N173" s="758">
        <f t="shared" si="134"/>
        <v>45855</v>
      </c>
      <c r="O173" s="1066">
        <f t="shared" si="158"/>
        <v>29</v>
      </c>
    </row>
    <row r="174" spans="1:15" ht="20.100000000000001" hidden="1" customHeight="1">
      <c r="A174" s="819"/>
      <c r="B174" s="955" t="s">
        <v>371</v>
      </c>
      <c r="C174" s="955" t="s">
        <v>527</v>
      </c>
      <c r="D174" s="955">
        <v>45862</v>
      </c>
      <c r="E174" s="758">
        <f t="shared" si="151"/>
        <v>45866</v>
      </c>
      <c r="F174" s="758">
        <f t="shared" si="152"/>
        <v>45872</v>
      </c>
      <c r="G174" s="758">
        <f t="shared" si="153"/>
        <v>45874</v>
      </c>
      <c r="H174" s="758">
        <f t="shared" si="154"/>
        <v>45877</v>
      </c>
      <c r="I174" s="758">
        <f t="shared" si="155"/>
        <v>45882</v>
      </c>
      <c r="J174" s="758">
        <f t="shared" si="156"/>
        <v>45883</v>
      </c>
      <c r="K174" s="758">
        <f t="shared" si="157"/>
        <v>45884</v>
      </c>
      <c r="L174" s="331"/>
      <c r="M174" s="758">
        <f t="shared" si="134"/>
        <v>45862</v>
      </c>
      <c r="N174" s="758">
        <f t="shared" si="134"/>
        <v>45862</v>
      </c>
      <c r="O174" s="1066">
        <f t="shared" si="158"/>
        <v>30</v>
      </c>
    </row>
    <row r="175" spans="1:15" ht="20.100000000000001" hidden="1" customHeight="1">
      <c r="A175" s="819"/>
      <c r="B175" s="955" t="s">
        <v>377</v>
      </c>
      <c r="C175" s="955" t="s">
        <v>528</v>
      </c>
      <c r="D175" s="955">
        <v>45872</v>
      </c>
      <c r="E175" s="758">
        <f t="shared" si="151"/>
        <v>45876</v>
      </c>
      <c r="F175" s="758">
        <f t="shared" si="152"/>
        <v>45882</v>
      </c>
      <c r="G175" s="758">
        <f t="shared" si="153"/>
        <v>45884</v>
      </c>
      <c r="H175" s="758">
        <f t="shared" si="154"/>
        <v>45887</v>
      </c>
      <c r="I175" s="758">
        <f t="shared" si="155"/>
        <v>45892</v>
      </c>
      <c r="J175" s="758">
        <f t="shared" si="156"/>
        <v>45893</v>
      </c>
      <c r="K175" s="758">
        <f t="shared" si="157"/>
        <v>45894</v>
      </c>
      <c r="L175" s="331"/>
      <c r="M175" s="758">
        <f t="shared" si="134"/>
        <v>45869</v>
      </c>
      <c r="N175" s="758">
        <f t="shared" si="134"/>
        <v>45869</v>
      </c>
      <c r="O175" s="1066">
        <f t="shared" si="158"/>
        <v>31</v>
      </c>
    </row>
    <row r="176" spans="1:15" ht="20.100000000000001" hidden="1" customHeight="1">
      <c r="A176" s="819"/>
      <c r="B176" s="955" t="s">
        <v>375</v>
      </c>
      <c r="C176" s="955" t="s">
        <v>529</v>
      </c>
      <c r="D176" s="955">
        <v>45880</v>
      </c>
      <c r="E176" s="758">
        <f t="shared" si="151"/>
        <v>45884</v>
      </c>
      <c r="F176" s="758">
        <f t="shared" si="152"/>
        <v>45890</v>
      </c>
      <c r="G176" s="758">
        <f t="shared" si="153"/>
        <v>45892</v>
      </c>
      <c r="H176" s="758">
        <f t="shared" si="154"/>
        <v>45895</v>
      </c>
      <c r="I176" s="758">
        <f t="shared" si="155"/>
        <v>45900</v>
      </c>
      <c r="J176" s="758">
        <f t="shared" si="156"/>
        <v>45901</v>
      </c>
      <c r="K176" s="758">
        <f t="shared" si="157"/>
        <v>45902</v>
      </c>
      <c r="L176" s="331"/>
      <c r="M176" s="758">
        <f t="shared" si="134"/>
        <v>45876</v>
      </c>
      <c r="N176" s="758">
        <f t="shared" si="134"/>
        <v>45876</v>
      </c>
      <c r="O176" s="1066">
        <f t="shared" si="158"/>
        <v>32</v>
      </c>
    </row>
    <row r="177" spans="1:15" ht="20.100000000000001" hidden="1" customHeight="1">
      <c r="A177" s="819"/>
      <c r="B177" s="955" t="s">
        <v>524</v>
      </c>
      <c r="C177" s="955" t="s">
        <v>530</v>
      </c>
      <c r="D177" s="955">
        <v>45883</v>
      </c>
      <c r="E177" s="758">
        <f t="shared" ref="E177:E181" si="159">D177+4</f>
        <v>45887</v>
      </c>
      <c r="F177" s="758">
        <f t="shared" ref="F177:F181" si="160">E177+6</f>
        <v>45893</v>
      </c>
      <c r="G177" s="758">
        <f t="shared" ref="G177:G181" si="161">F177+2</f>
        <v>45895</v>
      </c>
      <c r="H177" s="758">
        <f t="shared" ref="H177:H181" si="162">G177+3</f>
        <v>45898</v>
      </c>
      <c r="I177" s="758">
        <f t="shared" ref="I177:I181" si="163">H177+5</f>
        <v>45903</v>
      </c>
      <c r="J177" s="758">
        <f t="shared" ref="J177:J181" si="164">I177+1</f>
        <v>45904</v>
      </c>
      <c r="K177" s="758">
        <f t="shared" ref="K177:K181" si="165">J177+1</f>
        <v>45905</v>
      </c>
      <c r="L177" s="331"/>
      <c r="M177" s="758">
        <f t="shared" si="134"/>
        <v>45883</v>
      </c>
      <c r="N177" s="758">
        <f t="shared" si="134"/>
        <v>45883</v>
      </c>
      <c r="O177" s="1066">
        <f t="shared" ref="O177:O181" si="166">WEEKNUM(N177)</f>
        <v>33</v>
      </c>
    </row>
    <row r="178" spans="1:15" ht="20.100000000000001" hidden="1" customHeight="1">
      <c r="A178" s="819" t="s">
        <v>436</v>
      </c>
      <c r="B178" s="1026" t="s">
        <v>423</v>
      </c>
      <c r="C178" s="955" t="s">
        <v>531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4"/>
        <v>45890</v>
      </c>
      <c r="N178" s="758">
        <f t="shared" si="134"/>
        <v>45890</v>
      </c>
      <c r="O178" s="1066">
        <f t="shared" si="166"/>
        <v>34</v>
      </c>
    </row>
    <row r="179" spans="1:15" ht="20.100000000000001" hidden="1" customHeight="1">
      <c r="A179" s="819"/>
      <c r="B179" s="955" t="s">
        <v>436</v>
      </c>
      <c r="C179" s="955" t="s">
        <v>532</v>
      </c>
      <c r="D179" s="955">
        <v>45898</v>
      </c>
      <c r="E179" s="758">
        <f t="shared" si="159"/>
        <v>45902</v>
      </c>
      <c r="F179" s="758">
        <f t="shared" si="160"/>
        <v>45908</v>
      </c>
      <c r="G179" s="758">
        <f t="shared" si="161"/>
        <v>45910</v>
      </c>
      <c r="H179" s="758">
        <f t="shared" si="162"/>
        <v>45913</v>
      </c>
      <c r="I179" s="758">
        <f t="shared" si="163"/>
        <v>45918</v>
      </c>
      <c r="J179" s="758">
        <f t="shared" si="164"/>
        <v>45919</v>
      </c>
      <c r="K179" s="758">
        <f t="shared" si="165"/>
        <v>45920</v>
      </c>
      <c r="L179" s="331"/>
      <c r="M179" s="758">
        <f t="shared" si="134"/>
        <v>45897</v>
      </c>
      <c r="N179" s="758">
        <f t="shared" si="134"/>
        <v>45897</v>
      </c>
      <c r="O179" s="1066">
        <f t="shared" si="166"/>
        <v>35</v>
      </c>
    </row>
    <row r="180" spans="1:15" ht="20.100000000000001" hidden="1" customHeight="1">
      <c r="A180" s="819"/>
      <c r="B180" s="955" t="s">
        <v>371</v>
      </c>
      <c r="C180" s="955" t="s">
        <v>533</v>
      </c>
      <c r="D180" s="955">
        <v>45905</v>
      </c>
      <c r="E180" s="758">
        <f t="shared" si="159"/>
        <v>45909</v>
      </c>
      <c r="F180" s="758">
        <f t="shared" si="160"/>
        <v>45915</v>
      </c>
      <c r="G180" s="758">
        <f t="shared" si="161"/>
        <v>45917</v>
      </c>
      <c r="H180" s="758">
        <f t="shared" si="162"/>
        <v>45920</v>
      </c>
      <c r="I180" s="758">
        <f t="shared" si="163"/>
        <v>45925</v>
      </c>
      <c r="J180" s="758">
        <f t="shared" si="164"/>
        <v>45926</v>
      </c>
      <c r="K180" s="758">
        <f t="shared" si="165"/>
        <v>45927</v>
      </c>
      <c r="L180" s="331"/>
      <c r="M180" s="758">
        <f t="shared" si="134"/>
        <v>45904</v>
      </c>
      <c r="N180" s="758">
        <f t="shared" si="134"/>
        <v>45904</v>
      </c>
      <c r="O180" s="1066">
        <f t="shared" si="166"/>
        <v>36</v>
      </c>
    </row>
    <row r="181" spans="1:15" ht="20.100000000000001" hidden="1" customHeight="1">
      <c r="A181" s="819"/>
      <c r="B181" s="955" t="s">
        <v>377</v>
      </c>
      <c r="C181" s="955" t="s">
        <v>534</v>
      </c>
      <c r="D181" s="955">
        <v>45912</v>
      </c>
      <c r="E181" s="758">
        <f t="shared" si="159"/>
        <v>45916</v>
      </c>
      <c r="F181" s="758">
        <f t="shared" si="160"/>
        <v>45922</v>
      </c>
      <c r="G181" s="758">
        <f t="shared" si="161"/>
        <v>45924</v>
      </c>
      <c r="H181" s="758">
        <f t="shared" si="162"/>
        <v>45927</v>
      </c>
      <c r="I181" s="758">
        <f t="shared" si="163"/>
        <v>45932</v>
      </c>
      <c r="J181" s="758">
        <f t="shared" si="164"/>
        <v>45933</v>
      </c>
      <c r="K181" s="758">
        <f t="shared" si="165"/>
        <v>45934</v>
      </c>
      <c r="L181" s="331"/>
      <c r="M181" s="758">
        <f t="shared" si="134"/>
        <v>45911</v>
      </c>
      <c r="N181" s="758">
        <f t="shared" si="134"/>
        <v>45911</v>
      </c>
      <c r="O181" s="1066">
        <f t="shared" si="166"/>
        <v>37</v>
      </c>
    </row>
    <row r="182" spans="1:15" ht="20.100000000000001" hidden="1" customHeight="1">
      <c r="A182" s="819"/>
      <c r="B182" s="955" t="s">
        <v>375</v>
      </c>
      <c r="C182" s="955" t="s">
        <v>535</v>
      </c>
      <c r="D182" s="955">
        <v>45920</v>
      </c>
      <c r="E182" s="758">
        <f t="shared" ref="E182:E186" si="167">D182+4</f>
        <v>45924</v>
      </c>
      <c r="F182" s="758">
        <f t="shared" ref="F182:F186" si="168">E182+6</f>
        <v>45930</v>
      </c>
      <c r="G182" s="758">
        <f t="shared" ref="G182:G186" si="169">F182+2</f>
        <v>45932</v>
      </c>
      <c r="H182" s="758">
        <f t="shared" ref="H182:H186" si="170">G182+3</f>
        <v>45935</v>
      </c>
      <c r="I182" s="758">
        <f t="shared" ref="I182:I186" si="171">H182+5</f>
        <v>45940</v>
      </c>
      <c r="J182" s="758">
        <f t="shared" ref="J182:J186" si="172">I182+1</f>
        <v>45941</v>
      </c>
      <c r="K182" s="758">
        <f t="shared" ref="K182:K186" si="173">J182+1</f>
        <v>45942</v>
      </c>
      <c r="L182" s="331"/>
      <c r="M182" s="758">
        <f t="shared" si="134"/>
        <v>45918</v>
      </c>
      <c r="N182" s="758">
        <f t="shared" si="134"/>
        <v>45918</v>
      </c>
      <c r="O182" s="1066">
        <f t="shared" ref="O182:O186" si="174">WEEKNUM(N182)</f>
        <v>38</v>
      </c>
    </row>
    <row r="183" spans="1:15" ht="20.100000000000001" hidden="1" customHeight="1">
      <c r="A183" s="819"/>
      <c r="B183" s="955" t="s">
        <v>524</v>
      </c>
      <c r="C183" s="955" t="s">
        <v>536</v>
      </c>
      <c r="D183" s="955">
        <v>45925</v>
      </c>
      <c r="E183" s="758">
        <f t="shared" si="167"/>
        <v>45929</v>
      </c>
      <c r="F183" s="758">
        <f t="shared" si="168"/>
        <v>45935</v>
      </c>
      <c r="G183" s="758">
        <f t="shared" si="169"/>
        <v>45937</v>
      </c>
      <c r="H183" s="758">
        <f t="shared" si="170"/>
        <v>45940</v>
      </c>
      <c r="I183" s="758">
        <f t="shared" si="171"/>
        <v>45945</v>
      </c>
      <c r="J183" s="758">
        <f t="shared" si="172"/>
        <v>45946</v>
      </c>
      <c r="K183" s="758">
        <f t="shared" si="173"/>
        <v>45947</v>
      </c>
      <c r="L183" s="331"/>
      <c r="M183" s="758">
        <f t="shared" si="134"/>
        <v>45925</v>
      </c>
      <c r="N183" s="758">
        <f t="shared" si="134"/>
        <v>45925</v>
      </c>
      <c r="O183" s="1066">
        <f t="shared" si="174"/>
        <v>39</v>
      </c>
    </row>
    <row r="184" spans="1:15" ht="20.100000000000001" hidden="1" customHeight="1">
      <c r="A184" s="819"/>
      <c r="B184" s="955" t="s">
        <v>436</v>
      </c>
      <c r="C184" s="955" t="s">
        <v>537</v>
      </c>
      <c r="D184" s="955">
        <v>45938</v>
      </c>
      <c r="E184" s="758">
        <f t="shared" si="167"/>
        <v>45942</v>
      </c>
      <c r="F184" s="758">
        <f t="shared" si="168"/>
        <v>45948</v>
      </c>
      <c r="G184" s="758">
        <f t="shared" si="169"/>
        <v>45950</v>
      </c>
      <c r="H184" s="758">
        <f t="shared" si="170"/>
        <v>45953</v>
      </c>
      <c r="I184" s="972" t="s">
        <v>399</v>
      </c>
      <c r="J184" s="972" t="s">
        <v>399</v>
      </c>
      <c r="K184" s="758">
        <v>45960</v>
      </c>
      <c r="L184" s="331"/>
      <c r="M184" s="758">
        <f t="shared" si="134"/>
        <v>45932</v>
      </c>
      <c r="N184" s="758">
        <f t="shared" si="134"/>
        <v>45932</v>
      </c>
      <c r="O184" s="1066">
        <f t="shared" si="174"/>
        <v>40</v>
      </c>
    </row>
    <row r="185" spans="1:15" ht="20.100000000000001" hidden="1" customHeight="1">
      <c r="A185" s="819"/>
      <c r="B185" s="955" t="s">
        <v>371</v>
      </c>
      <c r="C185" s="955" t="s">
        <v>538</v>
      </c>
      <c r="D185" s="955">
        <v>45945</v>
      </c>
      <c r="E185" s="972" t="s">
        <v>399</v>
      </c>
      <c r="F185" s="972" t="s">
        <v>399</v>
      </c>
      <c r="G185" s="972" t="s">
        <v>399</v>
      </c>
      <c r="H185" s="972" t="s">
        <v>399</v>
      </c>
      <c r="I185" s="972" t="s">
        <v>399</v>
      </c>
      <c r="J185" s="972" t="s">
        <v>399</v>
      </c>
      <c r="K185" s="758">
        <v>45964</v>
      </c>
      <c r="L185" s="331"/>
      <c r="M185" s="758">
        <v>45939</v>
      </c>
      <c r="N185" s="758">
        <f t="shared" si="134"/>
        <v>45939</v>
      </c>
      <c r="O185" s="1066">
        <f t="shared" si="174"/>
        <v>41</v>
      </c>
    </row>
    <row r="186" spans="1:15" ht="20.100000000000001" hidden="1" customHeight="1">
      <c r="A186" s="819"/>
      <c r="B186" s="955" t="s">
        <v>377</v>
      </c>
      <c r="C186" s="955" t="s">
        <v>539</v>
      </c>
      <c r="D186" s="955">
        <v>45946</v>
      </c>
      <c r="E186" s="758">
        <f t="shared" si="167"/>
        <v>45950</v>
      </c>
      <c r="F186" s="758">
        <f t="shared" si="168"/>
        <v>45956</v>
      </c>
      <c r="G186" s="758">
        <f t="shared" si="169"/>
        <v>45958</v>
      </c>
      <c r="H186" s="758">
        <f t="shared" si="170"/>
        <v>45961</v>
      </c>
      <c r="I186" s="758">
        <f t="shared" si="171"/>
        <v>45966</v>
      </c>
      <c r="J186" s="758">
        <f t="shared" si="172"/>
        <v>45967</v>
      </c>
      <c r="K186" s="758">
        <f t="shared" si="173"/>
        <v>45968</v>
      </c>
      <c r="L186" s="331"/>
      <c r="M186" s="758">
        <f t="shared" si="134"/>
        <v>45946</v>
      </c>
      <c r="N186" s="758">
        <f t="shared" si="134"/>
        <v>45946</v>
      </c>
      <c r="O186" s="1066">
        <f t="shared" si="174"/>
        <v>42</v>
      </c>
    </row>
    <row r="187" spans="1:15" ht="20.100000000000001" hidden="1" customHeight="1">
      <c r="A187" s="819" t="s">
        <v>375</v>
      </c>
      <c r="B187" s="1126" t="s">
        <v>423</v>
      </c>
      <c r="C187" s="955" t="s">
        <v>540</v>
      </c>
      <c r="D187" s="760">
        <v>45953</v>
      </c>
      <c r="E187" s="760">
        <f t="shared" ref="E187:E191" si="175">D187+4</f>
        <v>45957</v>
      </c>
      <c r="F187" s="760">
        <f t="shared" ref="F187:F191" si="176">E187+6</f>
        <v>45963</v>
      </c>
      <c r="G187" s="760">
        <f t="shared" ref="G187:G188" si="177">F187+2</f>
        <v>45965</v>
      </c>
      <c r="H187" s="760">
        <f t="shared" ref="H187:H188" si="178">G187+3</f>
        <v>45968</v>
      </c>
      <c r="I187" s="760">
        <f t="shared" ref="I187:I191" si="179">H187+5</f>
        <v>45973</v>
      </c>
      <c r="J187" s="760">
        <f t="shared" ref="J187:J191" si="180">I187+1</f>
        <v>45974</v>
      </c>
      <c r="K187" s="760">
        <f t="shared" ref="K187:K191" si="181">J187+1</f>
        <v>45975</v>
      </c>
      <c r="L187" s="331"/>
      <c r="M187" s="758">
        <f t="shared" ref="M187" si="182">M186+7</f>
        <v>45953</v>
      </c>
      <c r="N187" s="758">
        <f t="shared" si="134"/>
        <v>45953</v>
      </c>
      <c r="O187" s="1066">
        <f t="shared" ref="O187:O191" si="183">WEEKNUM(N187)</f>
        <v>43</v>
      </c>
    </row>
    <row r="188" spans="1:15" ht="20.100000000000001" hidden="1" customHeight="1">
      <c r="A188" s="819"/>
      <c r="B188" s="955" t="s">
        <v>524</v>
      </c>
      <c r="C188" s="955" t="s">
        <v>541</v>
      </c>
      <c r="D188" s="955">
        <v>45960</v>
      </c>
      <c r="E188" s="758">
        <f t="shared" si="175"/>
        <v>45964</v>
      </c>
      <c r="F188" s="758">
        <f t="shared" si="176"/>
        <v>45970</v>
      </c>
      <c r="G188" s="758">
        <f t="shared" si="177"/>
        <v>45972</v>
      </c>
      <c r="H188" s="758">
        <f t="shared" si="178"/>
        <v>45975</v>
      </c>
      <c r="I188" s="758">
        <f t="shared" si="179"/>
        <v>45980</v>
      </c>
      <c r="J188" s="758">
        <f t="shared" si="180"/>
        <v>45981</v>
      </c>
      <c r="K188" s="758">
        <f t="shared" si="181"/>
        <v>45982</v>
      </c>
      <c r="L188" s="331"/>
      <c r="M188" s="758">
        <f t="shared" ref="M188" si="184">M187+7</f>
        <v>45960</v>
      </c>
      <c r="N188" s="758">
        <f t="shared" si="134"/>
        <v>45960</v>
      </c>
      <c r="O188" s="1066">
        <f t="shared" si="183"/>
        <v>44</v>
      </c>
    </row>
    <row r="189" spans="1:15" ht="20.100000000000001" hidden="1" customHeight="1">
      <c r="A189" s="819"/>
      <c r="B189" s="955" t="s">
        <v>436</v>
      </c>
      <c r="C189" s="955" t="s">
        <v>542</v>
      </c>
      <c r="D189" s="955">
        <v>45970</v>
      </c>
      <c r="E189" s="758">
        <f t="shared" si="175"/>
        <v>45974</v>
      </c>
      <c r="F189" s="758">
        <f t="shared" si="176"/>
        <v>45980</v>
      </c>
      <c r="G189" s="758">
        <f>F189+3</f>
        <v>45983</v>
      </c>
      <c r="H189" s="758">
        <f>G189+5</f>
        <v>45988</v>
      </c>
      <c r="I189" s="758">
        <f t="shared" si="179"/>
        <v>45993</v>
      </c>
      <c r="J189" s="758">
        <f t="shared" si="180"/>
        <v>45994</v>
      </c>
      <c r="K189" s="758">
        <f t="shared" si="181"/>
        <v>45995</v>
      </c>
      <c r="L189" s="331"/>
      <c r="M189" s="758">
        <f t="shared" ref="M189" si="185">M188+7</f>
        <v>45967</v>
      </c>
      <c r="N189" s="758">
        <f t="shared" si="134"/>
        <v>45967</v>
      </c>
      <c r="O189" s="1066">
        <f t="shared" si="183"/>
        <v>45</v>
      </c>
    </row>
    <row r="190" spans="1:15" ht="20.100000000000001" hidden="1" customHeight="1">
      <c r="A190" s="819"/>
      <c r="B190" s="955" t="s">
        <v>371</v>
      </c>
      <c r="C190" s="955" t="s">
        <v>543</v>
      </c>
      <c r="D190" s="955">
        <v>45974</v>
      </c>
      <c r="E190" s="758">
        <f t="shared" si="175"/>
        <v>45978</v>
      </c>
      <c r="F190" s="758">
        <f t="shared" si="176"/>
        <v>45984</v>
      </c>
      <c r="G190" s="758">
        <f t="shared" ref="G190:G200" si="186">F190+3</f>
        <v>45987</v>
      </c>
      <c r="H190" s="758">
        <f t="shared" ref="H190:H200" si="187">G190+5</f>
        <v>45992</v>
      </c>
      <c r="I190" s="758">
        <f t="shared" si="179"/>
        <v>45997</v>
      </c>
      <c r="J190" s="758">
        <f t="shared" si="180"/>
        <v>45998</v>
      </c>
      <c r="K190" s="758">
        <f t="shared" si="181"/>
        <v>45999</v>
      </c>
      <c r="L190" s="331"/>
      <c r="M190" s="758">
        <f t="shared" ref="M190" si="188">M189+7</f>
        <v>45974</v>
      </c>
      <c r="N190" s="758">
        <f t="shared" si="134"/>
        <v>45974</v>
      </c>
      <c r="O190" s="1066">
        <f t="shared" si="183"/>
        <v>46</v>
      </c>
    </row>
    <row r="191" spans="1:15" ht="20.100000000000001" hidden="1" customHeight="1">
      <c r="A191" s="819" t="s">
        <v>377</v>
      </c>
      <c r="B191" s="955" t="s">
        <v>373</v>
      </c>
      <c r="C191" s="955" t="s">
        <v>544</v>
      </c>
      <c r="D191" s="955">
        <v>45988</v>
      </c>
      <c r="E191" s="758">
        <f t="shared" si="175"/>
        <v>45992</v>
      </c>
      <c r="F191" s="758">
        <f t="shared" si="176"/>
        <v>45998</v>
      </c>
      <c r="G191" s="758">
        <f t="shared" si="186"/>
        <v>46001</v>
      </c>
      <c r="H191" s="758">
        <f t="shared" si="187"/>
        <v>46006</v>
      </c>
      <c r="I191" s="758">
        <f t="shared" si="179"/>
        <v>46011</v>
      </c>
      <c r="J191" s="758">
        <f t="shared" si="180"/>
        <v>46012</v>
      </c>
      <c r="K191" s="758">
        <f t="shared" si="181"/>
        <v>46013</v>
      </c>
      <c r="L191" s="331"/>
      <c r="M191" s="758">
        <f t="shared" ref="M191" si="189">M190+7</f>
        <v>45981</v>
      </c>
      <c r="N191" s="758">
        <f t="shared" si="134"/>
        <v>45981</v>
      </c>
      <c r="O191" s="1066">
        <f t="shared" si="183"/>
        <v>47</v>
      </c>
    </row>
    <row r="192" spans="1:15" ht="20.100000000000001" hidden="1" customHeight="1">
      <c r="A192" s="819" t="s">
        <v>375</v>
      </c>
      <c r="B192" s="1061" t="s">
        <v>545</v>
      </c>
      <c r="C192" s="955" t="s">
        <v>546</v>
      </c>
      <c r="D192" s="955">
        <v>45991</v>
      </c>
      <c r="E192" s="758">
        <f t="shared" ref="E192" si="190">D192+4</f>
        <v>45995</v>
      </c>
      <c r="F192" s="758">
        <f t="shared" ref="F192" si="191">E192+6</f>
        <v>46001</v>
      </c>
      <c r="G192" s="758">
        <f t="shared" si="186"/>
        <v>46004</v>
      </c>
      <c r="H192" s="758">
        <f t="shared" si="187"/>
        <v>46009</v>
      </c>
      <c r="I192" s="758">
        <f t="shared" ref="I192" si="192">H192+5</f>
        <v>46014</v>
      </c>
      <c r="J192" s="758">
        <f t="shared" ref="J192" si="193">I192+1</f>
        <v>46015</v>
      </c>
      <c r="K192" s="758">
        <f t="shared" ref="K192" si="194">J192+1</f>
        <v>46016</v>
      </c>
      <c r="L192" s="331"/>
      <c r="M192" s="758">
        <f t="shared" ref="M192" si="195">M191+7</f>
        <v>45988</v>
      </c>
      <c r="N192" s="758">
        <f t="shared" si="134"/>
        <v>45988</v>
      </c>
      <c r="O192" s="1066">
        <f t="shared" ref="O192" si="196">WEEKNUM(N192)</f>
        <v>48</v>
      </c>
    </row>
    <row r="193" spans="1:15" ht="20.100000000000001" hidden="1" customHeight="1">
      <c r="A193" s="819" t="s">
        <v>547</v>
      </c>
      <c r="B193" s="955" t="s">
        <v>548</v>
      </c>
      <c r="C193" s="955" t="s">
        <v>549</v>
      </c>
      <c r="D193" s="955">
        <v>45996</v>
      </c>
      <c r="E193" s="758">
        <f t="shared" ref="E193:E196" si="197">D193+4</f>
        <v>46000</v>
      </c>
      <c r="F193" s="758">
        <f t="shared" ref="F193:F196" si="198">E193+6</f>
        <v>46006</v>
      </c>
      <c r="G193" s="758">
        <f t="shared" si="186"/>
        <v>46009</v>
      </c>
      <c r="H193" s="758">
        <f t="shared" si="187"/>
        <v>46014</v>
      </c>
      <c r="I193" s="758">
        <f t="shared" ref="I193:I196" si="199">H193+5</f>
        <v>46019</v>
      </c>
      <c r="J193" s="758">
        <f t="shared" ref="J193:J196" si="200">I193+1</f>
        <v>46020</v>
      </c>
      <c r="K193" s="758">
        <f t="shared" ref="K193:K196" si="201">J193+1</f>
        <v>46021</v>
      </c>
      <c r="L193" s="331"/>
      <c r="M193" s="758">
        <f t="shared" ref="M193" si="202">M192+7</f>
        <v>45995</v>
      </c>
      <c r="N193" s="758">
        <f t="shared" si="134"/>
        <v>45995</v>
      </c>
      <c r="O193" s="1066">
        <f t="shared" ref="O193:O196" si="203">WEEKNUM(N193)</f>
        <v>49</v>
      </c>
    </row>
    <row r="194" spans="1:15" ht="20.100000000000001" hidden="1" customHeight="1">
      <c r="A194" s="819"/>
      <c r="B194" s="955" t="s">
        <v>550</v>
      </c>
      <c r="C194" s="955" t="s">
        <v>551</v>
      </c>
      <c r="D194" s="955">
        <v>46003</v>
      </c>
      <c r="E194" s="758">
        <f t="shared" si="197"/>
        <v>46007</v>
      </c>
      <c r="F194" s="758">
        <f t="shared" si="198"/>
        <v>46013</v>
      </c>
      <c r="G194" s="758">
        <f t="shared" si="186"/>
        <v>46016</v>
      </c>
      <c r="H194" s="758">
        <f t="shared" si="187"/>
        <v>46021</v>
      </c>
      <c r="I194" s="758">
        <f t="shared" si="199"/>
        <v>46026</v>
      </c>
      <c r="J194" s="758">
        <f t="shared" si="200"/>
        <v>46027</v>
      </c>
      <c r="K194" s="758">
        <f t="shared" si="201"/>
        <v>46028</v>
      </c>
      <c r="L194" s="331"/>
      <c r="M194" s="758">
        <f t="shared" ref="M194" si="204">M193+7</f>
        <v>46002</v>
      </c>
      <c r="N194" s="758">
        <f t="shared" si="134"/>
        <v>46002</v>
      </c>
      <c r="O194" s="1066">
        <f t="shared" si="203"/>
        <v>50</v>
      </c>
    </row>
    <row r="195" spans="1:15" ht="20.100000000000001" hidden="1" customHeight="1">
      <c r="A195" s="819"/>
      <c r="B195" s="955" t="s">
        <v>371</v>
      </c>
      <c r="C195" s="955" t="s">
        <v>552</v>
      </c>
      <c r="D195" s="955">
        <v>46010</v>
      </c>
      <c r="E195" s="758">
        <f t="shared" si="197"/>
        <v>46014</v>
      </c>
      <c r="F195" s="758">
        <f t="shared" si="198"/>
        <v>46020</v>
      </c>
      <c r="G195" s="758">
        <f t="shared" si="186"/>
        <v>46023</v>
      </c>
      <c r="H195" s="758">
        <f t="shared" si="187"/>
        <v>46028</v>
      </c>
      <c r="I195" s="758">
        <f t="shared" si="199"/>
        <v>46033</v>
      </c>
      <c r="J195" s="758">
        <f t="shared" si="200"/>
        <v>46034</v>
      </c>
      <c r="K195" s="758">
        <f t="shared" si="201"/>
        <v>46035</v>
      </c>
      <c r="L195" s="331"/>
      <c r="M195" s="758">
        <f t="shared" ref="M195" si="205">M194+7</f>
        <v>46009</v>
      </c>
      <c r="N195" s="758">
        <f t="shared" si="134"/>
        <v>46009</v>
      </c>
      <c r="O195" s="1066">
        <f t="shared" si="203"/>
        <v>51</v>
      </c>
    </row>
    <row r="196" spans="1:15" ht="20.100000000000001" hidden="1" customHeight="1">
      <c r="A196" s="819" t="s">
        <v>553</v>
      </c>
      <c r="B196" s="1126" t="s">
        <v>423</v>
      </c>
      <c r="C196" s="955" t="s">
        <v>554</v>
      </c>
      <c r="D196" s="760">
        <v>46016</v>
      </c>
      <c r="E196" s="760">
        <f t="shared" si="197"/>
        <v>46020</v>
      </c>
      <c r="F196" s="760">
        <f t="shared" si="198"/>
        <v>46026</v>
      </c>
      <c r="G196" s="760">
        <f t="shared" si="186"/>
        <v>46029</v>
      </c>
      <c r="H196" s="760">
        <f t="shared" si="187"/>
        <v>46034</v>
      </c>
      <c r="I196" s="760">
        <f t="shared" si="199"/>
        <v>46039</v>
      </c>
      <c r="J196" s="760">
        <f t="shared" si="200"/>
        <v>46040</v>
      </c>
      <c r="K196" s="760">
        <f t="shared" si="201"/>
        <v>46041</v>
      </c>
      <c r="L196" s="331"/>
      <c r="M196" s="758">
        <f t="shared" ref="M196:M209" si="206">M195+7</f>
        <v>46016</v>
      </c>
      <c r="N196" s="758">
        <f t="shared" ref="N196:N209" si="207">N195+7</f>
        <v>46016</v>
      </c>
      <c r="O196" s="1066">
        <f t="shared" si="203"/>
        <v>52</v>
      </c>
    </row>
    <row r="197" spans="1:15" ht="20.100000000000001" hidden="1" customHeight="1">
      <c r="A197" s="819" t="s">
        <v>555</v>
      </c>
      <c r="B197" s="955" t="s">
        <v>373</v>
      </c>
      <c r="C197" s="955" t="s">
        <v>556</v>
      </c>
      <c r="D197" s="955">
        <v>46024</v>
      </c>
      <c r="E197" s="758">
        <f t="shared" ref="E197:E200" si="208">D197+4</f>
        <v>46028</v>
      </c>
      <c r="F197" s="758">
        <f t="shared" ref="F197:F200" si="209">E197+6</f>
        <v>46034</v>
      </c>
      <c r="G197" s="758">
        <f t="shared" si="186"/>
        <v>46037</v>
      </c>
      <c r="H197" s="758">
        <f t="shared" si="187"/>
        <v>46042</v>
      </c>
      <c r="I197" s="758">
        <f t="shared" ref="I197:I200" si="210">H197+5</f>
        <v>46047</v>
      </c>
      <c r="J197" s="758">
        <f t="shared" ref="J197:J200" si="211">I197+1</f>
        <v>46048</v>
      </c>
      <c r="K197" s="758">
        <f t="shared" ref="K197:K200" si="212">J197+1</f>
        <v>46049</v>
      </c>
      <c r="L197" s="331"/>
      <c r="M197" s="758">
        <v>46023</v>
      </c>
      <c r="N197" s="758">
        <v>46023</v>
      </c>
      <c r="O197" s="1066">
        <f t="shared" ref="O197:O198" si="213">WEEKNUM(N197)</f>
        <v>1</v>
      </c>
    </row>
    <row r="198" spans="1:15" ht="20.100000000000001" hidden="1" customHeight="1">
      <c r="A198" s="819" t="s">
        <v>555</v>
      </c>
      <c r="B198" s="955" t="s">
        <v>548</v>
      </c>
      <c r="C198" s="955" t="s">
        <v>557</v>
      </c>
      <c r="D198" s="955">
        <v>46030</v>
      </c>
      <c r="E198" s="758">
        <f t="shared" si="208"/>
        <v>46034</v>
      </c>
      <c r="F198" s="758">
        <f t="shared" si="209"/>
        <v>46040</v>
      </c>
      <c r="G198" s="758">
        <f t="shared" si="186"/>
        <v>46043</v>
      </c>
      <c r="H198" s="758">
        <f t="shared" si="187"/>
        <v>46048</v>
      </c>
      <c r="I198" s="758">
        <f t="shared" si="210"/>
        <v>46053</v>
      </c>
      <c r="J198" s="758">
        <f t="shared" si="211"/>
        <v>46054</v>
      </c>
      <c r="K198" s="758">
        <f t="shared" si="212"/>
        <v>46055</v>
      </c>
      <c r="L198" s="331"/>
      <c r="M198" s="758">
        <f>M197+7</f>
        <v>46030</v>
      </c>
      <c r="N198" s="758">
        <f t="shared" si="207"/>
        <v>46030</v>
      </c>
      <c r="O198" s="1066">
        <f t="shared" si="213"/>
        <v>2</v>
      </c>
    </row>
    <row r="199" spans="1:15" ht="20.100000000000001" customHeight="1">
      <c r="A199" s="819" t="s">
        <v>558</v>
      </c>
      <c r="B199" s="1126" t="s">
        <v>423</v>
      </c>
      <c r="C199" s="955" t="s">
        <v>559</v>
      </c>
      <c r="D199" s="760">
        <v>46038</v>
      </c>
      <c r="E199" s="760">
        <f t="shared" si="208"/>
        <v>46042</v>
      </c>
      <c r="F199" s="760">
        <f t="shared" si="209"/>
        <v>46048</v>
      </c>
      <c r="G199" s="760">
        <f t="shared" si="186"/>
        <v>46051</v>
      </c>
      <c r="H199" s="760">
        <f t="shared" si="187"/>
        <v>46056</v>
      </c>
      <c r="I199" s="760">
        <f t="shared" si="210"/>
        <v>46061</v>
      </c>
      <c r="J199" s="760">
        <f t="shared" si="211"/>
        <v>46062</v>
      </c>
      <c r="K199" s="760">
        <f t="shared" si="212"/>
        <v>46063</v>
      </c>
      <c r="L199" s="331"/>
      <c r="M199" s="758">
        <f t="shared" si="206"/>
        <v>46037</v>
      </c>
      <c r="N199" s="758">
        <f t="shared" si="207"/>
        <v>46037</v>
      </c>
      <c r="O199" s="1066">
        <f t="shared" ref="O199:O207" si="214">WEEKNUM(N199)</f>
        <v>3</v>
      </c>
    </row>
    <row r="200" spans="1:15" ht="20.100000000000001" customHeight="1">
      <c r="A200" s="819" t="s">
        <v>371</v>
      </c>
      <c r="B200" s="955" t="s">
        <v>436</v>
      </c>
      <c r="C200" s="955" t="s">
        <v>560</v>
      </c>
      <c r="D200" s="955">
        <v>46044</v>
      </c>
      <c r="E200" s="758">
        <f t="shared" si="208"/>
        <v>46048</v>
      </c>
      <c r="F200" s="758">
        <f t="shared" si="209"/>
        <v>46054</v>
      </c>
      <c r="G200" s="758">
        <f t="shared" si="186"/>
        <v>46057</v>
      </c>
      <c r="H200" s="758">
        <f t="shared" si="187"/>
        <v>46062</v>
      </c>
      <c r="I200" s="758">
        <f t="shared" si="210"/>
        <v>46067</v>
      </c>
      <c r="J200" s="758">
        <f t="shared" si="211"/>
        <v>46068</v>
      </c>
      <c r="K200" s="758">
        <f t="shared" si="212"/>
        <v>46069</v>
      </c>
      <c r="L200" s="331"/>
      <c r="M200" s="758">
        <f t="shared" si="206"/>
        <v>46044</v>
      </c>
      <c r="N200" s="758">
        <f t="shared" si="207"/>
        <v>46044</v>
      </c>
      <c r="O200" s="1066">
        <f t="shared" si="214"/>
        <v>4</v>
      </c>
    </row>
    <row r="201" spans="1:15" ht="20.100000000000001" customHeight="1">
      <c r="A201" s="819" t="s">
        <v>561</v>
      </c>
      <c r="B201" s="955" t="s">
        <v>371</v>
      </c>
      <c r="C201" s="955" t="s">
        <v>562</v>
      </c>
      <c r="D201" s="955">
        <v>46051</v>
      </c>
      <c r="E201" s="758">
        <f t="shared" ref="E201" si="215">D201+4</f>
        <v>46055</v>
      </c>
      <c r="F201" s="758">
        <f t="shared" ref="F201" si="216">E201+6</f>
        <v>46061</v>
      </c>
      <c r="G201" s="758">
        <f t="shared" ref="G201" si="217">F201+3</f>
        <v>46064</v>
      </c>
      <c r="H201" s="758">
        <f t="shared" ref="H201" si="218">G201+5</f>
        <v>46069</v>
      </c>
      <c r="I201" s="758">
        <f t="shared" ref="I201" si="219">H201+5</f>
        <v>46074</v>
      </c>
      <c r="J201" s="758">
        <f t="shared" ref="J201" si="220">I201+1</f>
        <v>46075</v>
      </c>
      <c r="K201" s="758">
        <f t="shared" ref="K201" si="221">J201+1</f>
        <v>46076</v>
      </c>
      <c r="L201" s="331"/>
      <c r="M201" s="758">
        <f t="shared" si="206"/>
        <v>46051</v>
      </c>
      <c r="N201" s="758">
        <f t="shared" si="207"/>
        <v>46051</v>
      </c>
      <c r="O201" s="1066">
        <f t="shared" si="214"/>
        <v>5</v>
      </c>
    </row>
    <row r="202" spans="1:15" ht="20.100000000000001" customHeight="1">
      <c r="A202" s="819" t="s">
        <v>563</v>
      </c>
      <c r="B202" s="955" t="s">
        <v>561</v>
      </c>
      <c r="C202" s="955" t="s">
        <v>564</v>
      </c>
      <c r="D202" s="955">
        <v>46058</v>
      </c>
      <c r="E202" s="758">
        <f t="shared" ref="E202:E203" si="222">D202+4</f>
        <v>46062</v>
      </c>
      <c r="F202" s="758">
        <f t="shared" ref="F202:F203" si="223">E202+6</f>
        <v>46068</v>
      </c>
      <c r="G202" s="758">
        <f t="shared" ref="G202:G203" si="224">F202+3</f>
        <v>46071</v>
      </c>
      <c r="H202" s="758">
        <f t="shared" ref="H202:H203" si="225">G202+5</f>
        <v>46076</v>
      </c>
      <c r="I202" s="758">
        <f t="shared" ref="I202:I203" si="226">H202+5</f>
        <v>46081</v>
      </c>
      <c r="J202" s="758">
        <f t="shared" ref="J202:J203" si="227">I202+1</f>
        <v>46082</v>
      </c>
      <c r="K202" s="758">
        <f t="shared" ref="K202:K203" si="228">J202+1</f>
        <v>46083</v>
      </c>
      <c r="L202" s="331"/>
      <c r="M202" s="758">
        <f t="shared" si="206"/>
        <v>46058</v>
      </c>
      <c r="N202" s="758">
        <f t="shared" si="207"/>
        <v>46058</v>
      </c>
      <c r="O202" s="1066">
        <f t="shared" si="214"/>
        <v>6</v>
      </c>
    </row>
    <row r="203" spans="1:15" ht="20.100000000000001" customHeight="1">
      <c r="A203" s="819" t="s">
        <v>555</v>
      </c>
      <c r="B203" s="955" t="s">
        <v>565</v>
      </c>
      <c r="C203" s="955" t="s">
        <v>566</v>
      </c>
      <c r="D203" s="955">
        <v>46065</v>
      </c>
      <c r="E203" s="758">
        <f t="shared" si="222"/>
        <v>46069</v>
      </c>
      <c r="F203" s="758">
        <f t="shared" si="223"/>
        <v>46075</v>
      </c>
      <c r="G203" s="758">
        <f t="shared" si="224"/>
        <v>46078</v>
      </c>
      <c r="H203" s="758">
        <f t="shared" si="225"/>
        <v>46083</v>
      </c>
      <c r="I203" s="758">
        <f t="shared" si="226"/>
        <v>46088</v>
      </c>
      <c r="J203" s="758">
        <f t="shared" si="227"/>
        <v>46089</v>
      </c>
      <c r="K203" s="758">
        <f t="shared" si="228"/>
        <v>46090</v>
      </c>
      <c r="L203" s="331"/>
      <c r="M203" s="758">
        <f t="shared" si="206"/>
        <v>46065</v>
      </c>
      <c r="N203" s="758">
        <f t="shared" si="207"/>
        <v>46065</v>
      </c>
      <c r="O203" s="1066">
        <f t="shared" si="214"/>
        <v>7</v>
      </c>
    </row>
    <row r="204" spans="1:15" ht="20.100000000000001" customHeight="1">
      <c r="A204" s="819" t="s">
        <v>567</v>
      </c>
      <c r="B204" s="955" t="s">
        <v>568</v>
      </c>
      <c r="C204" s="955" t="s">
        <v>569</v>
      </c>
      <c r="D204" s="955">
        <v>46072</v>
      </c>
      <c r="E204" s="758">
        <f t="shared" ref="E204" si="229">D204+4</f>
        <v>46076</v>
      </c>
      <c r="F204" s="758">
        <f t="shared" ref="F204" si="230">E204+6</f>
        <v>46082</v>
      </c>
      <c r="G204" s="758">
        <f t="shared" ref="G204" si="231">F204+3</f>
        <v>46085</v>
      </c>
      <c r="H204" s="758">
        <f t="shared" ref="H204" si="232">G204+5</f>
        <v>46090</v>
      </c>
      <c r="I204" s="758">
        <f t="shared" ref="I204" si="233">H204+5</f>
        <v>46095</v>
      </c>
      <c r="J204" s="758">
        <f t="shared" ref="J204" si="234">I204+1</f>
        <v>46096</v>
      </c>
      <c r="K204" s="758">
        <f t="shared" ref="K204" si="235">J204+1</f>
        <v>46097</v>
      </c>
      <c r="L204" s="331"/>
      <c r="M204" s="758">
        <f t="shared" si="206"/>
        <v>46072</v>
      </c>
      <c r="N204" s="758">
        <f t="shared" si="207"/>
        <v>46072</v>
      </c>
      <c r="O204" s="1066">
        <f t="shared" si="214"/>
        <v>8</v>
      </c>
    </row>
    <row r="205" spans="1:15" ht="20.100000000000001" customHeight="1">
      <c r="A205" s="819"/>
      <c r="B205" s="955" t="s">
        <v>550</v>
      </c>
      <c r="C205" s="955" t="s">
        <v>570</v>
      </c>
      <c r="D205" s="955">
        <v>46079</v>
      </c>
      <c r="E205" s="758">
        <f t="shared" ref="E205" si="236">D205+4</f>
        <v>46083</v>
      </c>
      <c r="F205" s="758">
        <f t="shared" ref="F205" si="237">E205+6</f>
        <v>46089</v>
      </c>
      <c r="G205" s="758">
        <f t="shared" ref="G205" si="238">F205+3</f>
        <v>46092</v>
      </c>
      <c r="H205" s="758">
        <f t="shared" ref="H205" si="239">G205+5</f>
        <v>46097</v>
      </c>
      <c r="I205" s="758">
        <f t="shared" ref="I205" si="240">H205+5</f>
        <v>46102</v>
      </c>
      <c r="J205" s="758">
        <f t="shared" ref="J205" si="241">I205+1</f>
        <v>46103</v>
      </c>
      <c r="K205" s="758">
        <f t="shared" ref="K205" si="242">J205+1</f>
        <v>46104</v>
      </c>
      <c r="L205" s="331"/>
      <c r="M205" s="758">
        <f t="shared" si="206"/>
        <v>46079</v>
      </c>
      <c r="N205" s="758">
        <f t="shared" si="207"/>
        <v>46079</v>
      </c>
      <c r="O205" s="1066">
        <f t="shared" si="214"/>
        <v>9</v>
      </c>
    </row>
    <row r="206" spans="1:15" ht="20.100000000000001" customHeight="1">
      <c r="A206" s="819"/>
      <c r="B206" s="955" t="s">
        <v>571</v>
      </c>
      <c r="C206" s="955" t="s">
        <v>572</v>
      </c>
      <c r="D206" s="955">
        <v>46086</v>
      </c>
      <c r="E206" s="758">
        <f t="shared" ref="E206" si="243">D206+4</f>
        <v>46090</v>
      </c>
      <c r="F206" s="758">
        <f t="shared" ref="F206" si="244">E206+6</f>
        <v>46096</v>
      </c>
      <c r="G206" s="758">
        <f t="shared" ref="G206" si="245">F206+3</f>
        <v>46099</v>
      </c>
      <c r="H206" s="758">
        <f t="shared" ref="H206" si="246">G206+5</f>
        <v>46104</v>
      </c>
      <c r="I206" s="758">
        <f t="shared" ref="I206" si="247">H206+5</f>
        <v>46109</v>
      </c>
      <c r="J206" s="758">
        <f t="shared" ref="J206" si="248">I206+1</f>
        <v>46110</v>
      </c>
      <c r="K206" s="758">
        <f t="shared" ref="K206" si="249">J206+1</f>
        <v>46111</v>
      </c>
      <c r="L206" s="331"/>
      <c r="M206" s="758">
        <f t="shared" si="206"/>
        <v>46086</v>
      </c>
      <c r="N206" s="758">
        <f t="shared" si="207"/>
        <v>46086</v>
      </c>
      <c r="O206" s="1066">
        <f t="shared" si="214"/>
        <v>10</v>
      </c>
    </row>
    <row r="207" spans="1:15" ht="20.100000000000001" customHeight="1">
      <c r="A207" s="819"/>
      <c r="B207" s="955" t="s">
        <v>561</v>
      </c>
      <c r="C207" s="955" t="s">
        <v>573</v>
      </c>
      <c r="D207" s="955">
        <v>46093</v>
      </c>
      <c r="E207" s="758">
        <f t="shared" ref="E207" si="250">D207+4</f>
        <v>46097</v>
      </c>
      <c r="F207" s="758">
        <f t="shared" ref="F207" si="251">E207+6</f>
        <v>46103</v>
      </c>
      <c r="G207" s="758">
        <f t="shared" ref="G207" si="252">F207+3</f>
        <v>46106</v>
      </c>
      <c r="H207" s="758">
        <f t="shared" ref="H207" si="253">G207+5</f>
        <v>46111</v>
      </c>
      <c r="I207" s="758">
        <f t="shared" ref="I207" si="254">H207+5</f>
        <v>46116</v>
      </c>
      <c r="J207" s="758">
        <f t="shared" ref="J207" si="255">I207+1</f>
        <v>46117</v>
      </c>
      <c r="K207" s="758">
        <f t="shared" ref="K207" si="256">J207+1</f>
        <v>46118</v>
      </c>
      <c r="L207" s="331"/>
      <c r="M207" s="758">
        <f t="shared" si="206"/>
        <v>46093</v>
      </c>
      <c r="N207" s="758">
        <f t="shared" si="207"/>
        <v>46093</v>
      </c>
      <c r="O207" s="1066">
        <f t="shared" si="214"/>
        <v>11</v>
      </c>
    </row>
    <row r="208" spans="1:15" ht="20.100000000000001" customHeight="1">
      <c r="A208" s="819"/>
      <c r="B208" s="955" t="s">
        <v>565</v>
      </c>
      <c r="C208" s="955" t="s">
        <v>574</v>
      </c>
      <c r="D208" s="955">
        <v>46100</v>
      </c>
      <c r="E208" s="758">
        <f t="shared" ref="E208" si="257">D208+4</f>
        <v>46104</v>
      </c>
      <c r="F208" s="758">
        <f t="shared" ref="F208" si="258">E208+6</f>
        <v>46110</v>
      </c>
      <c r="G208" s="758">
        <f t="shared" ref="G208" si="259">F208+3</f>
        <v>46113</v>
      </c>
      <c r="H208" s="758">
        <f t="shared" ref="H208" si="260">G208+5</f>
        <v>46118</v>
      </c>
      <c r="I208" s="758">
        <f t="shared" ref="I208" si="261">H208+5</f>
        <v>46123</v>
      </c>
      <c r="J208" s="758">
        <f t="shared" ref="J208" si="262">I208+1</f>
        <v>46124</v>
      </c>
      <c r="K208" s="758">
        <f t="shared" ref="K208" si="263">J208+1</f>
        <v>46125</v>
      </c>
      <c r="L208" s="331"/>
      <c r="M208" s="758">
        <f t="shared" si="206"/>
        <v>46100</v>
      </c>
      <c r="N208" s="758">
        <f t="shared" si="207"/>
        <v>46100</v>
      </c>
      <c r="O208" s="1066">
        <f t="shared" ref="O208" si="264">WEEKNUM(N208)</f>
        <v>12</v>
      </c>
    </row>
    <row r="209" spans="1:15" ht="20.100000000000001" customHeight="1">
      <c r="A209" s="819"/>
      <c r="B209" s="955" t="s">
        <v>575</v>
      </c>
      <c r="C209" s="955" t="s">
        <v>576</v>
      </c>
      <c r="D209" s="955">
        <v>46107</v>
      </c>
      <c r="E209" s="758">
        <f t="shared" ref="E209" si="265">D209+4</f>
        <v>46111</v>
      </c>
      <c r="F209" s="758">
        <f t="shared" ref="F209" si="266">E209+6</f>
        <v>46117</v>
      </c>
      <c r="G209" s="758">
        <f t="shared" ref="G209" si="267">F209+3</f>
        <v>46120</v>
      </c>
      <c r="H209" s="758">
        <f t="shared" ref="H209" si="268">G209+5</f>
        <v>46125</v>
      </c>
      <c r="I209" s="758">
        <f t="shared" ref="I209" si="269">H209+5</f>
        <v>46130</v>
      </c>
      <c r="J209" s="758">
        <f t="shared" ref="J209" si="270">I209+1</f>
        <v>46131</v>
      </c>
      <c r="K209" s="758">
        <f t="shared" ref="K209" si="271">J209+1</f>
        <v>46132</v>
      </c>
      <c r="L209" s="331"/>
      <c r="M209" s="758">
        <f t="shared" si="206"/>
        <v>46107</v>
      </c>
      <c r="N209" s="758">
        <f t="shared" si="207"/>
        <v>46107</v>
      </c>
      <c r="O209" s="1066">
        <f t="shared" ref="O209" si="272">WEEKNUM(N209)</f>
        <v>13</v>
      </c>
    </row>
    <row r="210" spans="1:15" s="18" customFormat="1" ht="13.9">
      <c r="A210" s="861"/>
      <c r="B210" s="147" t="s">
        <v>577</v>
      </c>
      <c r="C210" s="11"/>
      <c r="D210" s="11"/>
      <c r="E210" s="11"/>
      <c r="F210" s="11"/>
      <c r="G210" s="11"/>
      <c r="H210" s="11"/>
      <c r="I210" s="11"/>
      <c r="J210" s="11"/>
    </row>
    <row r="211" spans="1:15">
      <c r="M211" s="147"/>
      <c r="N211" s="147"/>
    </row>
    <row r="212" spans="1:15" ht="13.9" thickBot="1">
      <c r="B212" s="791"/>
      <c r="C212" s="791"/>
      <c r="D212" s="791"/>
      <c r="E212" s="791"/>
      <c r="F212" s="791"/>
      <c r="G212" s="791"/>
      <c r="H212" s="791"/>
      <c r="M212" s="147"/>
      <c r="N212" s="147"/>
    </row>
    <row r="213" spans="1:15" s="147" customFormat="1" ht="18" customHeight="1">
      <c r="B213" s="771"/>
      <c r="C213" s="772"/>
      <c r="D213" s="773"/>
      <c r="E213" s="774"/>
      <c r="F213" s="775"/>
      <c r="G213" s="776"/>
      <c r="H213" s="777"/>
    </row>
    <row r="214" spans="1:15" s="147" customFormat="1" ht="18" customHeight="1">
      <c r="B214" s="778" t="s">
        <v>578</v>
      </c>
      <c r="C214" s="145"/>
      <c r="D214" s="147" t="s">
        <v>579</v>
      </c>
      <c r="G214" s="147" t="s">
        <v>580</v>
      </c>
      <c r="H214" s="779"/>
    </row>
    <row r="215" spans="1:15" s="147" customFormat="1" ht="18" customHeight="1">
      <c r="B215" s="780" t="s">
        <v>581</v>
      </c>
      <c r="C215" s="781" t="s">
        <v>582</v>
      </c>
      <c r="D215" s="133" t="s">
        <v>583</v>
      </c>
      <c r="F215" s="781" t="s">
        <v>584</v>
      </c>
      <c r="G215" s="145" t="s">
        <v>585</v>
      </c>
      <c r="H215" s="782" t="s">
        <v>586</v>
      </c>
    </row>
    <row r="216" spans="1:15" s="147" customFormat="1" ht="18" customHeight="1">
      <c r="B216" s="780" t="s">
        <v>587</v>
      </c>
      <c r="C216" s="781" t="s">
        <v>588</v>
      </c>
      <c r="D216" s="133" t="s">
        <v>589</v>
      </c>
      <c r="E216" s="148" t="s">
        <v>590</v>
      </c>
      <c r="F216" s="785" t="s">
        <v>591</v>
      </c>
      <c r="G216" s="145" t="s">
        <v>592</v>
      </c>
      <c r="H216" s="782" t="s">
        <v>593</v>
      </c>
    </row>
    <row r="217" spans="1:15" s="147" customFormat="1" ht="18" customHeight="1">
      <c r="B217" s="783" t="s">
        <v>594</v>
      </c>
      <c r="C217" s="784" t="s">
        <v>595</v>
      </c>
      <c r="D217" s="133" t="s">
        <v>596</v>
      </c>
      <c r="E217" s="148" t="s">
        <v>597</v>
      </c>
      <c r="F217" s="785" t="s">
        <v>598</v>
      </c>
      <c r="G217" s="588" t="s">
        <v>599</v>
      </c>
      <c r="H217" s="786" t="s">
        <v>600</v>
      </c>
    </row>
    <row r="218" spans="1:15" s="147" customFormat="1" ht="18" customHeight="1">
      <c r="B218" s="783" t="s">
        <v>601</v>
      </c>
      <c r="C218" s="784" t="s">
        <v>602</v>
      </c>
      <c r="D218" s="133" t="s">
        <v>603</v>
      </c>
      <c r="E218" s="148" t="s">
        <v>604</v>
      </c>
      <c r="F218" s="785" t="s">
        <v>605</v>
      </c>
      <c r="G218" s="588" t="s">
        <v>606</v>
      </c>
      <c r="H218" s="786" t="s">
        <v>607</v>
      </c>
      <c r="M218" s="149"/>
      <c r="N218" s="149"/>
    </row>
    <row r="219" spans="1:15" s="147" customFormat="1" ht="18" customHeight="1">
      <c r="B219" s="783" t="s">
        <v>608</v>
      </c>
      <c r="C219" s="784" t="s">
        <v>609</v>
      </c>
      <c r="D219" s="133" t="s">
        <v>610</v>
      </c>
      <c r="E219" s="148" t="s">
        <v>611</v>
      </c>
      <c r="F219" s="785" t="s">
        <v>612</v>
      </c>
      <c r="G219" s="588" t="s">
        <v>613</v>
      </c>
      <c r="H219" s="786" t="s">
        <v>614</v>
      </c>
      <c r="M219" s="149"/>
      <c r="N219" s="149"/>
    </row>
    <row r="220" spans="1:15" s="147" customFormat="1" ht="18" customHeight="1">
      <c r="B220" s="783" t="s">
        <v>615</v>
      </c>
      <c r="C220" s="784" t="s">
        <v>616</v>
      </c>
      <c r="D220" s="133" t="s">
        <v>617</v>
      </c>
      <c r="E220" s="148" t="s">
        <v>618</v>
      </c>
      <c r="F220" s="785" t="s">
        <v>619</v>
      </c>
      <c r="G220" s="588" t="s">
        <v>620</v>
      </c>
      <c r="H220" s="786" t="s">
        <v>621</v>
      </c>
      <c r="M220" s="149"/>
      <c r="N220" s="149"/>
    </row>
    <row r="221" spans="1:15" s="147" customFormat="1" ht="18" customHeight="1">
      <c r="B221" s="783" t="s">
        <v>622</v>
      </c>
      <c r="C221" s="784" t="s">
        <v>623</v>
      </c>
      <c r="D221" s="133" t="s">
        <v>624</v>
      </c>
      <c r="E221" s="148" t="s">
        <v>625</v>
      </c>
      <c r="F221" s="1098" t="s">
        <v>626</v>
      </c>
      <c r="G221" s="588" t="s">
        <v>627</v>
      </c>
      <c r="H221" s="787" t="s">
        <v>628</v>
      </c>
      <c r="M221" s="149"/>
      <c r="N221" s="149"/>
    </row>
    <row r="222" spans="1:15" ht="18" customHeight="1">
      <c r="B222" s="783" t="s">
        <v>629</v>
      </c>
      <c r="C222" s="784" t="s">
        <v>630</v>
      </c>
      <c r="D222" s="133"/>
      <c r="F222" s="588"/>
      <c r="G222" s="147"/>
      <c r="H222" s="788"/>
    </row>
    <row r="223" spans="1:15" ht="18" customHeight="1" thickBot="1">
      <c r="B223" s="789"/>
      <c r="C223" s="790"/>
      <c r="D223" s="790"/>
      <c r="E223" s="791"/>
      <c r="F223" s="791"/>
      <c r="G223" s="791"/>
      <c r="H223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5" r:id="rId1" xr:uid="{4FA95531-940A-4FF6-BFD5-F75A8626D35F}"/>
    <hyperlink ref="C215" r:id="rId2" xr:uid="{EE3CCA4B-4193-41C0-A89B-20ABDAD03B1F}"/>
    <hyperlink ref="H220" r:id="rId3" xr:uid="{862BA144-EF81-4F10-B96F-F284C605E4F3}"/>
    <hyperlink ref="H219" r:id="rId4" xr:uid="{8A632D21-FB07-40FD-8F59-CE17175EE453}"/>
    <hyperlink ref="C218" r:id="rId5" xr:uid="{87C6BF9A-D5B5-4F16-AC6C-B5BFC60677A4}"/>
    <hyperlink ref="C216" r:id="rId6" xr:uid="{6D29163A-0ED9-4611-8648-E429BDAB2EF9}"/>
    <hyperlink ref="C222" r:id="rId7" xr:uid="{3A4792FC-6D32-4A92-B19A-EFDD68C12E63}"/>
    <hyperlink ref="H218" r:id="rId8" xr:uid="{68AB3E59-F6BE-457B-8338-749143CB13EF}"/>
    <hyperlink ref="H221" r:id="rId9" xr:uid="{00053B8C-8F00-4DBD-B2CB-372777CCE916}"/>
    <hyperlink ref="F215" r:id="rId10" xr:uid="{7A934478-8546-4BF2-A92D-2253B1B78BE9}"/>
    <hyperlink ref="F220" r:id="rId11" xr:uid="{F5297D3E-47BF-49C9-9D0A-DD420A46794A}"/>
    <hyperlink ref="F216" r:id="rId12" xr:uid="{D58C525D-C018-4705-B47F-5EB5640FDFC8}"/>
    <hyperlink ref="F217" r:id="rId13" xr:uid="{D1F80551-C4B3-43F8-92A0-864FE40F97E4}"/>
    <hyperlink ref="F218" r:id="rId14" xr:uid="{A9EE3258-EE2A-4659-899B-1FB167D074AF}"/>
    <hyperlink ref="F219" r:id="rId15" xr:uid="{A37647B0-DF46-433C-9C7E-AE55D646BDAA}"/>
    <hyperlink ref="H216" r:id="rId16" xr:uid="{7A85D380-219B-4903-83BA-B4197B495ECB}"/>
    <hyperlink ref="H217" r:id="rId17" xr:uid="{12B0764B-1FBF-46CE-966D-DF903DAEDA2E}"/>
    <hyperlink ref="F221" r:id="rId18" xr:uid="{B4375661-3360-48D9-A830-42105FD26116}"/>
    <hyperlink ref="C217" r:id="rId19" xr:uid="{63F9C2B9-0E39-4271-B247-26FF567D7E19}"/>
    <hyperlink ref="C219" r:id="rId20" xr:uid="{B7F69488-15FF-4B95-9635-E91D9DE8218B}"/>
    <hyperlink ref="C220" r:id="rId21" xr:uid="{2C3B5E51-4E6D-4FC1-A689-DA496B4203B6}"/>
    <hyperlink ref="C221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8"/>
  <sheetViews>
    <sheetView showGridLines="0" topLeftCell="A3" zoomScaleNormal="100" zoomScaleSheetLayoutView="75" workbookViewId="0">
      <selection activeCell="D206" sqref="D206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44" t="s">
        <v>116</v>
      </c>
      <c r="C2" s="1244"/>
      <c r="D2" s="1244"/>
      <c r="E2" s="1244"/>
      <c r="F2" s="1244"/>
      <c r="H2" s="956" t="s">
        <v>360</v>
      </c>
    </row>
    <row r="3" spans="1:8" ht="17.25" customHeight="1" thickBot="1">
      <c r="B3" s="1244"/>
      <c r="C3" s="1244"/>
      <c r="D3" s="1244"/>
      <c r="E3" s="1244"/>
      <c r="F3" s="1244"/>
    </row>
    <row r="4" spans="1:8" s="146" customFormat="1" ht="30" customHeight="1" thickBot="1">
      <c r="A4" s="1122"/>
      <c r="B4" s="1239" t="s">
        <v>4611</v>
      </c>
      <c r="C4" s="1240"/>
      <c r="D4" s="1240"/>
      <c r="E4" s="1240"/>
      <c r="F4" s="1241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4612</v>
      </c>
      <c r="C7" s="615"/>
      <c r="D7" s="1235" t="s">
        <v>363</v>
      </c>
      <c r="E7" s="944" t="s">
        <v>4613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365</v>
      </c>
      <c r="C8" s="944" t="s">
        <v>366</v>
      </c>
      <c r="D8" s="1236"/>
      <c r="E8" s="940" t="s">
        <v>185</v>
      </c>
      <c r="F8" s="940" t="s">
        <v>173</v>
      </c>
      <c r="G8" s="615"/>
      <c r="H8" s="944" t="s">
        <v>367</v>
      </c>
    </row>
    <row r="9" spans="1:8" s="196" customFormat="1" ht="22.5" hidden="1" customHeight="1">
      <c r="A9" s="1123"/>
      <c r="B9" s="1005" t="s">
        <v>4614</v>
      </c>
      <c r="C9" s="758" t="s">
        <v>4615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4341</v>
      </c>
      <c r="C10" s="758" t="s">
        <v>4616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4617</v>
      </c>
      <c r="C11" s="758" t="s">
        <v>4618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4619</v>
      </c>
      <c r="C12" s="758" t="s">
        <v>4620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4621</v>
      </c>
      <c r="C13" s="758" t="s">
        <v>4622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4623</v>
      </c>
      <c r="C14" s="758" t="s">
        <v>4624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4625</v>
      </c>
      <c r="C15" s="758" t="s">
        <v>4626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4627</v>
      </c>
      <c r="C16" s="758" t="s">
        <v>4628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4629</v>
      </c>
      <c r="C17" s="758" t="s">
        <v>4630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4631</v>
      </c>
      <c r="C18" s="758" t="s">
        <v>4632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4633</v>
      </c>
      <c r="C19" s="758" t="s">
        <v>4634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4351</v>
      </c>
      <c r="C20" s="758" t="s">
        <v>4635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4636</v>
      </c>
      <c r="C21" s="758" t="s">
        <v>4637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4357</v>
      </c>
      <c r="C22" s="758" t="s">
        <v>4638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4614</v>
      </c>
      <c r="C23" s="758" t="s">
        <v>4639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4341</v>
      </c>
      <c r="C24" s="758" t="s">
        <v>4640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4617</v>
      </c>
      <c r="C25" s="758" t="s">
        <v>4641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4619</v>
      </c>
      <c r="C26" s="955" t="s">
        <v>4642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4643</v>
      </c>
      <c r="C27" s="955" t="s">
        <v>4644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4623</v>
      </c>
      <c r="C28" s="955" t="s">
        <v>4645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4625</v>
      </c>
      <c r="C29" s="955" t="s">
        <v>4646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4627</v>
      </c>
      <c r="C30" s="955" t="s">
        <v>4647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4629</v>
      </c>
      <c r="C31" s="955" t="s">
        <v>4648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4631</v>
      </c>
      <c r="C32" s="955" t="s">
        <v>4649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4633</v>
      </c>
      <c r="C33" s="955" t="s">
        <v>4650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423</v>
      </c>
      <c r="C34" s="955" t="s">
        <v>4651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423</v>
      </c>
      <c r="C35" s="955" t="s">
        <v>4652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4653</v>
      </c>
      <c r="B36" s="976" t="s">
        <v>4499</v>
      </c>
      <c r="C36" s="955" t="s">
        <v>4654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4351</v>
      </c>
      <c r="C37" s="955" t="s">
        <v>4655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4636</v>
      </c>
      <c r="C38" s="955" t="s">
        <v>4656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399</v>
      </c>
      <c r="C39" s="955" t="s">
        <v>4657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4653</v>
      </c>
      <c r="B40" s="976" t="s">
        <v>4357</v>
      </c>
      <c r="C40" s="955" t="s">
        <v>4658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4341</v>
      </c>
      <c r="C41" s="955" t="s">
        <v>4659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4506</v>
      </c>
      <c r="C42" s="955" t="s">
        <v>4660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4661</v>
      </c>
      <c r="C43" s="955" t="s">
        <v>4662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4509</v>
      </c>
      <c r="C44" s="955" t="s">
        <v>4663</v>
      </c>
      <c r="D44" s="955">
        <v>45500</v>
      </c>
      <c r="E44" s="758">
        <f t="shared" ref="E44:E46" si="26">D44+7</f>
        <v>45507</v>
      </c>
      <c r="F44" s="880" t="s">
        <v>399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4643</v>
      </c>
      <c r="C45" s="955" t="s">
        <v>4664</v>
      </c>
      <c r="D45" s="955">
        <v>45503</v>
      </c>
      <c r="E45" s="880" t="s">
        <v>399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4619</v>
      </c>
      <c r="C46" s="955" t="s">
        <v>4665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4623</v>
      </c>
      <c r="C47" s="955" t="s">
        <v>4666</v>
      </c>
      <c r="D47" s="955">
        <v>45526</v>
      </c>
      <c r="E47" s="758">
        <f t="shared" ref="E47:E51" si="28">D47+7</f>
        <v>45533</v>
      </c>
      <c r="F47" s="880" t="s">
        <v>399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4625</v>
      </c>
      <c r="C48" s="955" t="s">
        <v>4667</v>
      </c>
      <c r="D48" s="880" t="s">
        <v>399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4627</v>
      </c>
      <c r="C49" s="955" t="s">
        <v>4668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4629</v>
      </c>
      <c r="C50" s="955" t="s">
        <v>4669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4499</v>
      </c>
      <c r="C51" s="955" t="s">
        <v>4670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4633</v>
      </c>
      <c r="C52" s="955" t="s">
        <v>4671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4636</v>
      </c>
      <c r="C53" s="955" t="s">
        <v>4672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4673</v>
      </c>
      <c r="C54" s="955" t="s">
        <v>4674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423</v>
      </c>
      <c r="C55" s="955" t="s">
        <v>4675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4357</v>
      </c>
      <c r="C56" s="955" t="s">
        <v>4676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4341</v>
      </c>
      <c r="C57" s="955" t="s">
        <v>4677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4506</v>
      </c>
      <c r="C58" s="955" t="s">
        <v>4678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4661</v>
      </c>
      <c r="C59" s="955" t="s">
        <v>4679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4509</v>
      </c>
      <c r="C60" s="955" t="s">
        <v>4680</v>
      </c>
      <c r="D60" s="955">
        <v>45608</v>
      </c>
      <c r="E60" s="758">
        <f t="shared" ref="E60:E63" si="34">D60+7</f>
        <v>45615</v>
      </c>
      <c r="F60" s="880" t="s">
        <v>399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4643</v>
      </c>
      <c r="C61" s="955" t="s">
        <v>4681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423</v>
      </c>
      <c r="C62" s="955" t="s">
        <v>4682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4619</v>
      </c>
      <c r="C63" s="955" t="s">
        <v>4683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4623</v>
      </c>
      <c r="C64" s="955" t="s">
        <v>4684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4629</v>
      </c>
      <c r="C65" s="955" t="s">
        <v>4685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4627</v>
      </c>
      <c r="C66" s="955" t="s">
        <v>4686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423</v>
      </c>
      <c r="C67" s="955" t="s">
        <v>4687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4499</v>
      </c>
      <c r="C68" s="955" t="s">
        <v>4688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423</v>
      </c>
      <c r="C69" s="955" t="s">
        <v>4689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4633</v>
      </c>
      <c r="C70" s="955" t="s">
        <v>4690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4636</v>
      </c>
      <c r="C71" s="955" t="s">
        <v>4691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4673</v>
      </c>
      <c r="C72" s="955" t="s">
        <v>4692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4357</v>
      </c>
      <c r="C73" s="955" t="s">
        <v>4693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4341</v>
      </c>
      <c r="C74" s="955" t="s">
        <v>4694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4506</v>
      </c>
      <c r="C75" s="955" t="s">
        <v>4695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4661</v>
      </c>
      <c r="C76" s="955" t="s">
        <v>4696</v>
      </c>
      <c r="D76" s="955">
        <v>45715</v>
      </c>
      <c r="E76" s="880" t="s">
        <v>399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4631</v>
      </c>
      <c r="C77" s="955" t="s">
        <v>4697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4643</v>
      </c>
      <c r="C78" s="955" t="s">
        <v>4698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4625</v>
      </c>
      <c r="C79" s="955" t="s">
        <v>4699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4619</v>
      </c>
      <c r="C80" s="955" t="s">
        <v>4700</v>
      </c>
      <c r="D80" s="955">
        <v>45750</v>
      </c>
      <c r="E80" s="880" t="s">
        <v>399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4623</v>
      </c>
      <c r="C81" s="955" t="s">
        <v>4701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4627</v>
      </c>
      <c r="C82" s="955" t="s">
        <v>4702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4629</v>
      </c>
      <c r="C83" s="955" t="s">
        <v>4703</v>
      </c>
      <c r="D83" s="955">
        <v>45772</v>
      </c>
      <c r="E83" s="880" t="s">
        <v>399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4499</v>
      </c>
      <c r="C84" s="955" t="s">
        <v>4704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423</v>
      </c>
      <c r="C85" s="955" t="s">
        <v>4705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4633</v>
      </c>
      <c r="C86" s="955" t="s">
        <v>4706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423</v>
      </c>
      <c r="C87" s="955" t="s">
        <v>4707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577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300" t="s">
        <v>4612</v>
      </c>
      <c r="C90" s="1301"/>
      <c r="D90" s="1235" t="s">
        <v>363</v>
      </c>
      <c r="E90" s="944" t="s">
        <v>226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365</v>
      </c>
      <c r="C91" s="944" t="s">
        <v>366</v>
      </c>
      <c r="D91" s="1236"/>
      <c r="E91" s="940" t="s">
        <v>238</v>
      </c>
      <c r="F91" s="940" t="s">
        <v>173</v>
      </c>
      <c r="G91" s="615"/>
      <c r="H91" s="944" t="s">
        <v>502</v>
      </c>
      <c r="I91" s="944" t="s">
        <v>367</v>
      </c>
      <c r="J91" s="985" t="s">
        <v>368</v>
      </c>
    </row>
    <row r="92" spans="1:10" s="196" customFormat="1" ht="22.5" hidden="1" customHeight="1">
      <c r="A92" s="1123"/>
      <c r="B92" s="1005" t="s">
        <v>4614</v>
      </c>
      <c r="C92" s="758" t="s">
        <v>4615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4341</v>
      </c>
      <c r="C93" s="758" t="s">
        <v>4616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4617</v>
      </c>
      <c r="C94" s="758" t="s">
        <v>4618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4619</v>
      </c>
      <c r="C95" s="758" t="s">
        <v>4620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4621</v>
      </c>
      <c r="C96" s="758" t="s">
        <v>4622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4623</v>
      </c>
      <c r="C97" s="758" t="s">
        <v>4624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4625</v>
      </c>
      <c r="C98" s="758" t="s">
        <v>4626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4627</v>
      </c>
      <c r="C99" s="758" t="s">
        <v>4628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4629</v>
      </c>
      <c r="C100" s="758" t="s">
        <v>4630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4631</v>
      </c>
      <c r="C101" s="758" t="s">
        <v>4632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4633</v>
      </c>
      <c r="C102" s="758" t="s">
        <v>4634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4351</v>
      </c>
      <c r="C103" s="758" t="s">
        <v>4635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4636</v>
      </c>
      <c r="C104" s="758" t="s">
        <v>4637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4357</v>
      </c>
      <c r="C105" s="758" t="s">
        <v>4638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4614</v>
      </c>
      <c r="C106" s="758" t="s">
        <v>4639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4341</v>
      </c>
      <c r="C107" s="758" t="s">
        <v>4640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4617</v>
      </c>
      <c r="C108" s="758" t="s">
        <v>4641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4619</v>
      </c>
      <c r="C109" s="955" t="s">
        <v>4642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4643</v>
      </c>
      <c r="C110" s="955" t="s">
        <v>4644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4623</v>
      </c>
      <c r="C111" s="955" t="s">
        <v>4645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4625</v>
      </c>
      <c r="C112" s="955" t="s">
        <v>4646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4627</v>
      </c>
      <c r="C113" s="955" t="s">
        <v>4647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4629</v>
      </c>
      <c r="C114" s="955" t="s">
        <v>4648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4631</v>
      </c>
      <c r="C115" s="955" t="s">
        <v>4649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4633</v>
      </c>
      <c r="C116" s="955" t="s">
        <v>4650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423</v>
      </c>
      <c r="C117" s="955" t="s">
        <v>4651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423</v>
      </c>
      <c r="C118" s="955" t="s">
        <v>4652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4653</v>
      </c>
      <c r="B119" s="976" t="s">
        <v>4499</v>
      </c>
      <c r="C119" s="955" t="s">
        <v>4654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4351</v>
      </c>
      <c r="C120" s="955" t="s">
        <v>4655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4636</v>
      </c>
      <c r="C121" s="955" t="s">
        <v>4656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399</v>
      </c>
      <c r="C122" s="955" t="s">
        <v>4657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4653</v>
      </c>
      <c r="B123" s="976" t="s">
        <v>4357</v>
      </c>
      <c r="C123" s="955" t="s">
        <v>4658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4341</v>
      </c>
      <c r="C124" s="955" t="s">
        <v>4659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4506</v>
      </c>
      <c r="C125" s="955" t="s">
        <v>4660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4661</v>
      </c>
      <c r="C126" s="955" t="s">
        <v>4662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4509</v>
      </c>
      <c r="C127" s="955" t="s">
        <v>4663</v>
      </c>
      <c r="D127" s="955">
        <v>45500</v>
      </c>
      <c r="E127" s="758">
        <f t="shared" si="54"/>
        <v>45507</v>
      </c>
      <c r="F127" s="880" t="s">
        <v>399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4643</v>
      </c>
      <c r="C128" s="955" t="s">
        <v>4664</v>
      </c>
      <c r="D128" s="955">
        <v>45503</v>
      </c>
      <c r="E128" s="880" t="s">
        <v>399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4619</v>
      </c>
      <c r="C129" s="955" t="s">
        <v>4665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4623</v>
      </c>
      <c r="C130" s="955" t="s">
        <v>4666</v>
      </c>
      <c r="D130" s="955">
        <v>45526</v>
      </c>
      <c r="E130" s="758">
        <f t="shared" si="59"/>
        <v>45533</v>
      </c>
      <c r="F130" s="880" t="s">
        <v>399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4625</v>
      </c>
      <c r="C131" s="955" t="s">
        <v>4667</v>
      </c>
      <c r="D131" s="880" t="s">
        <v>399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4627</v>
      </c>
      <c r="C132" s="955" t="s">
        <v>4668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4629</v>
      </c>
      <c r="C133" s="955" t="s">
        <v>4669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4499</v>
      </c>
      <c r="C134" s="955" t="s">
        <v>4670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4633</v>
      </c>
      <c r="C135" s="955" t="s">
        <v>4671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4636</v>
      </c>
      <c r="C136" s="955" t="s">
        <v>4672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4673</v>
      </c>
      <c r="C137" s="955" t="s">
        <v>4674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423</v>
      </c>
      <c r="C138" s="955" t="s">
        <v>4675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4357</v>
      </c>
      <c r="C139" s="955" t="s">
        <v>4676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4341</v>
      </c>
      <c r="C140" s="955" t="s">
        <v>4677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4506</v>
      </c>
      <c r="C141" s="955" t="s">
        <v>4678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4661</v>
      </c>
      <c r="C142" s="955" t="s">
        <v>4679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4509</v>
      </c>
      <c r="C143" s="955" t="s">
        <v>4680</v>
      </c>
      <c r="D143" s="955">
        <v>45608</v>
      </c>
      <c r="E143" s="758">
        <f t="shared" si="59"/>
        <v>45615</v>
      </c>
      <c r="F143" s="880" t="s">
        <v>399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4643</v>
      </c>
      <c r="C144" s="955" t="s">
        <v>4681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423</v>
      </c>
      <c r="C145" s="955" t="s">
        <v>4682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4619</v>
      </c>
      <c r="C146" s="955" t="s">
        <v>4683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4623</v>
      </c>
      <c r="C147" s="955" t="s">
        <v>4684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4629</v>
      </c>
      <c r="C148" s="955" t="s">
        <v>4685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4627</v>
      </c>
      <c r="C149" s="955" t="s">
        <v>4686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423</v>
      </c>
      <c r="C150" s="955" t="s">
        <v>4687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4499</v>
      </c>
      <c r="C151" s="955" t="s">
        <v>4688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423</v>
      </c>
      <c r="C152" s="955" t="s">
        <v>4689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4633</v>
      </c>
      <c r="C153" s="955" t="s">
        <v>4690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4636</v>
      </c>
      <c r="C154" s="955" t="s">
        <v>4691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4673</v>
      </c>
      <c r="C155" s="955" t="s">
        <v>4692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4357</v>
      </c>
      <c r="C156" s="955" t="s">
        <v>4693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4341</v>
      </c>
      <c r="C157" s="955" t="s">
        <v>4694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4506</v>
      </c>
      <c r="C158" s="955" t="s">
        <v>4695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4661</v>
      </c>
      <c r="C159" s="955" t="s">
        <v>4696</v>
      </c>
      <c r="D159" s="955">
        <v>45715</v>
      </c>
      <c r="E159" s="880" t="s">
        <v>399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4631</v>
      </c>
      <c r="C160" s="955" t="s">
        <v>4697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4643</v>
      </c>
      <c r="C161" s="955" t="s">
        <v>4698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4625</v>
      </c>
      <c r="C162" s="955" t="s">
        <v>4699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4619</v>
      </c>
      <c r="C163" s="955" t="s">
        <v>4700</v>
      </c>
      <c r="D163" s="955">
        <v>45750</v>
      </c>
      <c r="E163" s="880" t="s">
        <v>399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4623</v>
      </c>
      <c r="C164" s="955" t="s">
        <v>4701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4627</v>
      </c>
      <c r="C165" s="955" t="s">
        <v>4702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4629</v>
      </c>
      <c r="C166" s="955" t="s">
        <v>4703</v>
      </c>
      <c r="D166" s="955">
        <v>45772</v>
      </c>
      <c r="E166" s="880" t="s">
        <v>399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4636</v>
      </c>
      <c r="C167" s="955" t="s">
        <v>4708</v>
      </c>
      <c r="D167" s="955">
        <v>45795</v>
      </c>
      <c r="E167" s="972" t="s">
        <v>399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4709</v>
      </c>
      <c r="C168" s="955" t="s">
        <v>4710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4357</v>
      </c>
      <c r="C169" s="955" t="s">
        <v>4711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4351</v>
      </c>
      <c r="C170" s="955" t="s">
        <v>4712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4506</v>
      </c>
      <c r="C171" s="955" t="s">
        <v>4713</v>
      </c>
      <c r="D171" s="955">
        <v>45828</v>
      </c>
      <c r="E171" s="972" t="s">
        <v>399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4643</v>
      </c>
      <c r="C172" s="955" t="s">
        <v>4714</v>
      </c>
      <c r="D172" s="972" t="s">
        <v>399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423</v>
      </c>
      <c r="C173" s="955" t="s">
        <v>4715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4625</v>
      </c>
      <c r="C174" s="955" t="s">
        <v>4716</v>
      </c>
      <c r="D174" s="955">
        <v>45851</v>
      </c>
      <c r="E174" s="972" t="s">
        <v>399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4717</v>
      </c>
      <c r="C175" s="955" t="s">
        <v>4718</v>
      </c>
      <c r="D175" s="955">
        <v>45865</v>
      </c>
      <c r="E175" s="972" t="s">
        <v>399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4619</v>
      </c>
      <c r="C176" s="955" t="s">
        <v>4719</v>
      </c>
      <c r="D176" s="955">
        <v>45863</v>
      </c>
      <c r="E176" s="972" t="s">
        <v>399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4623</v>
      </c>
      <c r="C177" s="955" t="s">
        <v>4720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4627</v>
      </c>
      <c r="B178" s="1065" t="s">
        <v>423</v>
      </c>
      <c r="C178" s="955" t="s">
        <v>4721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4629</v>
      </c>
      <c r="C179" s="955" t="s">
        <v>4722</v>
      </c>
      <c r="D179" s="955">
        <v>45885</v>
      </c>
      <c r="E179" s="972" t="s">
        <v>399</v>
      </c>
      <c r="F179" s="972" t="s">
        <v>399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4499</v>
      </c>
      <c r="C180" s="955" t="s">
        <v>4723</v>
      </c>
      <c r="D180" s="955">
        <v>45907</v>
      </c>
      <c r="E180" s="972" t="s">
        <v>399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4633</v>
      </c>
      <c r="C181" s="955" t="s">
        <v>4724</v>
      </c>
      <c r="D181" s="972" t="s">
        <v>399</v>
      </c>
      <c r="E181" s="1109"/>
      <c r="F181" s="800"/>
      <c r="G181" s="764"/>
      <c r="H181" s="758">
        <f t="shared" ref="H181:I213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4636</v>
      </c>
      <c r="C182" s="955" t="s">
        <v>4725</v>
      </c>
      <c r="D182" s="955">
        <v>45912</v>
      </c>
      <c r="E182" s="972" t="s">
        <v>399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4709</v>
      </c>
      <c r="C183" s="955" t="s">
        <v>4726</v>
      </c>
      <c r="D183" s="955">
        <v>45915</v>
      </c>
      <c r="E183" s="972" t="s">
        <v>399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4727</v>
      </c>
      <c r="C184" s="955" t="s">
        <v>4728</v>
      </c>
      <c r="D184" s="955">
        <v>45915</v>
      </c>
      <c r="E184" s="972" t="s">
        <v>399</v>
      </c>
      <c r="F184" s="972" t="s">
        <v>399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4357</v>
      </c>
      <c r="C185" s="955" t="s">
        <v>4729</v>
      </c>
      <c r="D185" s="955">
        <v>45926</v>
      </c>
      <c r="E185" s="972" t="s">
        <v>399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4351</v>
      </c>
      <c r="C186" s="955" t="s">
        <v>4730</v>
      </c>
      <c r="D186" s="955">
        <v>45929</v>
      </c>
      <c r="E186" s="972" t="s">
        <v>399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4506</v>
      </c>
      <c r="C187" s="955" t="s">
        <v>4731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423</v>
      </c>
      <c r="C188" s="955" t="s">
        <v>4732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J188:J199" si="72">WEEKNUM(I188)</f>
        <v>41</v>
      </c>
    </row>
    <row r="189" spans="1:10" s="196" customFormat="1" ht="20.100000000000001" hidden="1" customHeight="1">
      <c r="A189" s="1123"/>
      <c r="B189" s="976" t="s">
        <v>4661</v>
      </c>
      <c r="C189" s="955" t="s">
        <v>4733</v>
      </c>
      <c r="D189" s="972" t="s">
        <v>399</v>
      </c>
      <c r="E189" s="972" t="s">
        <v>399</v>
      </c>
      <c r="F189" s="972" t="s">
        <v>399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4734</v>
      </c>
      <c r="C190" s="955" t="s">
        <v>4735</v>
      </c>
      <c r="D190" s="955">
        <v>45951</v>
      </c>
      <c r="E190" s="972" t="s">
        <v>399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4625</v>
      </c>
      <c r="C191" s="955" t="s">
        <v>4736</v>
      </c>
      <c r="D191" s="955">
        <v>45952</v>
      </c>
      <c r="E191" s="972" t="s">
        <v>399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4737</v>
      </c>
      <c r="C192" s="955" t="s">
        <v>4738</v>
      </c>
      <c r="D192" s="955">
        <v>45962</v>
      </c>
      <c r="E192" s="758">
        <f t="shared" ref="E192" si="73">D192+8</f>
        <v>45970</v>
      </c>
      <c r="F192" s="972" t="s">
        <v>399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hidden="1" customHeight="1">
      <c r="A193" s="1123"/>
      <c r="B193" s="976" t="s">
        <v>4619</v>
      </c>
      <c r="C193" s="955" t="s">
        <v>4739</v>
      </c>
      <c r="D193" s="955">
        <v>45972</v>
      </c>
      <c r="E193" s="972" t="s">
        <v>399</v>
      </c>
      <c r="F193" s="972" t="s">
        <v>399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hidden="1" customHeight="1">
      <c r="A194" s="1123"/>
      <c r="B194" s="976" t="s">
        <v>4717</v>
      </c>
      <c r="C194" s="955" t="s">
        <v>4740</v>
      </c>
      <c r="D194" s="955">
        <v>45975</v>
      </c>
      <c r="E194" s="972" t="s">
        <v>399</v>
      </c>
      <c r="F194" s="972" t="s">
        <v>399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hidden="1" customHeight="1">
      <c r="A195" s="1123"/>
      <c r="B195" s="976" t="s">
        <v>4477</v>
      </c>
      <c r="C195" s="955" t="s">
        <v>4741</v>
      </c>
      <c r="D195" s="972" t="s">
        <v>399</v>
      </c>
      <c r="E195" s="972" t="s">
        <v>399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hidden="1" customHeight="1">
      <c r="A196" s="1123"/>
      <c r="B196" s="976" t="s">
        <v>4490</v>
      </c>
      <c r="C196" s="955" t="s">
        <v>4742</v>
      </c>
      <c r="D196" s="955">
        <v>45988</v>
      </c>
      <c r="E196" s="972" t="s">
        <v>399</v>
      </c>
      <c r="F196" s="972" t="s">
        <v>399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hidden="1" customHeight="1">
      <c r="A197" s="1123"/>
      <c r="B197" s="1165" t="s">
        <v>2738</v>
      </c>
      <c r="C197" s="955" t="s">
        <v>4743</v>
      </c>
      <c r="D197" s="760">
        <v>45996</v>
      </c>
      <c r="E197" s="760">
        <f t="shared" ref="E197:E198" si="74">D197+8</f>
        <v>46004</v>
      </c>
      <c r="F197" s="760">
        <f t="shared" ref="F197:F198" si="75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hidden="1" customHeight="1">
      <c r="A198" s="1123"/>
      <c r="B198" s="1165" t="s">
        <v>2738</v>
      </c>
      <c r="C198" s="955" t="s">
        <v>4744</v>
      </c>
      <c r="D198" s="800">
        <v>46003</v>
      </c>
      <c r="E198" s="800">
        <f t="shared" si="74"/>
        <v>46011</v>
      </c>
      <c r="F198" s="800">
        <f t="shared" si="75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hidden="1" customHeight="1">
      <c r="A199" s="1123"/>
      <c r="B199" s="976" t="s">
        <v>4633</v>
      </c>
      <c r="C199" s="955" t="s">
        <v>4745</v>
      </c>
      <c r="D199" s="955">
        <v>46009</v>
      </c>
      <c r="E199" s="972" t="s">
        <v>399</v>
      </c>
      <c r="F199" s="972" t="s">
        <v>399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hidden="1" customHeight="1">
      <c r="A200" s="1123"/>
      <c r="B200" s="976" t="s">
        <v>4746</v>
      </c>
      <c r="C200" s="955" t="s">
        <v>4747</v>
      </c>
      <c r="D200" s="955">
        <v>46022</v>
      </c>
      <c r="E200" s="972" t="s">
        <v>399</v>
      </c>
      <c r="F200" s="758">
        <f>D200+11</f>
        <v>46033</v>
      </c>
      <c r="G200" s="764"/>
      <c r="H200" s="758">
        <f t="shared" si="69"/>
        <v>46017</v>
      </c>
      <c r="I200" s="758">
        <f t="shared" si="69"/>
        <v>46019</v>
      </c>
      <c r="J200" s="332">
        <v>1</v>
      </c>
    </row>
    <row r="201" spans="1:10" s="196" customFormat="1" ht="20.100000000000001" hidden="1" customHeight="1">
      <c r="A201" s="1123"/>
      <c r="B201" s="976" t="s">
        <v>4636</v>
      </c>
      <c r="C201" s="955" t="s">
        <v>4748</v>
      </c>
      <c r="D201" s="955">
        <v>46027</v>
      </c>
      <c r="E201" s="972" t="s">
        <v>399</v>
      </c>
      <c r="F201" s="758">
        <f>D201+11</f>
        <v>46038</v>
      </c>
      <c r="G201" s="764"/>
      <c r="H201" s="758">
        <v>46024</v>
      </c>
      <c r="I201" s="758">
        <v>46026</v>
      </c>
      <c r="J201" s="332">
        <f t="shared" ref="J201" si="76">WEEKNUM(I201)</f>
        <v>2</v>
      </c>
    </row>
    <row r="202" spans="1:10" s="196" customFormat="1" ht="20.100000000000001" customHeight="1">
      <c r="A202" s="1123"/>
      <c r="B202" s="976" t="s">
        <v>4357</v>
      </c>
      <c r="C202" s="955" t="s">
        <v>4749</v>
      </c>
      <c r="D202" s="955">
        <v>46039</v>
      </c>
      <c r="E202" s="972" t="s">
        <v>399</v>
      </c>
      <c r="F202" s="758">
        <f>D202+11</f>
        <v>46050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77">WEEKNUM(I202)</f>
        <v>3</v>
      </c>
    </row>
    <row r="203" spans="1:10" s="196" customFormat="1" ht="20.100000000000001" customHeight="1">
      <c r="A203" s="1123"/>
      <c r="B203" s="976" t="s">
        <v>4388</v>
      </c>
      <c r="C203" s="955" t="s">
        <v>4750</v>
      </c>
      <c r="D203" s="955">
        <v>46039</v>
      </c>
      <c r="E203" s="972" t="s">
        <v>399</v>
      </c>
      <c r="F203" s="758">
        <f>D203+11</f>
        <v>46050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78">WEEKNUM(I203)</f>
        <v>4</v>
      </c>
    </row>
    <row r="204" spans="1:10" s="196" customFormat="1" ht="20.100000000000001" customHeight="1">
      <c r="A204" s="1123"/>
      <c r="B204" s="976" t="s">
        <v>4506</v>
      </c>
      <c r="C204" s="955" t="s">
        <v>4751</v>
      </c>
      <c r="D204" s="955">
        <v>46045</v>
      </c>
      <c r="E204" s="758">
        <f t="shared" ref="E204" si="79">D204+8</f>
        <v>46053</v>
      </c>
      <c r="F204" s="758">
        <f t="shared" ref="F204" si="80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1">WEEKNUM(I204)</f>
        <v>5</v>
      </c>
    </row>
    <row r="205" spans="1:10" s="196" customFormat="1" ht="20.100000000000001" customHeight="1">
      <c r="A205" s="1123"/>
      <c r="B205" s="976" t="s">
        <v>4661</v>
      </c>
      <c r="C205" s="955" t="s">
        <v>4752</v>
      </c>
      <c r="D205" s="955">
        <v>46057</v>
      </c>
      <c r="E205" s="758">
        <f t="shared" ref="E205" si="82">D205+8</f>
        <v>46065</v>
      </c>
      <c r="F205" s="758">
        <f t="shared" ref="F205" si="83">E205+3</f>
        <v>46068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84">WEEKNUM(I205)</f>
        <v>6</v>
      </c>
    </row>
    <row r="206" spans="1:10" s="196" customFormat="1" ht="20.100000000000001" customHeight="1">
      <c r="A206" s="1123"/>
      <c r="B206" s="976" t="s">
        <v>4625</v>
      </c>
      <c r="C206" s="955" t="s">
        <v>4753</v>
      </c>
      <c r="D206" s="955">
        <v>46060</v>
      </c>
      <c r="E206" s="758">
        <f t="shared" ref="E206:E209" si="85">D206+8</f>
        <v>46068</v>
      </c>
      <c r="F206" s="758">
        <f t="shared" ref="F206:F209" si="86">E206+3</f>
        <v>46071</v>
      </c>
      <c r="G206" s="764"/>
      <c r="H206" s="758">
        <f t="shared" si="69"/>
        <v>46059</v>
      </c>
      <c r="I206" s="758">
        <f t="shared" si="69"/>
        <v>46061</v>
      </c>
      <c r="J206" s="332">
        <f t="shared" ref="J206:J209" si="87">WEEKNUM(I206)</f>
        <v>7</v>
      </c>
    </row>
    <row r="207" spans="1:10" s="196" customFormat="1" ht="20.100000000000001" customHeight="1">
      <c r="A207" s="1123"/>
      <c r="B207" s="976" t="s">
        <v>4754</v>
      </c>
      <c r="C207" s="955" t="s">
        <v>4755</v>
      </c>
      <c r="D207" s="955">
        <v>46066</v>
      </c>
      <c r="E207" s="972" t="s">
        <v>399</v>
      </c>
      <c r="F207" s="758">
        <f>D207+11</f>
        <v>46077</v>
      </c>
      <c r="G207" s="764"/>
      <c r="H207" s="758">
        <f t="shared" si="69"/>
        <v>46066</v>
      </c>
      <c r="I207" s="758">
        <f t="shared" si="69"/>
        <v>46068</v>
      </c>
      <c r="J207" s="332">
        <f t="shared" si="87"/>
        <v>8</v>
      </c>
    </row>
    <row r="208" spans="1:10" s="196" customFormat="1" ht="20.100000000000001" customHeight="1">
      <c r="A208" s="1123"/>
      <c r="B208" s="976" t="s">
        <v>4756</v>
      </c>
      <c r="C208" s="955" t="s">
        <v>4757</v>
      </c>
      <c r="D208" s="955">
        <v>46073</v>
      </c>
      <c r="E208" s="758">
        <f t="shared" si="85"/>
        <v>46081</v>
      </c>
      <c r="F208" s="758">
        <f t="shared" si="86"/>
        <v>46084</v>
      </c>
      <c r="G208" s="764"/>
      <c r="H208" s="758">
        <f t="shared" si="69"/>
        <v>46073</v>
      </c>
      <c r="I208" s="758">
        <f t="shared" si="69"/>
        <v>46075</v>
      </c>
      <c r="J208" s="332">
        <f t="shared" si="87"/>
        <v>9</v>
      </c>
    </row>
    <row r="209" spans="1:15" s="196" customFormat="1" ht="20.100000000000001" customHeight="1">
      <c r="A209" s="1123"/>
      <c r="B209" s="976" t="s">
        <v>4353</v>
      </c>
      <c r="C209" s="955" t="s">
        <v>4758</v>
      </c>
      <c r="D209" s="955">
        <v>46080</v>
      </c>
      <c r="E209" s="758">
        <f t="shared" si="85"/>
        <v>46088</v>
      </c>
      <c r="F209" s="758">
        <f t="shared" si="86"/>
        <v>46091</v>
      </c>
      <c r="G209" s="764"/>
      <c r="H209" s="758">
        <f t="shared" si="69"/>
        <v>46080</v>
      </c>
      <c r="I209" s="758">
        <f t="shared" si="69"/>
        <v>46082</v>
      </c>
      <c r="J209" s="332">
        <f t="shared" si="87"/>
        <v>10</v>
      </c>
    </row>
    <row r="210" spans="1:15" s="196" customFormat="1" ht="20.100000000000001" customHeight="1">
      <c r="A210" s="1123"/>
      <c r="B210" s="976" t="s">
        <v>4339</v>
      </c>
      <c r="C210" s="955" t="s">
        <v>4759</v>
      </c>
      <c r="D210" s="955">
        <v>46087</v>
      </c>
      <c r="E210" s="758">
        <f t="shared" ref="E210:E213" si="88">D210+8</f>
        <v>46095</v>
      </c>
      <c r="F210" s="758">
        <f t="shared" ref="F210:F213" si="89">E210+3</f>
        <v>46098</v>
      </c>
      <c r="G210" s="764"/>
      <c r="H210" s="758">
        <f t="shared" si="69"/>
        <v>46087</v>
      </c>
      <c r="I210" s="758">
        <f t="shared" si="69"/>
        <v>46089</v>
      </c>
      <c r="J210" s="332">
        <f t="shared" ref="J210:J213" si="90">WEEKNUM(I210)</f>
        <v>11</v>
      </c>
    </row>
    <row r="211" spans="1:15" s="196" customFormat="1" ht="20.100000000000001" customHeight="1">
      <c r="A211" s="1123"/>
      <c r="B211" s="976" t="s">
        <v>4490</v>
      </c>
      <c r="C211" s="955" t="s">
        <v>4760</v>
      </c>
      <c r="D211" s="955">
        <v>46094</v>
      </c>
      <c r="E211" s="758">
        <f t="shared" si="88"/>
        <v>46102</v>
      </c>
      <c r="F211" s="758">
        <f t="shared" si="89"/>
        <v>46105</v>
      </c>
      <c r="G211" s="764"/>
      <c r="H211" s="758">
        <f t="shared" si="69"/>
        <v>46094</v>
      </c>
      <c r="I211" s="758">
        <f t="shared" si="69"/>
        <v>46096</v>
      </c>
      <c r="J211" s="332">
        <f t="shared" si="90"/>
        <v>12</v>
      </c>
    </row>
    <row r="212" spans="1:15" s="196" customFormat="1" ht="20.100000000000001" customHeight="1">
      <c r="A212" s="1123"/>
      <c r="B212" s="1202" t="s">
        <v>4511</v>
      </c>
      <c r="C212" s="955" t="s">
        <v>4761</v>
      </c>
      <c r="D212" s="955">
        <v>46101</v>
      </c>
      <c r="E212" s="758">
        <f t="shared" si="88"/>
        <v>46109</v>
      </c>
      <c r="F212" s="758">
        <f t="shared" si="89"/>
        <v>46112</v>
      </c>
      <c r="G212" s="764"/>
      <c r="H212" s="758">
        <f t="shared" si="69"/>
        <v>46101</v>
      </c>
      <c r="I212" s="758">
        <f t="shared" si="69"/>
        <v>46103</v>
      </c>
      <c r="J212" s="332">
        <f t="shared" si="90"/>
        <v>13</v>
      </c>
    </row>
    <row r="213" spans="1:15" s="196" customFormat="1" ht="20.100000000000001" customHeight="1">
      <c r="A213" s="1123"/>
      <c r="B213" s="976" t="s">
        <v>4460</v>
      </c>
      <c r="C213" s="955" t="s">
        <v>4762</v>
      </c>
      <c r="D213" s="955">
        <v>46108</v>
      </c>
      <c r="E213" s="758">
        <f t="shared" si="88"/>
        <v>46116</v>
      </c>
      <c r="F213" s="758">
        <f t="shared" si="89"/>
        <v>46119</v>
      </c>
      <c r="G213" s="764"/>
      <c r="H213" s="758">
        <f t="shared" si="69"/>
        <v>46108</v>
      </c>
      <c r="I213" s="758">
        <f t="shared" si="69"/>
        <v>46110</v>
      </c>
      <c r="J213" s="332">
        <f t="shared" si="90"/>
        <v>14</v>
      </c>
    </row>
    <row r="214" spans="1:15" s="159" customFormat="1" ht="17.25" customHeight="1">
      <c r="A214" s="1122"/>
      <c r="B214" s="1106" t="s">
        <v>577</v>
      </c>
      <c r="C214" s="678"/>
      <c r="D214" s="678"/>
      <c r="E214" s="678"/>
      <c r="F214" s="678"/>
      <c r="G214" s="678"/>
      <c r="H214" s="145"/>
    </row>
    <row r="215" spans="1:15" s="159" customFormat="1" ht="17.25" hidden="1" customHeight="1">
      <c r="A215" s="842"/>
      <c r="B215" s="1118" t="s">
        <v>4763</v>
      </c>
      <c r="C215" s="678"/>
      <c r="D215" s="678"/>
      <c r="E215" s="678"/>
      <c r="F215" s="677"/>
      <c r="G215" s="677"/>
      <c r="H215" s="195"/>
    </row>
    <row r="216" spans="1:15" s="159" customFormat="1" ht="17.25" customHeight="1">
      <c r="A216" s="842"/>
      <c r="B216" s="1118"/>
      <c r="C216" s="678"/>
      <c r="D216" s="678"/>
      <c r="E216" s="678"/>
      <c r="F216" s="677"/>
      <c r="G216" s="677"/>
      <c r="H216" s="195"/>
    </row>
    <row r="217" spans="1:15" s="159" customFormat="1" ht="17.25" customHeight="1" thickBot="1">
      <c r="A217" s="842"/>
      <c r="B217" s="679"/>
      <c r="C217" s="677"/>
      <c r="D217" s="677"/>
      <c r="E217" s="677"/>
      <c r="F217" s="677"/>
      <c r="G217" s="677"/>
      <c r="H217" s="197"/>
    </row>
    <row r="218" spans="1:15" s="147" customFormat="1" ht="18.75" customHeight="1">
      <c r="A218" s="169"/>
      <c r="B218" s="896"/>
      <c r="C218" s="897"/>
      <c r="D218" s="898"/>
      <c r="E218" s="899"/>
      <c r="F218" s="900"/>
      <c r="G218" s="901"/>
      <c r="H218" s="902"/>
    </row>
    <row r="219" spans="1:15" s="147" customFormat="1" ht="18.75" customHeight="1">
      <c r="A219" s="169"/>
      <c r="B219" s="778" t="s">
        <v>578</v>
      </c>
      <c r="C219" s="145"/>
      <c r="D219" s="147" t="s">
        <v>579</v>
      </c>
      <c r="G219" s="147" t="s">
        <v>580</v>
      </c>
      <c r="H219" s="779"/>
    </row>
    <row r="220" spans="1:15" s="147" customFormat="1" ht="18.75" customHeight="1">
      <c r="A220" s="169"/>
      <c r="B220" s="780" t="s">
        <v>581</v>
      </c>
      <c r="C220" s="1098" t="s">
        <v>582</v>
      </c>
      <c r="D220" s="133" t="s">
        <v>583</v>
      </c>
      <c r="F220" s="1098" t="s">
        <v>584</v>
      </c>
      <c r="G220" s="145" t="s">
        <v>585</v>
      </c>
      <c r="H220" s="1099" t="s">
        <v>586</v>
      </c>
    </row>
    <row r="221" spans="1:15" s="147" customFormat="1" ht="18.75" customHeight="1">
      <c r="A221" s="169"/>
      <c r="B221" s="780" t="s">
        <v>587</v>
      </c>
      <c r="C221" s="1098" t="s">
        <v>588</v>
      </c>
      <c r="D221" s="133" t="s">
        <v>589</v>
      </c>
      <c r="E221" s="148" t="s">
        <v>590</v>
      </c>
      <c r="F221" s="1100" t="s">
        <v>591</v>
      </c>
      <c r="G221" s="145" t="s">
        <v>592</v>
      </c>
      <c r="H221" s="1099" t="s">
        <v>593</v>
      </c>
    </row>
    <row r="222" spans="1:15" s="147" customFormat="1" ht="18.75" customHeight="1">
      <c r="A222" s="169"/>
      <c r="B222" s="783" t="s">
        <v>594</v>
      </c>
      <c r="C222" s="1101" t="s">
        <v>595</v>
      </c>
      <c r="D222" s="133" t="s">
        <v>596</v>
      </c>
      <c r="E222" s="148" t="s">
        <v>597</v>
      </c>
      <c r="F222" s="1100" t="s">
        <v>598</v>
      </c>
      <c r="G222" s="588" t="s">
        <v>599</v>
      </c>
      <c r="H222" s="1102" t="s">
        <v>600</v>
      </c>
    </row>
    <row r="223" spans="1:15" s="147" customFormat="1" ht="18.75" customHeight="1">
      <c r="A223" s="169"/>
      <c r="B223" s="783" t="s">
        <v>601</v>
      </c>
      <c r="C223" s="1101" t="s">
        <v>602</v>
      </c>
      <c r="D223" s="133" t="s">
        <v>603</v>
      </c>
      <c r="E223" s="148" t="s">
        <v>604</v>
      </c>
      <c r="F223" s="1100" t="s">
        <v>605</v>
      </c>
      <c r="G223" s="588" t="s">
        <v>606</v>
      </c>
      <c r="H223" s="1102" t="s">
        <v>607</v>
      </c>
      <c r="N223" s="149"/>
      <c r="O223" s="149"/>
    </row>
    <row r="224" spans="1:15" s="147" customFormat="1" ht="18.75" customHeight="1">
      <c r="A224" s="169"/>
      <c r="B224" s="783" t="s">
        <v>862</v>
      </c>
      <c r="C224" s="1101" t="s">
        <v>609</v>
      </c>
      <c r="D224" s="133" t="s">
        <v>610</v>
      </c>
      <c r="E224" s="148" t="s">
        <v>611</v>
      </c>
      <c r="F224" s="1100" t="s">
        <v>612</v>
      </c>
      <c r="G224" s="588" t="s">
        <v>613</v>
      </c>
      <c r="H224" s="1102" t="s">
        <v>614</v>
      </c>
      <c r="N224" s="149"/>
      <c r="O224" s="149"/>
    </row>
    <row r="225" spans="1:15" s="147" customFormat="1" ht="18.75" customHeight="1">
      <c r="A225" s="169"/>
      <c r="B225" s="783" t="s">
        <v>615</v>
      </c>
      <c r="C225" s="1101" t="s">
        <v>616</v>
      </c>
      <c r="D225" s="133" t="s">
        <v>617</v>
      </c>
      <c r="E225" s="148" t="s">
        <v>618</v>
      </c>
      <c r="F225" s="1100" t="s">
        <v>619</v>
      </c>
      <c r="G225" s="588" t="s">
        <v>620</v>
      </c>
      <c r="H225" s="1102" t="s">
        <v>621</v>
      </c>
      <c r="N225" s="149"/>
      <c r="O225" s="149"/>
    </row>
    <row r="226" spans="1:15" s="147" customFormat="1" ht="18.75" customHeight="1">
      <c r="A226" s="169"/>
      <c r="B226" s="783" t="s">
        <v>622</v>
      </c>
      <c r="C226" s="1101" t="s">
        <v>623</v>
      </c>
      <c r="D226" s="133" t="s">
        <v>624</v>
      </c>
      <c r="E226" s="148" t="s">
        <v>625</v>
      </c>
      <c r="F226" s="1098" t="s">
        <v>626</v>
      </c>
      <c r="G226" s="588" t="s">
        <v>627</v>
      </c>
      <c r="H226" s="787" t="s">
        <v>628</v>
      </c>
      <c r="N226" s="149"/>
      <c r="O226" s="149"/>
    </row>
    <row r="227" spans="1:15" ht="18.75" customHeight="1">
      <c r="A227" s="1033"/>
      <c r="B227" s="783" t="s">
        <v>629</v>
      </c>
      <c r="C227" s="1101" t="s">
        <v>630</v>
      </c>
      <c r="D227" s="133"/>
      <c r="F227" s="588"/>
      <c r="G227" s="147"/>
      <c r="H227" s="788"/>
      <c r="I227" s="145"/>
      <c r="J227" s="145"/>
      <c r="K227" s="145"/>
    </row>
    <row r="228" spans="1:15" ht="17.25" customHeight="1" thickBot="1">
      <c r="A228" s="1033"/>
      <c r="B228" s="1103"/>
      <c r="C228" s="791"/>
      <c r="D228" s="791"/>
      <c r="E228" s="791"/>
      <c r="F228" s="791"/>
      <c r="G228" s="791"/>
      <c r="H228" s="1104"/>
      <c r="I228" s="145"/>
      <c r="J228" s="145"/>
      <c r="K228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0" r:id="rId14" xr:uid="{C74F2AC9-A2A0-48DC-BDF0-2B6C616ED201}"/>
    <hyperlink ref="C220" r:id="rId15" xr:uid="{F17CC651-DB94-4620-9DEC-7ADC1B2108BA}"/>
    <hyperlink ref="H225" r:id="rId16" xr:uid="{42178DFF-C055-4564-B7CF-FCB7377F3C9E}"/>
    <hyperlink ref="H224" r:id="rId17" xr:uid="{85CC220E-06EF-42BF-A73D-0B31F26E9551}"/>
    <hyperlink ref="C223" r:id="rId18" xr:uid="{58EEAC17-7CB2-4961-8D63-4E1C7D293061}"/>
    <hyperlink ref="C221" r:id="rId19" xr:uid="{DAE48A77-B341-457B-8731-D20ADE4D0329}"/>
    <hyperlink ref="C227" r:id="rId20" xr:uid="{B1295FB7-8793-40E4-BCDE-A800E29A212E}"/>
    <hyperlink ref="H223" r:id="rId21" xr:uid="{B38BC09C-6452-44F4-BA05-A8088C2F9DCF}"/>
    <hyperlink ref="H226" r:id="rId22" xr:uid="{AC59BA73-FB3F-4FDB-86EA-557F58273177}"/>
    <hyperlink ref="F220" r:id="rId23" xr:uid="{30C4526D-EA8A-4411-8ED0-A79865069111}"/>
    <hyperlink ref="F225" r:id="rId24" xr:uid="{CBA1ECD6-7DB3-4B02-9D0A-41DBE624ECA2}"/>
    <hyperlink ref="F221" r:id="rId25" xr:uid="{D229B871-248D-4512-9BC9-CA254D691C6F}"/>
    <hyperlink ref="F222" r:id="rId26" xr:uid="{DB2CC0D4-78D4-453C-BD28-85C029946CD9}"/>
    <hyperlink ref="F223" r:id="rId27" xr:uid="{4BE2C914-584B-4EE9-B03F-C90358B46F70}"/>
    <hyperlink ref="F224" r:id="rId28" xr:uid="{65B7BD99-CD6B-4674-831B-A9E105097E97}"/>
    <hyperlink ref="H221" r:id="rId29" xr:uid="{6EE39A70-F5A5-4D06-AD31-BE64DEC62A26}"/>
    <hyperlink ref="H222" r:id="rId30" xr:uid="{3B7C8B1B-478B-4E8E-BB4B-09E5D9A24636}"/>
    <hyperlink ref="F226" r:id="rId31" xr:uid="{8AB82DDE-090E-466C-9E50-EC10EB186655}"/>
    <hyperlink ref="C222" r:id="rId32" xr:uid="{96BEEDB9-84D3-4A01-A1EB-E1CB44472795}"/>
    <hyperlink ref="C224" r:id="rId33" xr:uid="{FE06AEE2-B2B8-44DE-81C6-98CACE486DDA}"/>
    <hyperlink ref="C225" r:id="rId34" xr:uid="{76F85658-0066-49E9-89BF-6A961B97715D}"/>
    <hyperlink ref="C226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  <legacyDrawing r:id="rId3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4764</v>
      </c>
      <c r="H2" s="604" t="s">
        <v>360</v>
      </c>
    </row>
    <row r="3" spans="1:13" ht="51.75" customHeight="1">
      <c r="A3" s="255"/>
      <c r="B3" s="165"/>
      <c r="H3" s="146" t="s">
        <v>4765</v>
      </c>
      <c r="M3" s="473"/>
    </row>
    <row r="4" spans="1:13" ht="65.25" customHeight="1">
      <c r="A4" s="148"/>
      <c r="B4" s="148"/>
      <c r="C4" s="314" t="s">
        <v>4766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4767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4768</v>
      </c>
      <c r="C6" s="169" t="s">
        <v>4769</v>
      </c>
      <c r="D6" s="403" t="s">
        <v>1772</v>
      </c>
      <c r="E6" s="163" t="s">
        <v>4770</v>
      </c>
      <c r="F6" s="163" t="s">
        <v>191</v>
      </c>
      <c r="G6" s="163" t="s">
        <v>4771</v>
      </c>
      <c r="H6" s="332" t="s">
        <v>246</v>
      </c>
      <c r="I6" s="452"/>
      <c r="J6" s="478" t="s">
        <v>4772</v>
      </c>
      <c r="K6" s="478" t="s">
        <v>4773</v>
      </c>
      <c r="L6" s="452"/>
      <c r="M6" s="452"/>
    </row>
    <row r="7" spans="1:13" ht="16.149999999999999" customHeight="1">
      <c r="A7" s="257"/>
      <c r="B7" s="386"/>
      <c r="C7" s="169"/>
      <c r="D7" s="403" t="s">
        <v>1553</v>
      </c>
      <c r="E7" s="163" t="s">
        <v>238</v>
      </c>
      <c r="F7" s="163" t="s">
        <v>173</v>
      </c>
      <c r="G7" s="163"/>
      <c r="H7" s="332" t="s">
        <v>708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4774</v>
      </c>
      <c r="C8" s="353" t="s">
        <v>4775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4776</v>
      </c>
      <c r="K8" s="396" t="s">
        <v>4776</v>
      </c>
      <c r="L8" s="399"/>
      <c r="M8" s="146"/>
    </row>
    <row r="9" spans="1:13" ht="17.25" hidden="1" customHeight="1">
      <c r="A9" s="257"/>
      <c r="B9" s="153" t="s">
        <v>4777</v>
      </c>
      <c r="C9" s="320" t="s">
        <v>4778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4779</v>
      </c>
      <c r="K9" s="396" t="s">
        <v>4779</v>
      </c>
      <c r="L9" s="399"/>
      <c r="M9" s="146"/>
    </row>
    <row r="10" spans="1:13" ht="17.25" hidden="1" customHeight="1">
      <c r="A10" s="257"/>
      <c r="B10" s="153" t="s">
        <v>4418</v>
      </c>
      <c r="C10" s="320" t="s">
        <v>4780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4781</v>
      </c>
      <c r="K10" s="396" t="s">
        <v>4781</v>
      </c>
      <c r="L10" s="399"/>
      <c r="M10" s="146"/>
    </row>
    <row r="11" spans="1:13" ht="17.25" hidden="1" customHeight="1">
      <c r="A11" s="257"/>
      <c r="B11" s="153" t="s">
        <v>4782</v>
      </c>
      <c r="C11" s="320" t="s">
        <v>4783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4784</v>
      </c>
      <c r="K11" s="396" t="s">
        <v>4784</v>
      </c>
      <c r="L11" s="399"/>
      <c r="M11" s="146"/>
    </row>
    <row r="12" spans="1:13" ht="17.25" hidden="1" customHeight="1">
      <c r="A12" s="257"/>
      <c r="B12" s="153" t="s">
        <v>4785</v>
      </c>
      <c r="C12" s="320" t="s">
        <v>4786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4787</v>
      </c>
      <c r="K12" s="396" t="s">
        <v>4787</v>
      </c>
      <c r="L12" s="399"/>
      <c r="M12" s="146"/>
    </row>
    <row r="13" spans="1:13" ht="17.25" hidden="1" customHeight="1">
      <c r="A13" s="257"/>
      <c r="B13" s="153" t="s">
        <v>4774</v>
      </c>
      <c r="C13" s="320" t="s">
        <v>4350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4777</v>
      </c>
      <c r="C14" s="320" t="s">
        <v>4788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4418</v>
      </c>
      <c r="C15" s="353" t="s">
        <v>4789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4782</v>
      </c>
      <c r="C16" s="353" t="s">
        <v>4356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4785</v>
      </c>
      <c r="C17" s="353" t="s">
        <v>4790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4791</v>
      </c>
      <c r="C18" s="353" t="s">
        <v>4792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4793</v>
      </c>
      <c r="C19" s="353" t="s">
        <v>4794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4795</v>
      </c>
      <c r="C20" s="353" t="s">
        <v>4796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4797</v>
      </c>
      <c r="C21" s="353" t="s">
        <v>4798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4799</v>
      </c>
      <c r="C22" s="353" t="s">
        <v>4800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4801</v>
      </c>
      <c r="C23" s="353" t="s">
        <v>4365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4774</v>
      </c>
      <c r="C24" s="353" t="s">
        <v>4802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4777</v>
      </c>
      <c r="C25" s="353" t="s">
        <v>4367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4418</v>
      </c>
      <c r="C26" s="353" t="s">
        <v>4803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4782</v>
      </c>
      <c r="C27" s="353" t="s">
        <v>4804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4785</v>
      </c>
      <c r="C28" s="353" t="s">
        <v>4805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4791</v>
      </c>
      <c r="C29" s="353" t="s">
        <v>4806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423</v>
      </c>
      <c r="C30" s="353" t="s">
        <v>4807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4793</v>
      </c>
      <c r="C31" s="353" t="s">
        <v>4808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4795</v>
      </c>
      <c r="C32" s="353" t="s">
        <v>4809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4799</v>
      </c>
      <c r="C33" s="353" t="s">
        <v>4810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4797</v>
      </c>
      <c r="C34" s="353" t="s">
        <v>4811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4801</v>
      </c>
      <c r="C35" s="353" t="s">
        <v>4812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4774</v>
      </c>
      <c r="C36" s="353" t="s">
        <v>4813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423</v>
      </c>
      <c r="C37" s="429" t="s">
        <v>4814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4777</v>
      </c>
      <c r="C38" s="353" t="s">
        <v>4815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4418</v>
      </c>
      <c r="C39" s="353" t="s">
        <v>4816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4817</v>
      </c>
      <c r="C40" s="353" t="s">
        <v>4818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4785</v>
      </c>
      <c r="C41" s="353" t="s">
        <v>4819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4791</v>
      </c>
      <c r="C42" s="353" t="s">
        <v>4820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4793</v>
      </c>
      <c r="C43" s="353" t="s">
        <v>4378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4795</v>
      </c>
      <c r="C44" s="353" t="s">
        <v>4821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4799</v>
      </c>
      <c r="C45" s="353" t="s">
        <v>4822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4797</v>
      </c>
      <c r="C46" s="353" t="s">
        <v>4823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4801</v>
      </c>
      <c r="C47" s="320" t="s">
        <v>4824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423</v>
      </c>
      <c r="C48" s="320" t="s">
        <v>4825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4774</v>
      </c>
      <c r="C49" s="320" t="s">
        <v>4826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4777</v>
      </c>
      <c r="C50" s="320" t="s">
        <v>4827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4418</v>
      </c>
      <c r="C51" s="320" t="s">
        <v>4828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4817</v>
      </c>
      <c r="C52" s="320" t="s">
        <v>4829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423</v>
      </c>
      <c r="C53" s="320" t="s">
        <v>4830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4785</v>
      </c>
      <c r="C54" s="320" t="s">
        <v>4831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4364</v>
      </c>
      <c r="C55" s="320" t="s">
        <v>4832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4793</v>
      </c>
      <c r="C56" s="320" t="s">
        <v>4384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4795</v>
      </c>
      <c r="C57" s="320" t="s">
        <v>4833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4834</v>
      </c>
      <c r="C58" s="590" t="s">
        <v>4835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4797</v>
      </c>
      <c r="C59" s="591" t="s">
        <v>4836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4801</v>
      </c>
      <c r="C60" s="591" t="s">
        <v>4837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4774</v>
      </c>
      <c r="C61" s="591" t="s">
        <v>4393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4777</v>
      </c>
      <c r="C62" s="591" t="s">
        <v>4838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423</v>
      </c>
      <c r="C63" s="591" t="s">
        <v>4839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3935</v>
      </c>
    </row>
    <row r="64" spans="1:13" ht="17.25" hidden="1" customHeight="1">
      <c r="A64" s="257"/>
      <c r="B64" s="153" t="s">
        <v>4418</v>
      </c>
      <c r="C64" s="591" t="s">
        <v>4840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4817</v>
      </c>
      <c r="C65" s="591" t="s">
        <v>4841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4791</v>
      </c>
      <c r="C66" s="591" t="s">
        <v>4842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4364</v>
      </c>
      <c r="C67" s="591" t="s">
        <v>4843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423</v>
      </c>
      <c r="C68" s="591" t="s">
        <v>4403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4844</v>
      </c>
      <c r="C69" s="591" t="s">
        <v>4845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423</v>
      </c>
      <c r="C70" s="591" t="s">
        <v>4846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4795</v>
      </c>
      <c r="C71" s="591" t="s">
        <v>4408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4797</v>
      </c>
      <c r="C72" s="591" t="s">
        <v>4847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4801</v>
      </c>
      <c r="C73" s="591" t="s">
        <v>4848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423</v>
      </c>
      <c r="C74" s="591" t="s">
        <v>4849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4777</v>
      </c>
      <c r="C75" s="591" t="s">
        <v>4850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4851</v>
      </c>
      <c r="C76" s="591" t="s">
        <v>4852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4817</v>
      </c>
      <c r="C77" s="591" t="s">
        <v>4853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4791</v>
      </c>
      <c r="C78" s="591" t="s">
        <v>4854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4785</v>
      </c>
      <c r="C79" s="591" t="s">
        <v>4855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4364</v>
      </c>
      <c r="C80" s="591" t="s">
        <v>4856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4774</v>
      </c>
      <c r="C81" s="591" t="s">
        <v>4857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423</v>
      </c>
      <c r="C82" s="674" t="s">
        <v>4858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4795</v>
      </c>
      <c r="C83" s="591" t="s">
        <v>4859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4860</v>
      </c>
      <c r="B84" s="675" t="s">
        <v>4799</v>
      </c>
      <c r="C84" s="591" t="s">
        <v>4861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4801</v>
      </c>
      <c r="C85" s="591" t="s">
        <v>4862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4863</v>
      </c>
      <c r="C86" s="591" t="s">
        <v>4864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4777</v>
      </c>
      <c r="C87" s="591" t="s">
        <v>4865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423</v>
      </c>
      <c r="C88" s="685" t="s">
        <v>4866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4817</v>
      </c>
      <c r="C89" s="685" t="s">
        <v>4867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4791</v>
      </c>
      <c r="C90" s="685" t="s">
        <v>4868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4785</v>
      </c>
      <c r="C91" s="694" t="s">
        <v>4869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4364</v>
      </c>
      <c r="C92" s="320" t="s">
        <v>4870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4774</v>
      </c>
      <c r="C93" s="320" t="s">
        <v>4871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4793</v>
      </c>
      <c r="C94" s="320" t="s">
        <v>4872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4795</v>
      </c>
      <c r="C95" s="320" t="s">
        <v>4873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4797</v>
      </c>
      <c r="C96" s="320" t="s">
        <v>4874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4799</v>
      </c>
      <c r="C97" s="320" t="s">
        <v>4875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4876</v>
      </c>
      <c r="C98" s="320" t="s">
        <v>4877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4851</v>
      </c>
      <c r="C99" s="320" t="s">
        <v>4878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4863</v>
      </c>
      <c r="C100" s="320" t="s">
        <v>4879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4777</v>
      </c>
      <c r="C101" s="320" t="s">
        <v>4880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4817</v>
      </c>
      <c r="C102" s="320" t="s">
        <v>4881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4791</v>
      </c>
      <c r="C103" s="320" t="s">
        <v>4882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4785</v>
      </c>
      <c r="C104" s="320" t="s">
        <v>4883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4774</v>
      </c>
      <c r="C105" s="320" t="s">
        <v>4884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4793</v>
      </c>
      <c r="C106" s="320" t="s">
        <v>4885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423</v>
      </c>
      <c r="C107" s="320" t="s">
        <v>4886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4795</v>
      </c>
      <c r="C108" s="320" t="s">
        <v>4887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4797</v>
      </c>
      <c r="C109" s="320" t="s">
        <v>4888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4799</v>
      </c>
      <c r="C110" s="320" t="s">
        <v>4889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4851</v>
      </c>
      <c r="C111" s="320" t="s">
        <v>4890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4876</v>
      </c>
      <c r="C112" s="320" t="s">
        <v>4891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423</v>
      </c>
      <c r="C113" s="320" t="s">
        <v>4892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4777</v>
      </c>
      <c r="C114" s="320" t="s">
        <v>4188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4817</v>
      </c>
      <c r="C115" s="320" t="s">
        <v>4190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4791</v>
      </c>
      <c r="C116" s="320" t="s">
        <v>4192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4893</v>
      </c>
      <c r="M116" s="146"/>
    </row>
    <row r="117" spans="1:13" ht="17.25" hidden="1" customHeight="1">
      <c r="A117" s="257"/>
      <c r="B117" s="153" t="s">
        <v>4785</v>
      </c>
      <c r="C117" s="320" t="s">
        <v>4194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4774</v>
      </c>
      <c r="C118" s="320" t="s">
        <v>4196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4801</v>
      </c>
      <c r="C119" s="320" t="s">
        <v>4198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4793</v>
      </c>
      <c r="C120" s="320" t="s">
        <v>4200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4797</v>
      </c>
      <c r="C121" s="320" t="s">
        <v>4202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4795</v>
      </c>
      <c r="C122" s="320" t="s">
        <v>4204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4799</v>
      </c>
      <c r="C123" s="320" t="s">
        <v>4206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4851</v>
      </c>
      <c r="C124" s="320" t="s">
        <v>4208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423</v>
      </c>
      <c r="C125" s="320" t="s">
        <v>4210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4777</v>
      </c>
      <c r="C126" s="320" t="s">
        <v>4212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4817</v>
      </c>
      <c r="C127" s="320" t="s">
        <v>4214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4791</v>
      </c>
      <c r="C128" s="320" t="s">
        <v>4215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4785</v>
      </c>
      <c r="C129" s="320" t="s">
        <v>4216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4364</v>
      </c>
      <c r="C130" s="320" t="s">
        <v>4217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4801</v>
      </c>
      <c r="C131" s="320" t="s">
        <v>4218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4793</v>
      </c>
      <c r="C132" s="320" t="s">
        <v>4219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4797</v>
      </c>
      <c r="C133" s="320" t="s">
        <v>4220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4795</v>
      </c>
      <c r="C134" s="320" t="s">
        <v>4221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4799</v>
      </c>
      <c r="C135" s="320" t="s">
        <v>4222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4894</v>
      </c>
      <c r="C136" s="320" t="s">
        <v>4224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577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578</v>
      </c>
      <c r="C141" s="193"/>
      <c r="D141" s="193"/>
      <c r="E141" s="194"/>
      <c r="F141" s="195" t="s">
        <v>1681</v>
      </c>
      <c r="G141" s="195"/>
      <c r="H141" s="193"/>
      <c r="I141" s="193"/>
      <c r="J141" s="195" t="s">
        <v>580</v>
      </c>
      <c r="K141" s="195"/>
      <c r="L141" s="195"/>
      <c r="M141" s="193"/>
    </row>
    <row r="142" spans="1:13" s="159" customFormat="1" ht="17.25" customHeight="1">
      <c r="A142" s="258"/>
      <c r="B142" s="197" t="s">
        <v>581</v>
      </c>
      <c r="C142" s="193"/>
      <c r="D142" s="198" t="s">
        <v>582</v>
      </c>
      <c r="E142" s="199"/>
      <c r="F142" s="197" t="s">
        <v>583</v>
      </c>
      <c r="G142" s="193"/>
      <c r="H142" s="198" t="s">
        <v>584</v>
      </c>
      <c r="I142" s="193"/>
      <c r="J142" s="197" t="s">
        <v>585</v>
      </c>
      <c r="K142" s="738" t="s">
        <v>586</v>
      </c>
      <c r="M142" s="193"/>
    </row>
    <row r="143" spans="1:13" s="159" customFormat="1" ht="17.25" customHeight="1">
      <c r="A143" s="259"/>
      <c r="B143" s="414" t="s">
        <v>587</v>
      </c>
      <c r="C143" s="202"/>
      <c r="D143" s="570" t="s">
        <v>588</v>
      </c>
      <c r="E143" s="197"/>
      <c r="F143" s="707" t="s">
        <v>589</v>
      </c>
      <c r="G143" s="730" t="s">
        <v>590</v>
      </c>
      <c r="H143" s="252" t="s">
        <v>591</v>
      </c>
      <c r="I143" s="201"/>
      <c r="J143" s="201" t="s">
        <v>592</v>
      </c>
      <c r="K143" s="203" t="s">
        <v>593</v>
      </c>
      <c r="L143" s="203"/>
      <c r="M143" s="193"/>
    </row>
    <row r="144" spans="1:13" s="159" customFormat="1" ht="17.25" customHeight="1">
      <c r="A144" s="258"/>
      <c r="B144" s="414" t="s">
        <v>601</v>
      </c>
      <c r="C144" s="202"/>
      <c r="D144" s="570" t="s">
        <v>602</v>
      </c>
      <c r="E144" s="197"/>
      <c r="F144" s="707" t="s">
        <v>596</v>
      </c>
      <c r="G144" s="730" t="s">
        <v>597</v>
      </c>
      <c r="H144" s="252" t="s">
        <v>598</v>
      </c>
      <c r="I144" s="201"/>
      <c r="J144" s="201" t="s">
        <v>599</v>
      </c>
      <c r="K144" s="203" t="s">
        <v>600</v>
      </c>
      <c r="L144" s="203"/>
      <c r="M144" s="193"/>
    </row>
    <row r="145" spans="2:11" s="159" customFormat="1" ht="17.25" customHeight="1">
      <c r="B145" s="201" t="s">
        <v>3657</v>
      </c>
      <c r="C145" s="202"/>
      <c r="D145" s="203" t="s">
        <v>1845</v>
      </c>
      <c r="E145" s="197"/>
      <c r="F145" s="707" t="s">
        <v>603</v>
      </c>
      <c r="G145" s="730" t="s">
        <v>604</v>
      </c>
      <c r="H145" s="252" t="s">
        <v>605</v>
      </c>
      <c r="I145" s="414"/>
      <c r="J145" s="414" t="s">
        <v>606</v>
      </c>
      <c r="K145" s="570" t="s">
        <v>607</v>
      </c>
    </row>
    <row r="146" spans="2:11" s="159" customFormat="1" ht="17.25" customHeight="1">
      <c r="B146" s="201" t="s">
        <v>594</v>
      </c>
      <c r="C146" s="202"/>
      <c r="D146" s="203" t="s">
        <v>595</v>
      </c>
      <c r="E146" s="197"/>
      <c r="F146" s="707" t="s">
        <v>610</v>
      </c>
      <c r="G146" s="730" t="s">
        <v>611</v>
      </c>
      <c r="H146" s="252" t="s">
        <v>612</v>
      </c>
      <c r="I146" s="201"/>
      <c r="J146" s="201" t="s">
        <v>613</v>
      </c>
      <c r="K146" s="203" t="s">
        <v>614</v>
      </c>
    </row>
    <row r="147" spans="2:11" s="159" customFormat="1" ht="17.25" customHeight="1">
      <c r="B147" s="414" t="s">
        <v>862</v>
      </c>
      <c r="C147" s="202"/>
      <c r="D147" s="570" t="s">
        <v>609</v>
      </c>
      <c r="E147" s="197"/>
      <c r="F147" s="707" t="s">
        <v>3658</v>
      </c>
      <c r="G147" s="730" t="s">
        <v>618</v>
      </c>
      <c r="H147" s="252" t="s">
        <v>3659</v>
      </c>
      <c r="I147" s="201"/>
      <c r="J147" s="201" t="s">
        <v>620</v>
      </c>
      <c r="K147" s="203" t="s">
        <v>621</v>
      </c>
    </row>
    <row r="148" spans="2:11" s="159" customFormat="1" ht="17.25" customHeight="1">
      <c r="B148" s="414" t="s">
        <v>1691</v>
      </c>
      <c r="C148" s="202"/>
      <c r="D148" s="570" t="s">
        <v>1692</v>
      </c>
      <c r="E148" s="197"/>
      <c r="F148" s="707"/>
      <c r="G148" s="730"/>
      <c r="H148" s="252"/>
      <c r="I148" s="201"/>
      <c r="J148" s="201" t="s">
        <v>1693</v>
      </c>
      <c r="K148" s="203" t="s">
        <v>1695</v>
      </c>
    </row>
    <row r="149" spans="2:11" s="159" customFormat="1" ht="17.25" customHeight="1">
      <c r="B149" s="414" t="s">
        <v>1846</v>
      </c>
      <c r="C149" s="202"/>
      <c r="D149" s="570" t="s">
        <v>1847</v>
      </c>
      <c r="E149" s="197"/>
      <c r="F149" s="505"/>
      <c r="G149"/>
      <c r="H149"/>
      <c r="I149" s="414"/>
      <c r="J149" s="414" t="s">
        <v>627</v>
      </c>
      <c r="K149" s="415" t="s">
        <v>628</v>
      </c>
    </row>
    <row r="150" spans="2:11" s="159" customFormat="1" ht="17.25" customHeight="1">
      <c r="B150" s="414" t="s">
        <v>615</v>
      </c>
      <c r="C150" s="202"/>
      <c r="D150" s="570" t="s">
        <v>616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1698</v>
      </c>
      <c r="C152" s="193" t="s">
        <v>1699</v>
      </c>
      <c r="D152" s="205"/>
      <c r="E152" s="193"/>
      <c r="F152" s="193" t="s">
        <v>1700</v>
      </c>
      <c r="G152" s="206" t="s">
        <v>1701</v>
      </c>
      <c r="H152" s="196"/>
      <c r="I152" s="193"/>
      <c r="J152" s="193" t="s">
        <v>1700</v>
      </c>
      <c r="K152" s="193" t="s">
        <v>1702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4895</v>
      </c>
      <c r="J2" s="604" t="s">
        <v>360</v>
      </c>
    </row>
    <row r="3" spans="2:14" ht="17.25" customHeight="1">
      <c r="B3" s="165"/>
    </row>
    <row r="4" spans="2:14" ht="17.25" customHeight="1">
      <c r="C4" s="313" t="s">
        <v>4896</v>
      </c>
      <c r="D4" s="147"/>
      <c r="E4" s="147"/>
      <c r="F4" s="409" t="s">
        <v>4897</v>
      </c>
      <c r="G4" s="147"/>
      <c r="H4" s="147"/>
      <c r="I4" s="147"/>
      <c r="J4" s="338" t="s">
        <v>4898</v>
      </c>
    </row>
    <row r="5" spans="2:14" ht="31.15" customHeight="1">
      <c r="B5" s="148"/>
      <c r="C5" s="176"/>
      <c r="D5" s="148"/>
      <c r="E5" s="337" t="s">
        <v>4899</v>
      </c>
      <c r="F5" s="148"/>
      <c r="G5" s="330" t="s">
        <v>4900</v>
      </c>
      <c r="H5" s="330" t="s">
        <v>4901</v>
      </c>
      <c r="I5" s="148"/>
    </row>
    <row r="6" spans="2:14" ht="24">
      <c r="B6" s="386" t="s">
        <v>1771</v>
      </c>
      <c r="C6" s="182" t="s">
        <v>4902</v>
      </c>
      <c r="D6" s="1302" t="s">
        <v>1772</v>
      </c>
      <c r="E6" s="163" t="s">
        <v>4903</v>
      </c>
      <c r="F6" s="163" t="s">
        <v>4904</v>
      </c>
      <c r="G6" s="163" t="s">
        <v>4905</v>
      </c>
      <c r="H6" s="163" t="s">
        <v>246</v>
      </c>
      <c r="I6" s="419" t="s">
        <v>4906</v>
      </c>
      <c r="J6" s="434" t="s">
        <v>1552</v>
      </c>
      <c r="K6" s="148" t="s">
        <v>4907</v>
      </c>
      <c r="L6" s="330" t="s">
        <v>4908</v>
      </c>
      <c r="M6" s="330" t="s">
        <v>4909</v>
      </c>
      <c r="N6" s="394" t="s">
        <v>4910</v>
      </c>
    </row>
    <row r="7" spans="2:14" ht="17.25" customHeight="1">
      <c r="B7" s="152" t="s">
        <v>365</v>
      </c>
      <c r="C7" s="152" t="s">
        <v>366</v>
      </c>
      <c r="D7" s="1303"/>
      <c r="E7" s="403" t="s">
        <v>267</v>
      </c>
      <c r="F7" s="403" t="s">
        <v>255</v>
      </c>
      <c r="G7" s="403" t="s">
        <v>4911</v>
      </c>
      <c r="H7" s="403" t="s">
        <v>4912</v>
      </c>
      <c r="I7" s="148"/>
      <c r="J7" s="148"/>
      <c r="K7" s="155"/>
      <c r="L7" s="148"/>
      <c r="M7" s="148"/>
      <c r="N7" s="169" t="s">
        <v>321</v>
      </c>
    </row>
    <row r="8" spans="2:14" s="159" customFormat="1" ht="17.25" hidden="1" customHeight="1">
      <c r="B8" s="357" t="s">
        <v>4913</v>
      </c>
      <c r="C8" s="358" t="s">
        <v>4914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4915</v>
      </c>
      <c r="C9" s="358" t="s">
        <v>4916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4917</v>
      </c>
      <c r="C10" s="358" t="s">
        <v>4918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423</v>
      </c>
      <c r="C11" s="358" t="s">
        <v>4919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4920</v>
      </c>
      <c r="C12" s="454" t="s">
        <v>4921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4922</v>
      </c>
      <c r="C13" s="358" t="s">
        <v>4923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4924</v>
      </c>
      <c r="C14" s="358" t="s">
        <v>4925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4926</v>
      </c>
      <c r="C15" s="358" t="s">
        <v>4927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4928</v>
      </c>
      <c r="C16" s="358" t="s">
        <v>4929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4930</v>
      </c>
      <c r="C17" s="358" t="s">
        <v>4931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4932</v>
      </c>
      <c r="C18" s="358" t="s">
        <v>4933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4934</v>
      </c>
      <c r="C19" s="358" t="s">
        <v>4935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4936</v>
      </c>
      <c r="C20" s="358" t="s">
        <v>4937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4938</v>
      </c>
      <c r="C21" s="358" t="s">
        <v>4939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4913</v>
      </c>
      <c r="C22" s="358" t="s">
        <v>4940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4915</v>
      </c>
      <c r="C23" s="454" t="s">
        <v>4941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4917</v>
      </c>
      <c r="C24" s="358" t="s">
        <v>4942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4920</v>
      </c>
      <c r="C25" s="358" t="s">
        <v>4943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4922</v>
      </c>
      <c r="C26" s="358" t="s">
        <v>4944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4924</v>
      </c>
      <c r="C27" s="358" t="s">
        <v>4945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4926</v>
      </c>
      <c r="C28" s="358" t="s">
        <v>4946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4930</v>
      </c>
      <c r="C29" s="358" t="s">
        <v>4947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4928</v>
      </c>
      <c r="C30" s="358" t="s">
        <v>4948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4932</v>
      </c>
      <c r="C31" s="358" t="s">
        <v>4949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4934</v>
      </c>
      <c r="C32" s="189" t="s">
        <v>4950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4936</v>
      </c>
      <c r="C33" s="189" t="s">
        <v>4951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4938</v>
      </c>
      <c r="C34" s="189" t="s">
        <v>4952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4913</v>
      </c>
      <c r="C35" s="189" t="s">
        <v>4953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4915</v>
      </c>
      <c r="C36" s="189" t="s">
        <v>4954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4917</v>
      </c>
      <c r="C37" s="189" t="s">
        <v>4955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4920</v>
      </c>
      <c r="C38" s="189" t="s">
        <v>4956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4922</v>
      </c>
      <c r="C39" s="189" t="s">
        <v>4957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4924</v>
      </c>
      <c r="C40" s="189" t="s">
        <v>4958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4926</v>
      </c>
      <c r="C41" s="189" t="s">
        <v>4959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4930</v>
      </c>
      <c r="C42" s="189" t="s">
        <v>4960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4928</v>
      </c>
      <c r="C43" s="189" t="s">
        <v>4961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4962</v>
      </c>
      <c r="C44" s="189" t="s">
        <v>4963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4934</v>
      </c>
      <c r="C45" s="189" t="s">
        <v>4964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4936</v>
      </c>
      <c r="C46" s="189" t="s">
        <v>4965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4966</v>
      </c>
      <c r="C47" s="189" t="s">
        <v>4967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4968</v>
      </c>
      <c r="C48" s="189" t="s">
        <v>4969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4913</v>
      </c>
      <c r="C49" s="189" t="s">
        <v>4970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4915</v>
      </c>
      <c r="C50" s="137" t="s">
        <v>4971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4972</v>
      </c>
      <c r="C51" s="137" t="s">
        <v>4973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4920</v>
      </c>
      <c r="C52" s="137" t="s">
        <v>4974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4922</v>
      </c>
      <c r="C53" s="137" t="s">
        <v>4975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4924</v>
      </c>
      <c r="C54" s="137" t="s">
        <v>4976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4926</v>
      </c>
      <c r="C55" s="137" t="s">
        <v>4977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4930</v>
      </c>
      <c r="C56" s="137" t="s">
        <v>4965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4978</v>
      </c>
      <c r="C57" s="137" t="s">
        <v>4979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4932</v>
      </c>
      <c r="C58" s="137" t="s">
        <v>4980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4934</v>
      </c>
      <c r="C59" s="137" t="s">
        <v>4981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4982</v>
      </c>
      <c r="C60" s="137" t="s">
        <v>4983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4968</v>
      </c>
      <c r="C61" s="137" t="s">
        <v>4984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4913</v>
      </c>
      <c r="C62" s="137" t="s">
        <v>4985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4972</v>
      </c>
      <c r="C64" s="137" t="s">
        <v>4986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4920</v>
      </c>
      <c r="C65" s="137" t="s">
        <v>4987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4988</v>
      </c>
      <c r="C66" s="137" t="s">
        <v>4989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4990</v>
      </c>
      <c r="C67" s="137" t="s">
        <v>4991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4926</v>
      </c>
      <c r="C68" s="137" t="s">
        <v>4992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4930</v>
      </c>
      <c r="C69" s="137" t="s">
        <v>4993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4978</v>
      </c>
      <c r="C70" s="137" t="s">
        <v>4994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4932</v>
      </c>
      <c r="C71" s="137" t="s">
        <v>4995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4934</v>
      </c>
      <c r="C72" s="137" t="s">
        <v>4996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4982</v>
      </c>
      <c r="C73" s="137" t="s">
        <v>4997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4968</v>
      </c>
      <c r="C74" s="137" t="s">
        <v>4998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4913</v>
      </c>
      <c r="C75" s="137" t="s">
        <v>4999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4915</v>
      </c>
      <c r="C76" s="137" t="s">
        <v>5000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4972</v>
      </c>
      <c r="C77" s="137" t="s">
        <v>5001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4920</v>
      </c>
      <c r="C78" s="137" t="s">
        <v>5002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4988</v>
      </c>
      <c r="C79" s="137" t="s">
        <v>5003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4990</v>
      </c>
      <c r="C80" s="690" t="s">
        <v>5004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4926</v>
      </c>
      <c r="C81" s="690" t="s">
        <v>5005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4930</v>
      </c>
      <c r="C82" s="690" t="s">
        <v>5006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5007</v>
      </c>
      <c r="C83" s="690" t="s">
        <v>5008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4932</v>
      </c>
      <c r="C84" s="690" t="s">
        <v>5009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4922</v>
      </c>
      <c r="C85" s="690" t="s">
        <v>5010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5011</v>
      </c>
      <c r="C86" s="690" t="s">
        <v>5012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4968</v>
      </c>
      <c r="C87" s="690" t="s">
        <v>5013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4934</v>
      </c>
      <c r="C88" s="690" t="s">
        <v>5014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5015</v>
      </c>
      <c r="C89" s="690" t="s">
        <v>5016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4972</v>
      </c>
      <c r="C90" s="690" t="s">
        <v>5017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4920</v>
      </c>
      <c r="C91" s="690" t="s">
        <v>5018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4988</v>
      </c>
      <c r="C92" s="690" t="s">
        <v>5019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4924</v>
      </c>
      <c r="C93" s="690" t="s">
        <v>5020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5021</v>
      </c>
      <c r="C94" s="690" t="s">
        <v>5022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5023</v>
      </c>
      <c r="C95" s="716" t="s">
        <v>5024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5007</v>
      </c>
      <c r="C96" s="137" t="s">
        <v>5025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4932</v>
      </c>
      <c r="C97" s="137" t="s">
        <v>5026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4926</v>
      </c>
      <c r="C98" s="137" t="s">
        <v>5027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4922</v>
      </c>
      <c r="C99" s="137" t="s">
        <v>5028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5029</v>
      </c>
      <c r="C100" s="137" t="s">
        <v>5030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4968</v>
      </c>
      <c r="C101" s="137" t="s">
        <v>5031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5015</v>
      </c>
      <c r="C102" s="137" t="s">
        <v>5032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4972</v>
      </c>
      <c r="C103" s="137" t="s">
        <v>5033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5034</v>
      </c>
      <c r="C104" s="137" t="s">
        <v>5035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4988</v>
      </c>
      <c r="C105" s="137" t="s">
        <v>5036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4924</v>
      </c>
      <c r="C106" s="137" t="s">
        <v>5037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5021</v>
      </c>
      <c r="C107" s="137" t="s">
        <v>5038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5023</v>
      </c>
      <c r="C108" s="137" t="s">
        <v>5039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5007</v>
      </c>
      <c r="C109" s="137" t="s">
        <v>5040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4932</v>
      </c>
      <c r="C110" s="137" t="s">
        <v>5041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4926</v>
      </c>
      <c r="C111" s="137" t="s">
        <v>5042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4922</v>
      </c>
      <c r="C112" s="137" t="s">
        <v>5043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5029</v>
      </c>
      <c r="C113" s="716" t="s">
        <v>5044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4968</v>
      </c>
      <c r="C114" s="137" t="s">
        <v>5045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5015</v>
      </c>
      <c r="C115" s="137" t="s">
        <v>5046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5047</v>
      </c>
      <c r="C116" s="137" t="s">
        <v>5048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5049</v>
      </c>
      <c r="C117" s="137" t="s">
        <v>5050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4988</v>
      </c>
      <c r="C118" s="137" t="s">
        <v>5051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4924</v>
      </c>
      <c r="C119" s="137" t="s">
        <v>5052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5021</v>
      </c>
      <c r="C120" s="137" t="s">
        <v>5053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5011</v>
      </c>
      <c r="C121" s="137" t="s">
        <v>5054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423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4972</v>
      </c>
      <c r="C123" s="137" t="s">
        <v>5055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5007</v>
      </c>
      <c r="C124" s="137" t="s">
        <v>5056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4932</v>
      </c>
      <c r="C125" s="137" t="s">
        <v>5057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4926</v>
      </c>
      <c r="C126" s="137" t="s">
        <v>5058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4922</v>
      </c>
      <c r="C127" s="137" t="s">
        <v>5059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5029</v>
      </c>
      <c r="C128" s="137" t="s">
        <v>5060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4968</v>
      </c>
      <c r="C129" s="137" t="s">
        <v>5061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5062</v>
      </c>
      <c r="C130" s="137" t="s">
        <v>5063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577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578</v>
      </c>
      <c r="C134" s="193"/>
      <c r="D134" s="193"/>
      <c r="E134" s="194"/>
      <c r="F134" s="195" t="s">
        <v>1681</v>
      </c>
      <c r="G134" s="195"/>
      <c r="H134" s="193"/>
      <c r="I134" s="193"/>
      <c r="J134" s="195" t="s">
        <v>580</v>
      </c>
      <c r="K134" s="195"/>
      <c r="L134" s="195"/>
      <c r="M134" s="193"/>
      <c r="N134" s="196"/>
    </row>
    <row r="135" spans="2:14" s="159" customFormat="1" ht="17.25" customHeight="1">
      <c r="B135" s="197" t="s">
        <v>581</v>
      </c>
      <c r="C135" s="193"/>
      <c r="D135" s="198" t="s">
        <v>582</v>
      </c>
      <c r="E135" s="199"/>
      <c r="F135" s="197" t="s">
        <v>583</v>
      </c>
      <c r="G135" s="193"/>
      <c r="H135" s="198" t="s">
        <v>584</v>
      </c>
      <c r="I135" s="193"/>
      <c r="J135" s="197" t="s">
        <v>585</v>
      </c>
      <c r="K135" s="193"/>
      <c r="L135" s="198" t="s">
        <v>586</v>
      </c>
      <c r="M135" s="193"/>
      <c r="N135" s="196"/>
    </row>
    <row r="136" spans="2:14" s="159" customFormat="1" ht="17.25" customHeight="1">
      <c r="B136" s="414" t="s">
        <v>587</v>
      </c>
      <c r="C136" s="202"/>
      <c r="D136" s="570" t="s">
        <v>588</v>
      </c>
      <c r="E136" s="197"/>
      <c r="F136" s="707" t="s">
        <v>589</v>
      </c>
      <c r="G136" s="730" t="s">
        <v>590</v>
      </c>
      <c r="H136" s="252" t="s">
        <v>591</v>
      </c>
      <c r="I136" s="201"/>
      <c r="J136" s="201" t="s">
        <v>592</v>
      </c>
      <c r="K136" s="203" t="s">
        <v>593</v>
      </c>
      <c r="L136" s="203"/>
      <c r="M136" s="193"/>
      <c r="N136" s="196"/>
    </row>
    <row r="137" spans="2:14" s="159" customFormat="1" ht="17.25" customHeight="1">
      <c r="B137" s="414" t="s">
        <v>601</v>
      </c>
      <c r="C137" s="202"/>
      <c r="D137" s="570" t="s">
        <v>602</v>
      </c>
      <c r="E137" s="197"/>
      <c r="F137" s="707" t="s">
        <v>596</v>
      </c>
      <c r="G137" s="730" t="s">
        <v>597</v>
      </c>
      <c r="H137" s="252" t="s">
        <v>598</v>
      </c>
      <c r="I137" s="201"/>
      <c r="J137" s="201" t="s">
        <v>599</v>
      </c>
      <c r="K137" s="203" t="s">
        <v>600</v>
      </c>
      <c r="L137" s="203"/>
      <c r="M137" s="193"/>
      <c r="N137" s="196"/>
    </row>
    <row r="138" spans="2:14" s="159" customFormat="1" ht="17.25" customHeight="1">
      <c r="B138" s="201" t="s">
        <v>3657</v>
      </c>
      <c r="C138" s="202"/>
      <c r="D138" s="203" t="s">
        <v>1845</v>
      </c>
      <c r="E138" s="197"/>
      <c r="F138" s="707" t="s">
        <v>603</v>
      </c>
      <c r="G138" s="730" t="s">
        <v>604</v>
      </c>
      <c r="H138" s="252" t="s">
        <v>605</v>
      </c>
      <c r="I138" s="414"/>
      <c r="J138" s="414" t="s">
        <v>606</v>
      </c>
      <c r="K138" s="570" t="s">
        <v>607</v>
      </c>
      <c r="L138" s="203"/>
      <c r="M138" s="193"/>
      <c r="N138" s="196"/>
    </row>
    <row r="139" spans="2:14" s="159" customFormat="1" ht="17.25" customHeight="1">
      <c r="B139" s="201" t="s">
        <v>594</v>
      </c>
      <c r="C139" s="202"/>
      <c r="D139" s="203" t="s">
        <v>595</v>
      </c>
      <c r="E139" s="197"/>
      <c r="F139" s="707" t="s">
        <v>610</v>
      </c>
      <c r="G139" s="730" t="s">
        <v>611</v>
      </c>
      <c r="H139" s="252" t="s">
        <v>612</v>
      </c>
      <c r="I139" s="201"/>
      <c r="J139" s="201" t="s">
        <v>613</v>
      </c>
      <c r="K139" s="203" t="s">
        <v>614</v>
      </c>
      <c r="L139" s="203"/>
      <c r="M139" s="193"/>
      <c r="N139" s="196"/>
    </row>
    <row r="140" spans="2:14" s="159" customFormat="1" ht="17.25" customHeight="1">
      <c r="B140" s="414" t="s">
        <v>862</v>
      </c>
      <c r="C140" s="202"/>
      <c r="D140" s="570" t="s">
        <v>609</v>
      </c>
      <c r="E140" s="197"/>
      <c r="F140" s="707" t="s">
        <v>3658</v>
      </c>
      <c r="G140" s="730" t="s">
        <v>618</v>
      </c>
      <c r="H140" s="252" t="s">
        <v>3659</v>
      </c>
      <c r="I140" s="201"/>
      <c r="J140" s="201" t="s">
        <v>620</v>
      </c>
      <c r="K140" s="203" t="s">
        <v>621</v>
      </c>
      <c r="L140" s="203"/>
      <c r="M140" s="193"/>
      <c r="N140" s="196"/>
    </row>
    <row r="141" spans="2:14" s="159" customFormat="1" ht="17.25" customHeight="1">
      <c r="B141" s="414" t="s">
        <v>1691</v>
      </c>
      <c r="C141" s="202"/>
      <c r="D141" s="570" t="s">
        <v>1692</v>
      </c>
      <c r="E141" s="197"/>
      <c r="F141" s="707"/>
      <c r="G141" s="730"/>
      <c r="H141" s="252"/>
      <c r="I141" s="201"/>
      <c r="J141" s="201" t="s">
        <v>1693</v>
      </c>
      <c r="K141" s="203" t="s">
        <v>1695</v>
      </c>
      <c r="L141" s="203"/>
      <c r="M141" s="193"/>
      <c r="N141" s="196"/>
    </row>
    <row r="142" spans="2:14" s="159" customFormat="1" ht="17.25" customHeight="1">
      <c r="B142" s="414" t="s">
        <v>1846</v>
      </c>
      <c r="C142" s="202"/>
      <c r="D142" s="570" t="s">
        <v>1847</v>
      </c>
      <c r="E142" s="197"/>
      <c r="F142" s="505"/>
      <c r="G142"/>
      <c r="H142"/>
      <c r="I142" s="414"/>
      <c r="J142" s="414" t="s">
        <v>627</v>
      </c>
      <c r="K142" s="415" t="s">
        <v>628</v>
      </c>
      <c r="L142" s="203"/>
      <c r="M142" s="193"/>
      <c r="N142" s="196"/>
    </row>
    <row r="143" spans="2:14" s="159" customFormat="1" ht="17.25" customHeight="1">
      <c r="B143" s="414" t="s">
        <v>615</v>
      </c>
      <c r="C143" s="202"/>
      <c r="D143" s="570" t="s">
        <v>616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1698</v>
      </c>
      <c r="C145" s="193" t="s">
        <v>1699</v>
      </c>
      <c r="D145" s="205"/>
      <c r="E145" s="193"/>
      <c r="F145" s="193" t="s">
        <v>1700</v>
      </c>
      <c r="G145" s="206" t="s">
        <v>1701</v>
      </c>
      <c r="H145" s="196" t="s">
        <v>5064</v>
      </c>
      <c r="I145" s="193"/>
      <c r="J145" s="193" t="s">
        <v>1700</v>
      </c>
      <c r="K145" s="193" t="s">
        <v>1702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4764</v>
      </c>
      <c r="C2" s="11"/>
      <c r="D2" s="11"/>
      <c r="E2" s="11"/>
      <c r="F2" s="11"/>
      <c r="G2" s="604" t="s">
        <v>360</v>
      </c>
    </row>
    <row r="3" spans="1:8" ht="17.25" customHeight="1">
      <c r="B3" s="165"/>
    </row>
    <row r="4" spans="1:8" ht="17.25" customHeight="1">
      <c r="A4" s="1304" t="s">
        <v>5065</v>
      </c>
      <c r="B4" s="1304"/>
      <c r="C4" s="1304"/>
      <c r="D4" s="1304"/>
      <c r="E4" s="1304"/>
      <c r="F4" s="1304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5066</v>
      </c>
      <c r="C6" s="169"/>
      <c r="D6" s="332" t="s">
        <v>1772</v>
      </c>
      <c r="E6" s="163" t="s">
        <v>145</v>
      </c>
      <c r="F6" s="163" t="s">
        <v>330</v>
      </c>
      <c r="G6" s="416" t="s">
        <v>4906</v>
      </c>
      <c r="H6" s="459" t="s">
        <v>5067</v>
      </c>
    </row>
    <row r="7" spans="1:8" ht="17.25" customHeight="1">
      <c r="A7" s="342"/>
      <c r="B7" s="152" t="s">
        <v>365</v>
      </c>
      <c r="C7" s="152" t="s">
        <v>366</v>
      </c>
      <c r="D7" s="332" t="s">
        <v>1777</v>
      </c>
      <c r="E7" s="332" t="s">
        <v>221</v>
      </c>
      <c r="F7" s="332" t="s">
        <v>5068</v>
      </c>
      <c r="G7" s="379"/>
      <c r="H7" s="379"/>
    </row>
    <row r="8" spans="1:8" ht="17.25" hidden="1" customHeight="1">
      <c r="B8" s="173" t="s">
        <v>5069</v>
      </c>
      <c r="C8" s="173" t="s">
        <v>5070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5071</v>
      </c>
      <c r="C9" s="173" t="s">
        <v>5072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4400</v>
      </c>
      <c r="C10" s="173" t="s">
        <v>5073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5074</v>
      </c>
      <c r="C11" s="173" t="s">
        <v>5075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5076</v>
      </c>
      <c r="C12" s="173" t="s">
        <v>5077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5076</v>
      </c>
      <c r="C13" s="173" t="s">
        <v>5078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755</v>
      </c>
      <c r="C14" s="173" t="s">
        <v>5079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5080</v>
      </c>
      <c r="C15" s="173" t="s">
        <v>5081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5082</v>
      </c>
      <c r="C16" s="173" t="s">
        <v>5083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5084</v>
      </c>
      <c r="C17" s="173" t="s">
        <v>5085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5086</v>
      </c>
      <c r="C18" s="173" t="s">
        <v>5087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5088</v>
      </c>
      <c r="C19" s="173" t="s">
        <v>5089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5090</v>
      </c>
      <c r="C20" s="173" t="s">
        <v>5091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5092</v>
      </c>
      <c r="C21" s="173" t="s">
        <v>5093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5094</v>
      </c>
      <c r="C22" s="173" t="s">
        <v>5095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5096</v>
      </c>
      <c r="C23" s="173" t="s">
        <v>5097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5098</v>
      </c>
      <c r="C24" s="173" t="s">
        <v>5099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5100</v>
      </c>
      <c r="B25" s="173" t="s">
        <v>5101</v>
      </c>
      <c r="C25" s="173" t="s">
        <v>5102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5103</v>
      </c>
      <c r="B26" s="173" t="s">
        <v>5104</v>
      </c>
      <c r="C26" s="173" t="s">
        <v>5105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5106</v>
      </c>
      <c r="B27" s="173" t="s">
        <v>5107</v>
      </c>
      <c r="C27" s="173" t="s">
        <v>5108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5109</v>
      </c>
      <c r="C28" s="173" t="s">
        <v>5110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5111</v>
      </c>
      <c r="B29" s="173" t="s">
        <v>5112</v>
      </c>
      <c r="C29" s="173" t="s">
        <v>5113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5074</v>
      </c>
      <c r="C30" s="173" t="s">
        <v>5114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5076</v>
      </c>
      <c r="C31" s="173" t="s">
        <v>5115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5116</v>
      </c>
      <c r="C32" s="173" t="s">
        <v>5117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423</v>
      </c>
      <c r="C33" s="173" t="s">
        <v>5118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5119</v>
      </c>
      <c r="C34" s="173" t="s">
        <v>5120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5121</v>
      </c>
      <c r="C35" s="173" t="s">
        <v>5122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5123</v>
      </c>
      <c r="C36" s="173" t="s">
        <v>5124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5125</v>
      </c>
      <c r="C37" s="173" t="s">
        <v>5126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5127</v>
      </c>
      <c r="C38" s="173" t="s">
        <v>5128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423</v>
      </c>
      <c r="C39" s="173" t="s">
        <v>5129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5084</v>
      </c>
      <c r="C40" s="173" t="s">
        <v>5130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5094</v>
      </c>
      <c r="C41" s="173" t="s">
        <v>5131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5132</v>
      </c>
      <c r="B42" s="173" t="s">
        <v>5133</v>
      </c>
      <c r="C42" s="173" t="s">
        <v>5134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5135</v>
      </c>
      <c r="B43" s="173" t="s">
        <v>5136</v>
      </c>
      <c r="C43" s="173" t="s">
        <v>5137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5138</v>
      </c>
      <c r="C44" s="173" t="s">
        <v>5139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5140</v>
      </c>
      <c r="B45" s="173" t="s">
        <v>5141</v>
      </c>
      <c r="C45" s="173" t="s">
        <v>5142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5143</v>
      </c>
      <c r="B46" s="173" t="s">
        <v>4388</v>
      </c>
      <c r="C46" s="173" t="s">
        <v>5144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5145</v>
      </c>
      <c r="C47" s="173" t="s">
        <v>5146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5121</v>
      </c>
      <c r="C48" s="173" t="s">
        <v>5147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5148</v>
      </c>
      <c r="C49" s="173" t="s">
        <v>5149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5150</v>
      </c>
      <c r="C50" s="173" t="s">
        <v>5151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5076</v>
      </c>
      <c r="C51" s="173" t="s">
        <v>5152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5153</v>
      </c>
      <c r="C52" s="173" t="s">
        <v>5154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5155</v>
      </c>
      <c r="C53" s="173" t="s">
        <v>5156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5088</v>
      </c>
      <c r="C54" s="173" t="s">
        <v>5157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5029</v>
      </c>
      <c r="C55" s="173" t="s">
        <v>5158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5125</v>
      </c>
      <c r="C56" s="173" t="s">
        <v>5159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5160</v>
      </c>
      <c r="C57" s="173" t="s">
        <v>5161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5148</v>
      </c>
      <c r="C58" s="173" t="s">
        <v>5162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5092</v>
      </c>
      <c r="C59" s="173" t="s">
        <v>5163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5098</v>
      </c>
      <c r="C60" s="173" t="s">
        <v>5164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5007</v>
      </c>
      <c r="C61" s="173" t="s">
        <v>5165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5080</v>
      </c>
      <c r="C62" s="173" t="s">
        <v>5166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5167</v>
      </c>
      <c r="C63" s="173" t="s">
        <v>5168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5169</v>
      </c>
      <c r="C64" s="173" t="s">
        <v>5170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5011</v>
      </c>
      <c r="C65" s="173" t="s">
        <v>5171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5172</v>
      </c>
      <c r="C66" s="173" t="s">
        <v>5173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5174</v>
      </c>
      <c r="C67" s="173" t="s">
        <v>5175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5145</v>
      </c>
      <c r="C68" s="173" t="s">
        <v>5176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5076</v>
      </c>
      <c r="C69" s="173" t="s">
        <v>5177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5178</v>
      </c>
      <c r="B70" s="173" t="s">
        <v>5179</v>
      </c>
      <c r="C70" s="173" t="s">
        <v>5180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4434</v>
      </c>
      <c r="C71" s="173" t="s">
        <v>5181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5182</v>
      </c>
      <c r="C72" s="173" t="s">
        <v>5183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4345</v>
      </c>
      <c r="C73" s="173" t="s">
        <v>5184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5169</v>
      </c>
      <c r="C74" s="173" t="s">
        <v>5185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5101</v>
      </c>
      <c r="C75" s="173" t="s">
        <v>5186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5187</v>
      </c>
      <c r="C76" s="173" t="s">
        <v>5188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5094</v>
      </c>
      <c r="C77" s="173" t="s">
        <v>5189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5190</v>
      </c>
      <c r="C78" s="173" t="s">
        <v>5191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5098</v>
      </c>
      <c r="C79" s="173" t="s">
        <v>5192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5193</v>
      </c>
      <c r="B80" s="701" t="s">
        <v>5088</v>
      </c>
      <c r="C80" s="173" t="s">
        <v>5194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5084</v>
      </c>
      <c r="C81" s="173" t="s">
        <v>5195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5196</v>
      </c>
      <c r="C82" s="173" t="s">
        <v>5197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4388</v>
      </c>
      <c r="C83" s="173" t="s">
        <v>5198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4388</v>
      </c>
      <c r="C84" s="173" t="s">
        <v>5198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4388</v>
      </c>
      <c r="C85" s="173" t="s">
        <v>5198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5121</v>
      </c>
      <c r="C86" s="173" t="s">
        <v>5199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5182</v>
      </c>
      <c r="C87" s="173" t="s">
        <v>5200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5201</v>
      </c>
      <c r="C88" s="173" t="s">
        <v>5202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5203</v>
      </c>
      <c r="C89" s="173" t="s">
        <v>5204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5205</v>
      </c>
      <c r="C90" s="173" t="s">
        <v>5206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5187</v>
      </c>
      <c r="C91" s="173" t="s">
        <v>5207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5208</v>
      </c>
      <c r="C92" s="173" t="s">
        <v>5209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5101</v>
      </c>
      <c r="C93" s="173" t="s">
        <v>5209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423</v>
      </c>
      <c r="C107" s="173" t="s">
        <v>5210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5101</v>
      </c>
      <c r="C108" s="173" t="s">
        <v>5211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5212</v>
      </c>
      <c r="C109" s="173" t="s">
        <v>5213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423</v>
      </c>
      <c r="C110" s="173" t="s">
        <v>5214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423</v>
      </c>
      <c r="C111" s="173" t="s">
        <v>5215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5216</v>
      </c>
      <c r="C112" s="173" t="s">
        <v>5217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4379</v>
      </c>
      <c r="C113" s="173" t="s">
        <v>5218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5219</v>
      </c>
      <c r="C114" s="173" t="s">
        <v>5220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5221</v>
      </c>
      <c r="C115" s="173" t="s">
        <v>5222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5223</v>
      </c>
      <c r="C116" s="173" t="s">
        <v>5224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5225</v>
      </c>
      <c r="C117" s="173" t="s">
        <v>5226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5227</v>
      </c>
      <c r="C118" s="173" t="s">
        <v>5228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5229</v>
      </c>
      <c r="C119" s="173" t="s">
        <v>5230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5231</v>
      </c>
      <c r="C120" s="173" t="s">
        <v>5232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577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578</v>
      </c>
      <c r="C126" s="11"/>
      <c r="D126" s="11"/>
      <c r="E126" s="2" t="s">
        <v>1681</v>
      </c>
      <c r="F126" s="2"/>
      <c r="G126" s="11"/>
      <c r="H126" s="11"/>
      <c r="I126" s="2"/>
      <c r="J126" s="2" t="s">
        <v>580</v>
      </c>
      <c r="K126" s="2"/>
    </row>
    <row r="127" spans="1:11" s="159" customFormat="1" ht="17.25" customHeight="1">
      <c r="A127" s="344"/>
      <c r="B127" s="197" t="s">
        <v>581</v>
      </c>
      <c r="C127" s="193"/>
      <c r="D127" s="198" t="s">
        <v>582</v>
      </c>
      <c r="E127" s="11" t="s">
        <v>583</v>
      </c>
      <c r="F127" s="11"/>
      <c r="G127" s="198" t="s">
        <v>584</v>
      </c>
      <c r="H127" s="11"/>
      <c r="I127" s="197"/>
      <c r="J127" s="197" t="s">
        <v>585</v>
      </c>
      <c r="K127" s="198" t="s">
        <v>586</v>
      </c>
    </row>
    <row r="128" spans="1:11" s="159" customFormat="1" ht="17.25" customHeight="1">
      <c r="A128" s="343"/>
      <c r="B128" s="414" t="s">
        <v>587</v>
      </c>
      <c r="C128" s="202"/>
      <c r="D128" s="570" t="s">
        <v>588</v>
      </c>
      <c r="E128" s="197"/>
      <c r="F128" s="707" t="s">
        <v>589</v>
      </c>
      <c r="G128" s="730" t="s">
        <v>590</v>
      </c>
      <c r="H128" s="252" t="s">
        <v>591</v>
      </c>
      <c r="I128" s="193"/>
      <c r="J128" s="201" t="s">
        <v>592</v>
      </c>
      <c r="K128" s="203" t="s">
        <v>593</v>
      </c>
    </row>
    <row r="129" spans="2:11" s="159" customFormat="1" ht="17.25" customHeight="1">
      <c r="B129" s="414" t="s">
        <v>601</v>
      </c>
      <c r="C129" s="202"/>
      <c r="D129" s="570" t="s">
        <v>602</v>
      </c>
      <c r="E129" s="197"/>
      <c r="F129" s="707" t="s">
        <v>596</v>
      </c>
      <c r="G129" s="730" t="s">
        <v>597</v>
      </c>
      <c r="H129" s="252" t="s">
        <v>598</v>
      </c>
      <c r="I129" s="193"/>
      <c r="J129" s="201" t="s">
        <v>599</v>
      </c>
      <c r="K129" s="203" t="s">
        <v>600</v>
      </c>
    </row>
    <row r="130" spans="2:11" s="159" customFormat="1" ht="17.25" customHeight="1">
      <c r="B130" s="201" t="s">
        <v>3657</v>
      </c>
      <c r="C130" s="202"/>
      <c r="D130" s="203" t="s">
        <v>1845</v>
      </c>
      <c r="E130" s="197"/>
      <c r="F130" s="707" t="s">
        <v>603</v>
      </c>
      <c r="G130" s="730" t="s">
        <v>604</v>
      </c>
      <c r="H130" s="252" t="s">
        <v>605</v>
      </c>
      <c r="I130" s="193"/>
      <c r="J130" s="414" t="s">
        <v>606</v>
      </c>
      <c r="K130" s="570" t="s">
        <v>607</v>
      </c>
    </row>
    <row r="131" spans="2:11" s="159" customFormat="1" ht="17.25" customHeight="1">
      <c r="B131" s="201" t="s">
        <v>594</v>
      </c>
      <c r="C131" s="202"/>
      <c r="D131" s="203" t="s">
        <v>595</v>
      </c>
      <c r="E131" s="197"/>
      <c r="F131" s="707" t="s">
        <v>610</v>
      </c>
      <c r="G131" s="730" t="s">
        <v>611</v>
      </c>
      <c r="H131" s="252" t="s">
        <v>612</v>
      </c>
      <c r="I131" s="193"/>
      <c r="J131" s="201" t="s">
        <v>613</v>
      </c>
      <c r="K131" s="203" t="s">
        <v>614</v>
      </c>
    </row>
    <row r="132" spans="2:11" s="159" customFormat="1" ht="17.25" customHeight="1">
      <c r="B132" s="414" t="s">
        <v>862</v>
      </c>
      <c r="C132" s="202"/>
      <c r="D132" s="570" t="s">
        <v>609</v>
      </c>
      <c r="E132" s="197"/>
      <c r="F132" s="707" t="s">
        <v>3658</v>
      </c>
      <c r="G132" s="730" t="s">
        <v>618</v>
      </c>
      <c r="H132" s="252" t="s">
        <v>3659</v>
      </c>
      <c r="I132" s="193"/>
      <c r="J132" s="201" t="s">
        <v>620</v>
      </c>
      <c r="K132" s="203" t="s">
        <v>621</v>
      </c>
    </row>
    <row r="133" spans="2:11" s="159" customFormat="1" ht="17.25" customHeight="1">
      <c r="B133" s="414" t="s">
        <v>1691</v>
      </c>
      <c r="C133" s="202"/>
      <c r="D133" s="570" t="s">
        <v>1692</v>
      </c>
      <c r="E133" s="197"/>
      <c r="F133" s="707"/>
      <c r="G133" s="730"/>
      <c r="H133" s="252"/>
      <c r="I133" s="193"/>
      <c r="J133" s="201" t="s">
        <v>1693</v>
      </c>
      <c r="K133" s="203" t="s">
        <v>1695</v>
      </c>
    </row>
    <row r="134" spans="2:11" s="159" customFormat="1" ht="17.25" customHeight="1">
      <c r="B134" s="414" t="s">
        <v>1846</v>
      </c>
      <c r="C134" s="202"/>
      <c r="D134" s="570" t="s">
        <v>1847</v>
      </c>
      <c r="E134" s="197"/>
      <c r="F134" s="505"/>
      <c r="G134"/>
      <c r="H134"/>
      <c r="I134" s="193"/>
      <c r="J134" s="414" t="s">
        <v>627</v>
      </c>
      <c r="K134" s="415" t="s">
        <v>628</v>
      </c>
    </row>
    <row r="135" spans="2:11" ht="17.25" customHeight="1">
      <c r="B135" s="414" t="s">
        <v>615</v>
      </c>
      <c r="C135" s="202"/>
      <c r="D135" s="570" t="s">
        <v>616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1698</v>
      </c>
      <c r="C137" s="11" t="s">
        <v>1699</v>
      </c>
      <c r="D137" s="13"/>
      <c r="E137" s="11" t="s">
        <v>1700</v>
      </c>
      <c r="F137" s="16" t="s">
        <v>1701</v>
      </c>
      <c r="G137" s="14"/>
      <c r="H137" s="11"/>
      <c r="I137" s="11" t="s">
        <v>1700</v>
      </c>
      <c r="J137" s="11" t="s">
        <v>1702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1545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305" t="s">
        <v>5233</v>
      </c>
      <c r="C4" s="1305"/>
      <c r="D4" s="1305"/>
      <c r="E4" s="1305"/>
      <c r="F4" s="1305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3562</v>
      </c>
      <c r="C6" s="349"/>
      <c r="D6" s="403" t="s">
        <v>1772</v>
      </c>
      <c r="E6" s="332" t="s">
        <v>203</v>
      </c>
      <c r="F6" s="163" t="s">
        <v>5234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3563</v>
      </c>
      <c r="D7" s="348"/>
      <c r="E7" s="332" t="s">
        <v>167</v>
      </c>
      <c r="F7" s="332" t="s">
        <v>146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5235</v>
      </c>
      <c r="B8" s="153" t="s">
        <v>3569</v>
      </c>
      <c r="C8" s="320" t="s">
        <v>5236</v>
      </c>
      <c r="D8" s="320">
        <v>44296</v>
      </c>
      <c r="E8" s="154"/>
      <c r="F8" s="320">
        <f t="shared" ref="F8" si="0">D8+4</f>
        <v>44300</v>
      </c>
      <c r="G8" s="396" t="s">
        <v>5237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5238</v>
      </c>
      <c r="B9" s="153" t="s">
        <v>3569</v>
      </c>
      <c r="C9" s="320" t="s">
        <v>5239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5235</v>
      </c>
      <c r="B10" s="153" t="s">
        <v>3569</v>
      </c>
      <c r="C10" s="320" t="s">
        <v>5240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5238</v>
      </c>
      <c r="B11" s="153" t="s">
        <v>3569</v>
      </c>
      <c r="C11" s="320" t="s">
        <v>5241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5242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1596</v>
      </c>
      <c r="C12" s="353" t="s">
        <v>5243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5238</v>
      </c>
      <c r="B13" s="356" t="s">
        <v>3249</v>
      </c>
      <c r="C13" s="353" t="s">
        <v>5244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1596</v>
      </c>
      <c r="C14" s="353" t="s">
        <v>5245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5238</v>
      </c>
      <c r="B15" s="356" t="s">
        <v>3249</v>
      </c>
      <c r="C15" s="353" t="s">
        <v>5246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1596</v>
      </c>
      <c r="C16" s="353" t="s">
        <v>5247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577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5248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3563</v>
      </c>
      <c r="D21" s="1302" t="s">
        <v>1772</v>
      </c>
      <c r="E21" s="163" t="s">
        <v>3126</v>
      </c>
      <c r="F21" s="332" t="s">
        <v>203</v>
      </c>
      <c r="G21" s="163" t="s">
        <v>5249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365</v>
      </c>
      <c r="C22" s="152" t="s">
        <v>366</v>
      </c>
      <c r="D22" s="1302"/>
      <c r="E22" s="332" t="s">
        <v>167</v>
      </c>
      <c r="F22" s="332" t="s">
        <v>250</v>
      </c>
      <c r="G22" s="332" t="s">
        <v>267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1596</v>
      </c>
      <c r="C23" s="320" t="s">
        <v>5250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3421</v>
      </c>
      <c r="C24" s="353" t="s">
        <v>5251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1596</v>
      </c>
      <c r="C25" s="353" t="s">
        <v>5252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3421</v>
      </c>
      <c r="C26" s="353" t="s">
        <v>5253</v>
      </c>
      <c r="D26" s="154">
        <v>44031</v>
      </c>
      <c r="E26" s="154"/>
      <c r="F26" s="154"/>
      <c r="G26" s="154"/>
      <c r="H26" s="145" t="s">
        <v>5254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577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578</v>
      </c>
      <c r="C29" s="193"/>
      <c r="D29" s="193"/>
      <c r="E29" s="194"/>
      <c r="F29" s="195" t="s">
        <v>1681</v>
      </c>
      <c r="G29" s="195"/>
      <c r="H29" s="193"/>
      <c r="I29" s="193"/>
      <c r="J29" s="195" t="s">
        <v>580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581</v>
      </c>
      <c r="C30" s="193"/>
      <c r="D30" s="198" t="s">
        <v>582</v>
      </c>
      <c r="E30" s="199"/>
      <c r="F30" s="197" t="s">
        <v>583</v>
      </c>
      <c r="G30" s="193"/>
      <c r="H30" s="198" t="s">
        <v>584</v>
      </c>
      <c r="I30" s="193"/>
      <c r="J30" s="197" t="s">
        <v>585</v>
      </c>
      <c r="K30" s="193"/>
      <c r="L30" s="198" t="s">
        <v>586</v>
      </c>
      <c r="M30" s="193"/>
      <c r="N30" s="196"/>
    </row>
    <row r="31" spans="1:14" s="159" customFormat="1" ht="17.25" customHeight="1">
      <c r="A31" s="317"/>
      <c r="B31" s="201" t="s">
        <v>5255</v>
      </c>
      <c r="C31" s="202" t="s">
        <v>5256</v>
      </c>
      <c r="D31" s="203" t="s">
        <v>5257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592</v>
      </c>
      <c r="K31" s="202" t="s">
        <v>1682</v>
      </c>
      <c r="L31" s="203" t="s">
        <v>593</v>
      </c>
      <c r="M31" s="193"/>
      <c r="N31" s="196"/>
    </row>
    <row r="32" spans="1:14" s="159" customFormat="1" ht="17.25" customHeight="1">
      <c r="A32" s="316"/>
      <c r="B32" s="201" t="s">
        <v>5258</v>
      </c>
      <c r="C32" s="202" t="s">
        <v>5259</v>
      </c>
      <c r="D32" s="203" t="s">
        <v>5260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599</v>
      </c>
      <c r="K32" s="202" t="s">
        <v>1683</v>
      </c>
      <c r="L32" s="203" t="s">
        <v>600</v>
      </c>
      <c r="M32" s="193"/>
      <c r="N32" s="196"/>
    </row>
    <row r="33" spans="1:14" s="159" customFormat="1" ht="17.25" customHeight="1">
      <c r="A33" s="316"/>
      <c r="B33" s="201" t="s">
        <v>1684</v>
      </c>
      <c r="C33" s="202" t="s">
        <v>5261</v>
      </c>
      <c r="D33" s="203" t="s">
        <v>1685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1686</v>
      </c>
      <c r="K33" s="202" t="s">
        <v>1687</v>
      </c>
      <c r="L33" s="203" t="s">
        <v>1688</v>
      </c>
      <c r="M33" s="193"/>
      <c r="N33" s="196"/>
    </row>
    <row r="34" spans="1:14" s="159" customFormat="1" ht="17.25" customHeight="1">
      <c r="A34" s="316"/>
      <c r="B34" s="201" t="s">
        <v>5262</v>
      </c>
      <c r="C34" s="202" t="s">
        <v>5263</v>
      </c>
      <c r="D34" s="203" t="s">
        <v>5264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613</v>
      </c>
      <c r="K34" s="202" t="s">
        <v>1689</v>
      </c>
      <c r="L34" s="203" t="s">
        <v>614</v>
      </c>
      <c r="M34" s="193"/>
      <c r="N34" s="196"/>
    </row>
    <row r="35" spans="1:14" s="159" customFormat="1" ht="17.25" customHeight="1">
      <c r="A35" s="316"/>
      <c r="B35" s="201" t="s">
        <v>594</v>
      </c>
      <c r="C35" s="202" t="s">
        <v>5265</v>
      </c>
      <c r="D35" s="203" t="s">
        <v>595</v>
      </c>
      <c r="E35" s="197"/>
      <c r="F35" s="201"/>
      <c r="G35" s="202"/>
      <c r="H35" s="203"/>
      <c r="I35" s="193"/>
      <c r="J35" s="201" t="s">
        <v>620</v>
      </c>
      <c r="K35" s="202" t="s">
        <v>1690</v>
      </c>
      <c r="L35" s="203" t="s">
        <v>621</v>
      </c>
      <c r="M35" s="193"/>
      <c r="N35" s="196"/>
    </row>
    <row r="36" spans="1:14" s="159" customFormat="1" ht="17.25" customHeight="1">
      <c r="A36" s="316"/>
      <c r="B36" s="201" t="s">
        <v>5266</v>
      </c>
      <c r="C36" s="202" t="s">
        <v>5267</v>
      </c>
      <c r="D36" s="203" t="s">
        <v>5268</v>
      </c>
      <c r="E36" s="197"/>
      <c r="F36" s="201"/>
      <c r="G36" s="202"/>
      <c r="H36" s="203"/>
      <c r="I36" s="193"/>
      <c r="J36" s="201" t="s">
        <v>1693</v>
      </c>
      <c r="K36" s="202" t="s">
        <v>1694</v>
      </c>
      <c r="L36" s="203" t="s">
        <v>1695</v>
      </c>
      <c r="M36" s="193"/>
      <c r="N36" s="196"/>
    </row>
    <row r="37" spans="1:14" s="159" customFormat="1" ht="17.25" customHeight="1">
      <c r="A37" s="316"/>
      <c r="B37" s="201" t="s">
        <v>5269</v>
      </c>
      <c r="C37" s="202" t="s">
        <v>5270</v>
      </c>
      <c r="D37" s="203" t="s">
        <v>5271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5272</v>
      </c>
      <c r="C38" s="202" t="s">
        <v>5273</v>
      </c>
      <c r="D38" s="203" t="s">
        <v>5274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1698</v>
      </c>
      <c r="C40" s="193" t="s">
        <v>1699</v>
      </c>
      <c r="D40" s="205"/>
      <c r="E40" s="193"/>
      <c r="F40" s="193" t="s">
        <v>1700</v>
      </c>
      <c r="G40" s="206" t="s">
        <v>1701</v>
      </c>
      <c r="H40" s="196"/>
      <c r="I40" s="193"/>
      <c r="J40" s="193" t="s">
        <v>1700</v>
      </c>
      <c r="K40" s="193" t="s">
        <v>1702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5275</v>
      </c>
      <c r="C2" s="122"/>
      <c r="D2" s="122"/>
      <c r="E2" s="122"/>
      <c r="F2" s="122"/>
      <c r="G2" s="11"/>
      <c r="H2" s="604" t="s">
        <v>360</v>
      </c>
      <c r="I2" s="11"/>
    </row>
    <row r="3" spans="1:12" ht="19.5" customHeight="1">
      <c r="A3" s="383"/>
      <c r="B3" s="1238" t="s">
        <v>5276</v>
      </c>
      <c r="C3" s="1238"/>
      <c r="D3" s="1238"/>
      <c r="E3" s="1238"/>
      <c r="F3" s="1238"/>
      <c r="G3" s="1238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1771</v>
      </c>
      <c r="C5" s="1" t="s">
        <v>1663</v>
      </c>
      <c r="D5" s="402" t="s">
        <v>1772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365</v>
      </c>
      <c r="C6" s="4" t="s">
        <v>366</v>
      </c>
      <c r="D6" s="395"/>
      <c r="E6" s="395" t="s">
        <v>250</v>
      </c>
      <c r="F6" s="331"/>
      <c r="G6" s="331"/>
      <c r="H6" s="331"/>
      <c r="I6" s="395" t="s">
        <v>178</v>
      </c>
      <c r="J6" s="331"/>
      <c r="K6" s="331"/>
      <c r="L6" s="331"/>
    </row>
    <row r="7" spans="1:12" ht="15.75" customHeight="1">
      <c r="A7" s="253" t="s">
        <v>5277</v>
      </c>
      <c r="B7" s="384" t="s">
        <v>5278</v>
      </c>
      <c r="C7" s="360" t="s">
        <v>5279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5277</v>
      </c>
      <c r="B8" s="384" t="s">
        <v>5278</v>
      </c>
      <c r="C8" s="360" t="s">
        <v>5280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5277</v>
      </c>
      <c r="B9" s="366" t="s">
        <v>5278</v>
      </c>
      <c r="C9" s="6" t="s">
        <v>5280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5277</v>
      </c>
      <c r="B10" s="366" t="s">
        <v>5278</v>
      </c>
      <c r="C10" s="6" t="s">
        <v>5280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5277</v>
      </c>
      <c r="B11" s="366" t="s">
        <v>5278</v>
      </c>
      <c r="C11" s="6" t="s">
        <v>5280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5277</v>
      </c>
      <c r="B12" s="366" t="s">
        <v>5278</v>
      </c>
      <c r="C12" s="6" t="s">
        <v>5280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577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578</v>
      </c>
      <c r="C15" s="193"/>
      <c r="D15" s="193"/>
      <c r="E15" s="194"/>
      <c r="F15" s="195" t="s">
        <v>1681</v>
      </c>
      <c r="G15" s="195"/>
      <c r="H15" s="193"/>
      <c r="I15" s="193"/>
      <c r="J15" s="195" t="s">
        <v>580</v>
      </c>
      <c r="K15" s="195"/>
      <c r="L15" s="195"/>
    </row>
    <row r="16" spans="1:12" s="12" customFormat="1" ht="15.75" customHeight="1">
      <c r="A16" s="5"/>
      <c r="B16" s="197" t="s">
        <v>581</v>
      </c>
      <c r="C16" s="193"/>
      <c r="D16" s="198" t="s">
        <v>582</v>
      </c>
      <c r="E16" s="199"/>
      <c r="F16" s="197" t="s">
        <v>583</v>
      </c>
      <c r="G16" s="193"/>
      <c r="H16" s="198" t="s">
        <v>584</v>
      </c>
      <c r="I16" s="193"/>
      <c r="J16" s="197" t="s">
        <v>585</v>
      </c>
      <c r="K16" s="193"/>
      <c r="L16" s="198" t="s">
        <v>586</v>
      </c>
    </row>
    <row r="17" spans="2:12" s="12" customFormat="1" ht="15.75" customHeight="1">
      <c r="B17" s="414" t="s">
        <v>587</v>
      </c>
      <c r="C17" s="202"/>
      <c r="D17" s="570" t="s">
        <v>588</v>
      </c>
      <c r="E17" s="197"/>
      <c r="F17" s="707" t="s">
        <v>589</v>
      </c>
      <c r="G17" s="707" t="s">
        <v>590</v>
      </c>
      <c r="H17" s="252" t="s">
        <v>591</v>
      </c>
      <c r="I17" s="193"/>
      <c r="J17" s="201" t="s">
        <v>592</v>
      </c>
      <c r="K17" s="202" t="s">
        <v>1682</v>
      </c>
      <c r="L17" s="203" t="s">
        <v>593</v>
      </c>
    </row>
    <row r="18" spans="2:12" s="14" customFormat="1" ht="15.75" customHeight="1">
      <c r="B18" s="414" t="s">
        <v>601</v>
      </c>
      <c r="C18" s="202"/>
      <c r="D18" s="570" t="s">
        <v>602</v>
      </c>
      <c r="E18" s="197"/>
      <c r="F18" s="707" t="s">
        <v>596</v>
      </c>
      <c r="G18" s="707" t="s">
        <v>597</v>
      </c>
      <c r="H18" s="252" t="s">
        <v>598</v>
      </c>
      <c r="I18" s="193"/>
      <c r="J18" s="201" t="s">
        <v>599</v>
      </c>
      <c r="K18" s="202" t="s">
        <v>1683</v>
      </c>
      <c r="L18" s="203" t="s">
        <v>600</v>
      </c>
    </row>
    <row r="19" spans="2:12" s="14" customFormat="1" ht="15.75" customHeight="1">
      <c r="B19" s="201" t="s">
        <v>3657</v>
      </c>
      <c r="C19" s="202"/>
      <c r="D19" s="203" t="s">
        <v>1845</v>
      </c>
      <c r="E19" s="197"/>
      <c r="F19" s="707" t="s">
        <v>603</v>
      </c>
      <c r="G19" s="707" t="s">
        <v>604</v>
      </c>
      <c r="H19" s="252" t="s">
        <v>605</v>
      </c>
      <c r="I19" s="193"/>
      <c r="J19" s="201" t="s">
        <v>1686</v>
      </c>
      <c r="K19" s="202" t="s">
        <v>1687</v>
      </c>
      <c r="L19" s="203" t="s">
        <v>1688</v>
      </c>
    </row>
    <row r="20" spans="2:12" s="14" customFormat="1" ht="15.75" customHeight="1">
      <c r="B20" s="201" t="s">
        <v>594</v>
      </c>
      <c r="C20" s="202"/>
      <c r="D20" s="203" t="s">
        <v>595</v>
      </c>
      <c r="E20" s="197"/>
      <c r="F20" s="707" t="s">
        <v>610</v>
      </c>
      <c r="G20" s="707" t="s">
        <v>611</v>
      </c>
      <c r="H20" s="252" t="s">
        <v>612</v>
      </c>
      <c r="I20" s="193"/>
      <c r="J20" s="201" t="s">
        <v>613</v>
      </c>
      <c r="K20" s="202" t="s">
        <v>1689</v>
      </c>
      <c r="L20" s="203" t="s">
        <v>614</v>
      </c>
    </row>
    <row r="21" spans="2:12" s="14" customFormat="1" ht="15.75" customHeight="1">
      <c r="B21" s="414" t="s">
        <v>862</v>
      </c>
      <c r="C21" s="202"/>
      <c r="D21" s="570" t="s">
        <v>609</v>
      </c>
      <c r="E21" s="197"/>
      <c r="F21" s="707" t="s">
        <v>3658</v>
      </c>
      <c r="G21" s="707" t="s">
        <v>618</v>
      </c>
      <c r="H21" s="252" t="s">
        <v>3659</v>
      </c>
      <c r="I21" s="193"/>
      <c r="J21" s="201" t="s">
        <v>620</v>
      </c>
      <c r="K21" s="202" t="s">
        <v>1690</v>
      </c>
      <c r="L21" s="203" t="s">
        <v>621</v>
      </c>
    </row>
    <row r="22" spans="2:12" s="14" customFormat="1" ht="15.75" customHeight="1">
      <c r="B22" s="414" t="s">
        <v>1691</v>
      </c>
      <c r="C22" s="202"/>
      <c r="D22" s="570" t="s">
        <v>1692</v>
      </c>
      <c r="E22" s="197"/>
      <c r="F22" s="707" t="s">
        <v>3660</v>
      </c>
      <c r="G22" s="707" t="s">
        <v>625</v>
      </c>
      <c r="H22" s="252" t="s">
        <v>3661</v>
      </c>
      <c r="I22" s="193"/>
      <c r="J22" s="201" t="s">
        <v>1693</v>
      </c>
      <c r="K22" s="202" t="s">
        <v>1694</v>
      </c>
      <c r="L22" s="203" t="s">
        <v>1695</v>
      </c>
    </row>
    <row r="23" spans="2:12" s="14" customFormat="1" ht="15.75" customHeight="1">
      <c r="B23" s="414" t="s">
        <v>1696</v>
      </c>
      <c r="C23" s="202"/>
      <c r="D23" s="570" t="s">
        <v>1697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615</v>
      </c>
      <c r="C24" s="202"/>
      <c r="D24" s="570" t="s">
        <v>616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1698</v>
      </c>
      <c r="C26" s="193" t="s">
        <v>1699</v>
      </c>
      <c r="D26" s="205"/>
      <c r="E26" s="193"/>
      <c r="F26" s="193" t="s">
        <v>1700</v>
      </c>
      <c r="G26" s="206" t="s">
        <v>1701</v>
      </c>
      <c r="H26" s="196"/>
      <c r="I26" s="193"/>
      <c r="J26" s="193" t="s">
        <v>1700</v>
      </c>
      <c r="K26" s="193" t="s">
        <v>1702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4895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5281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2886</v>
      </c>
      <c r="C7" s="1"/>
      <c r="D7" s="1306" t="s">
        <v>1772</v>
      </c>
      <c r="E7" s="119" t="s">
        <v>277</v>
      </c>
    </row>
    <row r="8" spans="2:5" ht="18.75" customHeight="1">
      <c r="B8" s="1"/>
      <c r="C8" s="1" t="s">
        <v>5282</v>
      </c>
      <c r="D8" s="1307"/>
      <c r="E8" s="402" t="s">
        <v>185</v>
      </c>
    </row>
    <row r="9" spans="2:5" ht="18.75" customHeight="1">
      <c r="B9" s="4" t="s">
        <v>365</v>
      </c>
      <c r="C9" s="4" t="s">
        <v>366</v>
      </c>
      <c r="D9" s="4" t="s">
        <v>1553</v>
      </c>
      <c r="E9" s="4" t="s">
        <v>1553</v>
      </c>
    </row>
    <row r="10" spans="2:5" ht="18.75" hidden="1" customHeight="1">
      <c r="B10" s="365" t="s">
        <v>5283</v>
      </c>
      <c r="C10" s="359" t="s">
        <v>5284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5285</v>
      </c>
      <c r="C11" s="359" t="s">
        <v>5286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5287</v>
      </c>
      <c r="C12" s="137" t="s">
        <v>5288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5289</v>
      </c>
      <c r="C13" s="137" t="s">
        <v>5290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5291</v>
      </c>
      <c r="C14" s="137" t="s">
        <v>5292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5283</v>
      </c>
      <c r="C15" s="137" t="s">
        <v>5293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5285</v>
      </c>
      <c r="C16" s="359" t="s">
        <v>5294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5287</v>
      </c>
      <c r="C17" s="359" t="s">
        <v>5295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5289</v>
      </c>
      <c r="C18" s="359" t="s">
        <v>5296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5291</v>
      </c>
      <c r="C19" s="359" t="s">
        <v>5297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5283</v>
      </c>
      <c r="C20" s="359" t="s">
        <v>5298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5285</v>
      </c>
      <c r="C21" s="137" t="s">
        <v>5299</v>
      </c>
      <c r="D21" s="6">
        <v>44111</v>
      </c>
      <c r="E21" s="6">
        <f t="shared" si="0"/>
        <v>44116</v>
      </c>
    </row>
    <row r="22" spans="2:5" ht="18.75" customHeight="1">
      <c r="B22" s="136" t="s">
        <v>5287</v>
      </c>
      <c r="C22" s="137" t="s">
        <v>5300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5289</v>
      </c>
      <c r="C23" s="137" t="s">
        <v>5301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5291</v>
      </c>
      <c r="C24" s="137" t="s">
        <v>5302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5283</v>
      </c>
      <c r="C25" s="359" t="s">
        <v>5303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5285</v>
      </c>
      <c r="C26" s="359" t="s">
        <v>5304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5287</v>
      </c>
      <c r="C27" s="359" t="s">
        <v>5305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5289</v>
      </c>
      <c r="C28" s="359" t="s">
        <v>5306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5291</v>
      </c>
      <c r="C29" s="137" t="s">
        <v>5307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5283</v>
      </c>
      <c r="C30" s="137" t="s">
        <v>5308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5285</v>
      </c>
      <c r="C31" s="137" t="s">
        <v>5309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577</v>
      </c>
      <c r="C32" s="9"/>
      <c r="D32" s="9"/>
      <c r="E32" s="9"/>
    </row>
    <row r="34" spans="2:12" s="14" customFormat="1" ht="18.75" customHeight="1">
      <c r="B34" s="8" t="s">
        <v>578</v>
      </c>
      <c r="C34" s="11"/>
      <c r="D34" s="11"/>
      <c r="E34" s="15"/>
      <c r="F34" s="2" t="s">
        <v>1681</v>
      </c>
      <c r="G34" s="2"/>
      <c r="H34" s="11"/>
      <c r="I34" s="11"/>
      <c r="J34" s="2" t="s">
        <v>580</v>
      </c>
      <c r="K34" s="2"/>
      <c r="L34" s="2"/>
    </row>
    <row r="35" spans="2:12" s="12" customFormat="1" ht="18.75" customHeight="1">
      <c r="B35" s="197" t="s">
        <v>581</v>
      </c>
      <c r="C35" s="193"/>
      <c r="D35" s="198" t="s">
        <v>582</v>
      </c>
      <c r="E35" s="15"/>
      <c r="F35" s="11" t="s">
        <v>583</v>
      </c>
      <c r="G35" s="11"/>
      <c r="H35" s="198" t="s">
        <v>584</v>
      </c>
      <c r="I35" s="11"/>
      <c r="J35" s="197" t="s">
        <v>585</v>
      </c>
      <c r="K35" s="193"/>
      <c r="L35" s="198" t="s">
        <v>586</v>
      </c>
    </row>
    <row r="36" spans="2:12" s="12" customFormat="1" ht="18.75" customHeight="1">
      <c r="B36" s="201" t="s">
        <v>5255</v>
      </c>
      <c r="C36" s="202" t="s">
        <v>5256</v>
      </c>
      <c r="D36" s="203" t="s">
        <v>5257</v>
      </c>
      <c r="E36" s="11"/>
      <c r="F36" s="110" t="e">
        <f>#REF!</f>
        <v>#REF!</v>
      </c>
      <c r="G36" s="16" t="s">
        <v>5310</v>
      </c>
      <c r="H36" s="110" t="e">
        <f>#REF!</f>
        <v>#REF!</v>
      </c>
      <c r="I36" s="11"/>
      <c r="J36" s="201" t="s">
        <v>592</v>
      </c>
      <c r="K36" s="202" t="s">
        <v>1682</v>
      </c>
      <c r="L36" s="203" t="s">
        <v>593</v>
      </c>
    </row>
    <row r="37" spans="2:12" s="14" customFormat="1" ht="18.75" customHeight="1">
      <c r="B37" s="201" t="s">
        <v>5258</v>
      </c>
      <c r="C37" s="202" t="s">
        <v>5259</v>
      </c>
      <c r="D37" s="203" t="s">
        <v>5260</v>
      </c>
      <c r="E37" s="11"/>
      <c r="F37" s="110" t="e">
        <f>#REF!</f>
        <v>#REF!</v>
      </c>
      <c r="G37" s="16" t="s">
        <v>5311</v>
      </c>
      <c r="H37" s="110" t="e">
        <f>#REF!</f>
        <v>#REF!</v>
      </c>
      <c r="I37" s="11"/>
      <c r="J37" s="201" t="s">
        <v>599</v>
      </c>
      <c r="K37" s="202" t="s">
        <v>1683</v>
      </c>
      <c r="L37" s="203" t="s">
        <v>600</v>
      </c>
    </row>
    <row r="38" spans="2:12" s="14" customFormat="1" ht="18.75" customHeight="1">
      <c r="B38" s="201" t="s">
        <v>1684</v>
      </c>
      <c r="C38" s="202" t="s">
        <v>5261</v>
      </c>
      <c r="D38" s="203" t="s">
        <v>1685</v>
      </c>
      <c r="E38" s="11"/>
      <c r="F38" s="110" t="e">
        <f>#REF!</f>
        <v>#REF!</v>
      </c>
      <c r="G38" s="16" t="s">
        <v>5312</v>
      </c>
      <c r="H38" s="110" t="e">
        <f>#REF!</f>
        <v>#REF!</v>
      </c>
      <c r="I38" s="11"/>
      <c r="J38" s="201" t="s">
        <v>1686</v>
      </c>
      <c r="K38" s="202" t="s">
        <v>1687</v>
      </c>
      <c r="L38" s="203" t="s">
        <v>1688</v>
      </c>
    </row>
    <row r="39" spans="2:12" s="14" customFormat="1" ht="18.75" customHeight="1">
      <c r="B39" s="201" t="s">
        <v>5262</v>
      </c>
      <c r="C39" s="202" t="s">
        <v>5263</v>
      </c>
      <c r="D39" s="203" t="s">
        <v>5264</v>
      </c>
      <c r="E39" s="11"/>
      <c r="F39" s="110" t="e">
        <f>#REF!</f>
        <v>#REF!</v>
      </c>
      <c r="G39" s="16" t="s">
        <v>5313</v>
      </c>
      <c r="H39" s="110" t="e">
        <f>#REF!</f>
        <v>#REF!</v>
      </c>
      <c r="I39" s="11"/>
      <c r="J39" s="201" t="s">
        <v>613</v>
      </c>
      <c r="K39" s="202" t="s">
        <v>1689</v>
      </c>
      <c r="L39" s="203" t="s">
        <v>614</v>
      </c>
    </row>
    <row r="40" spans="2:12" s="14" customFormat="1" ht="18.75" customHeight="1">
      <c r="B40" s="201" t="s">
        <v>594</v>
      </c>
      <c r="C40" s="202" t="s">
        <v>5265</v>
      </c>
      <c r="D40" s="203" t="s">
        <v>595</v>
      </c>
      <c r="E40" s="11"/>
      <c r="G40" s="16"/>
      <c r="I40" s="11"/>
      <c r="J40" s="201" t="s">
        <v>620</v>
      </c>
      <c r="K40" s="202" t="s">
        <v>1690</v>
      </c>
      <c r="L40" s="203" t="s">
        <v>621</v>
      </c>
    </row>
    <row r="41" spans="2:12" s="14" customFormat="1" ht="18.75" customHeight="1">
      <c r="B41" s="201" t="s">
        <v>5266</v>
      </c>
      <c r="C41" s="202" t="s">
        <v>5267</v>
      </c>
      <c r="D41" s="203" t="s">
        <v>5268</v>
      </c>
      <c r="E41" s="11"/>
      <c r="F41" s="11"/>
      <c r="G41" s="16"/>
      <c r="H41" s="13"/>
      <c r="I41" s="11"/>
      <c r="J41" s="201" t="s">
        <v>1693</v>
      </c>
      <c r="K41" s="202" t="s">
        <v>1694</v>
      </c>
      <c r="L41" s="203" t="s">
        <v>1695</v>
      </c>
    </row>
    <row r="42" spans="2:12" s="14" customFormat="1" ht="18.75" customHeight="1">
      <c r="B42" s="201" t="s">
        <v>5269</v>
      </c>
      <c r="C42" s="202" t="s">
        <v>5270</v>
      </c>
      <c r="D42" s="203" t="s">
        <v>5271</v>
      </c>
      <c r="E42" s="11"/>
      <c r="I42" s="11"/>
    </row>
    <row r="43" spans="2:12" s="14" customFormat="1" ht="18.75" customHeight="1">
      <c r="B43" s="201" t="s">
        <v>5272</v>
      </c>
      <c r="C43" s="202" t="s">
        <v>5273</v>
      </c>
      <c r="D43" s="203" t="s">
        <v>5274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1698</v>
      </c>
      <c r="C45" s="11" t="s">
        <v>1699</v>
      </c>
      <c r="D45" s="13"/>
      <c r="F45" s="11" t="s">
        <v>1700</v>
      </c>
      <c r="G45" s="16" t="s">
        <v>1701</v>
      </c>
      <c r="H45" s="14"/>
      <c r="J45" s="11" t="s">
        <v>1700</v>
      </c>
      <c r="K45" s="11" t="s">
        <v>1702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1545</v>
      </c>
    </row>
    <row r="4" spans="2:8" ht="17.45">
      <c r="B4" s="147"/>
      <c r="C4" s="313" t="s">
        <v>5314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1772</v>
      </c>
      <c r="E6" s="163" t="s">
        <v>4185</v>
      </c>
      <c r="F6" s="332" t="s">
        <v>246</v>
      </c>
      <c r="G6" s="332" t="s">
        <v>5315</v>
      </c>
      <c r="H6" s="332" t="s">
        <v>341</v>
      </c>
    </row>
    <row r="7" spans="2:8" ht="15" customHeight="1">
      <c r="B7" s="170"/>
      <c r="C7" s="169" t="s">
        <v>1547</v>
      </c>
      <c r="D7" s="304"/>
      <c r="E7" s="208" t="s">
        <v>185</v>
      </c>
      <c r="F7" s="403" t="s">
        <v>173</v>
      </c>
      <c r="G7" s="403" t="s">
        <v>208</v>
      </c>
      <c r="H7" s="403" t="s">
        <v>708</v>
      </c>
    </row>
    <row r="8" spans="2:8" hidden="1">
      <c r="B8" s="361" t="s">
        <v>423</v>
      </c>
      <c r="C8" s="353" t="s">
        <v>5316</v>
      </c>
      <c r="D8" s="154">
        <v>43955</v>
      </c>
      <c r="E8" s="154"/>
      <c r="F8" s="154"/>
      <c r="G8" s="154"/>
      <c r="H8" s="154"/>
    </row>
    <row r="9" spans="2:8" hidden="1">
      <c r="B9" s="356" t="s">
        <v>5317</v>
      </c>
      <c r="C9" s="353" t="s">
        <v>5318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5086</v>
      </c>
      <c r="C10" s="353" t="s">
        <v>5319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4353</v>
      </c>
      <c r="C11" s="353" t="s">
        <v>5320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5203</v>
      </c>
      <c r="C12" s="320" t="s">
        <v>5321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5080</v>
      </c>
      <c r="C13" s="320" t="s">
        <v>5322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577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308" t="s">
        <v>5323</v>
      </c>
      <c r="C16" s="1308"/>
      <c r="D16" s="1308"/>
      <c r="E16" s="1308"/>
      <c r="F16" s="1308"/>
      <c r="G16" s="1308"/>
      <c r="H16" s="1308"/>
    </row>
    <row r="18" spans="2:12" ht="24">
      <c r="B18" s="170"/>
      <c r="C18" s="169"/>
      <c r="D18" s="403" t="s">
        <v>1772</v>
      </c>
      <c r="E18" s="163" t="s">
        <v>4185</v>
      </c>
      <c r="F18" s="332" t="s">
        <v>246</v>
      </c>
      <c r="G18" s="332" t="s">
        <v>5315</v>
      </c>
      <c r="H18" s="332" t="s">
        <v>341</v>
      </c>
      <c r="I18" s="147"/>
      <c r="J18" s="146"/>
      <c r="K18" s="146"/>
      <c r="L18" s="146"/>
    </row>
    <row r="19" spans="2:12">
      <c r="B19" s="170"/>
      <c r="C19" s="169" t="s">
        <v>1547</v>
      </c>
      <c r="D19" s="304"/>
      <c r="E19" s="208" t="s">
        <v>185</v>
      </c>
      <c r="F19" s="403" t="s">
        <v>173</v>
      </c>
      <c r="G19" s="403" t="s">
        <v>208</v>
      </c>
      <c r="H19" s="403" t="s">
        <v>708</v>
      </c>
      <c r="I19" s="147"/>
      <c r="J19" s="146"/>
      <c r="K19" s="146"/>
      <c r="L19" s="146"/>
    </row>
    <row r="20" spans="2:12" s="159" customFormat="1" ht="12">
      <c r="B20" s="216" t="s">
        <v>755</v>
      </c>
      <c r="C20" s="320" t="s">
        <v>5324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755</v>
      </c>
      <c r="C21" s="320" t="s">
        <v>5325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577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578</v>
      </c>
      <c r="C24" s="193"/>
      <c r="D24" s="193"/>
      <c r="E24" s="194"/>
      <c r="F24" s="195" t="s">
        <v>1681</v>
      </c>
      <c r="G24" s="195"/>
      <c r="H24" s="193"/>
      <c r="I24" s="193"/>
      <c r="J24" s="195" t="s">
        <v>580</v>
      </c>
      <c r="K24" s="195"/>
      <c r="L24" s="195"/>
    </row>
    <row r="25" spans="2:12" s="159" customFormat="1" ht="15.75" customHeight="1">
      <c r="B25" s="197" t="s">
        <v>581</v>
      </c>
      <c r="C25" s="193"/>
      <c r="D25" s="198" t="s">
        <v>582</v>
      </c>
      <c r="E25" s="199"/>
      <c r="F25" s="197" t="s">
        <v>583</v>
      </c>
      <c r="G25" s="193"/>
      <c r="H25" s="198" t="s">
        <v>584</v>
      </c>
      <c r="I25" s="193"/>
      <c r="J25" s="197" t="s">
        <v>585</v>
      </c>
      <c r="K25" s="193"/>
      <c r="L25" s="198" t="s">
        <v>586</v>
      </c>
    </row>
    <row r="26" spans="2:12" s="159" customFormat="1" ht="15.75" customHeight="1">
      <c r="B26" s="201" t="s">
        <v>5255</v>
      </c>
      <c r="C26" s="202" t="s">
        <v>5256</v>
      </c>
      <c r="D26" s="203" t="s">
        <v>5257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592</v>
      </c>
      <c r="K26" s="202" t="s">
        <v>1682</v>
      </c>
      <c r="L26" s="203" t="s">
        <v>593</v>
      </c>
    </row>
    <row r="27" spans="2:12" s="159" customFormat="1" ht="15.75" customHeight="1">
      <c r="B27" s="201" t="s">
        <v>5258</v>
      </c>
      <c r="C27" s="202" t="s">
        <v>5259</v>
      </c>
      <c r="D27" s="203" t="s">
        <v>5260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599</v>
      </c>
      <c r="K27" s="202" t="s">
        <v>1683</v>
      </c>
      <c r="L27" s="203" t="s">
        <v>600</v>
      </c>
    </row>
    <row r="28" spans="2:12" s="159" customFormat="1" ht="15.75" customHeight="1">
      <c r="B28" s="201" t="s">
        <v>1684</v>
      </c>
      <c r="C28" s="202" t="s">
        <v>5261</v>
      </c>
      <c r="D28" s="203" t="s">
        <v>1685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1686</v>
      </c>
      <c r="K28" s="202" t="s">
        <v>1687</v>
      </c>
      <c r="L28" s="203" t="s">
        <v>1688</v>
      </c>
    </row>
    <row r="29" spans="2:12" s="159" customFormat="1" ht="15.75" customHeight="1">
      <c r="B29" s="201" t="s">
        <v>5262</v>
      </c>
      <c r="C29" s="202" t="s">
        <v>5263</v>
      </c>
      <c r="D29" s="203" t="s">
        <v>5264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613</v>
      </c>
      <c r="K29" s="202" t="s">
        <v>1689</v>
      </c>
      <c r="L29" s="203" t="s">
        <v>614</v>
      </c>
    </row>
    <row r="30" spans="2:12" s="159" customFormat="1" ht="15.75" customHeight="1">
      <c r="B30" s="201" t="s">
        <v>594</v>
      </c>
      <c r="C30" s="202" t="s">
        <v>5265</v>
      </c>
      <c r="D30" s="203" t="s">
        <v>595</v>
      </c>
      <c r="E30" s="197"/>
      <c r="F30" s="201"/>
      <c r="G30" s="202"/>
      <c r="H30" s="203"/>
      <c r="I30" s="193"/>
      <c r="J30" s="201" t="s">
        <v>620</v>
      </c>
      <c r="K30" s="202" t="s">
        <v>1690</v>
      </c>
      <c r="L30" s="203" t="s">
        <v>621</v>
      </c>
    </row>
    <row r="31" spans="2:12" s="159" customFormat="1" ht="15.75" customHeight="1">
      <c r="B31" s="201" t="s">
        <v>5266</v>
      </c>
      <c r="C31" s="202" t="s">
        <v>5267</v>
      </c>
      <c r="D31" s="203" t="s">
        <v>5268</v>
      </c>
      <c r="E31" s="197"/>
      <c r="F31" s="201"/>
      <c r="G31" s="202"/>
      <c r="H31" s="203"/>
      <c r="I31" s="193"/>
      <c r="J31" s="201" t="s">
        <v>1693</v>
      </c>
      <c r="K31" s="202" t="s">
        <v>1694</v>
      </c>
      <c r="L31" s="203" t="s">
        <v>1695</v>
      </c>
    </row>
    <row r="32" spans="2:12" s="159" customFormat="1" ht="15.75" customHeight="1">
      <c r="B32" s="201" t="s">
        <v>5269</v>
      </c>
      <c r="C32" s="202" t="s">
        <v>5270</v>
      </c>
      <c r="D32" s="203" t="s">
        <v>5271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5272</v>
      </c>
      <c r="C33" s="202" t="s">
        <v>5273</v>
      </c>
      <c r="D33" s="203" t="s">
        <v>5274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1698</v>
      </c>
      <c r="C35" s="193" t="s">
        <v>1699</v>
      </c>
      <c r="D35" s="205"/>
      <c r="E35" s="193"/>
      <c r="F35" s="193" t="s">
        <v>1700</v>
      </c>
      <c r="G35" s="206" t="s">
        <v>1701</v>
      </c>
      <c r="H35" s="196"/>
      <c r="I35" s="193"/>
      <c r="J35" s="193" t="s">
        <v>1700</v>
      </c>
      <c r="K35" s="193" t="s">
        <v>1702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4895</v>
      </c>
      <c r="C2" s="122"/>
      <c r="D2" s="122"/>
      <c r="E2" s="122"/>
      <c r="F2" s="122"/>
      <c r="G2" s="121"/>
      <c r="H2" s="604" t="s">
        <v>360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5326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1771</v>
      </c>
      <c r="C6" s="1" t="s">
        <v>4902</v>
      </c>
      <c r="D6" s="395" t="s">
        <v>1772</v>
      </c>
      <c r="E6" s="395" t="s">
        <v>246</v>
      </c>
      <c r="F6" s="1309" t="s">
        <v>1774</v>
      </c>
      <c r="G6" s="1306" t="s">
        <v>366</v>
      </c>
      <c r="H6" s="1309" t="s">
        <v>246</v>
      </c>
      <c r="I6" s="367" t="s">
        <v>5327</v>
      </c>
    </row>
    <row r="7" spans="2:9" ht="18.75" hidden="1" customHeight="1">
      <c r="B7" s="4" t="s">
        <v>365</v>
      </c>
      <c r="C7" s="4" t="s">
        <v>366</v>
      </c>
      <c r="D7" s="395"/>
      <c r="E7" s="4" t="s">
        <v>5328</v>
      </c>
      <c r="F7" s="1310"/>
      <c r="G7" s="1307"/>
      <c r="H7" s="1310"/>
      <c r="I7" s="4" t="s">
        <v>227</v>
      </c>
    </row>
    <row r="8" spans="2:9" ht="18.75" hidden="1" customHeight="1">
      <c r="B8" s="366" t="s">
        <v>5329</v>
      </c>
      <c r="C8" s="6" t="s">
        <v>5330</v>
      </c>
      <c r="D8" s="6">
        <v>44371</v>
      </c>
      <c r="E8" s="6">
        <f t="shared" ref="E8:E13" si="0">D8+14</f>
        <v>44385</v>
      </c>
      <c r="F8" s="366" t="s">
        <v>2192</v>
      </c>
      <c r="G8" s="6" t="s">
        <v>5331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5332</v>
      </c>
      <c r="C9" s="6" t="s">
        <v>5333</v>
      </c>
      <c r="D9" s="6">
        <v>44383</v>
      </c>
      <c r="E9" s="6">
        <f t="shared" si="0"/>
        <v>44397</v>
      </c>
      <c r="F9" s="366" t="s">
        <v>1609</v>
      </c>
      <c r="G9" s="6" t="s">
        <v>5334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5335</v>
      </c>
      <c r="C10" s="6" t="s">
        <v>5336</v>
      </c>
      <c r="D10" s="6">
        <v>44391</v>
      </c>
      <c r="E10" s="6">
        <f t="shared" si="0"/>
        <v>44405</v>
      </c>
      <c r="F10" s="366" t="s">
        <v>5337</v>
      </c>
      <c r="G10" s="6" t="s">
        <v>5338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5339</v>
      </c>
      <c r="C11" s="6" t="s">
        <v>5340</v>
      </c>
      <c r="D11" s="6">
        <v>44397</v>
      </c>
      <c r="E11" s="6">
        <f t="shared" si="0"/>
        <v>44411</v>
      </c>
      <c r="F11" s="366" t="s">
        <v>2192</v>
      </c>
      <c r="G11" s="6" t="s">
        <v>5341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5342</v>
      </c>
      <c r="C12" s="6" t="s">
        <v>5343</v>
      </c>
      <c r="D12" s="6">
        <v>44407</v>
      </c>
      <c r="E12" s="6">
        <f t="shared" si="0"/>
        <v>44421</v>
      </c>
      <c r="F12" s="366" t="s">
        <v>1609</v>
      </c>
      <c r="G12" s="6" t="s">
        <v>5344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4468</v>
      </c>
      <c r="C13" s="6" t="s">
        <v>5345</v>
      </c>
      <c r="D13" s="6">
        <v>44412</v>
      </c>
      <c r="E13" s="6">
        <f t="shared" si="0"/>
        <v>44426</v>
      </c>
      <c r="F13" s="366" t="s">
        <v>5337</v>
      </c>
      <c r="G13" s="6" t="s">
        <v>5346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577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1771</v>
      </c>
      <c r="C17" s="1" t="s">
        <v>4902</v>
      </c>
      <c r="D17" s="395" t="s">
        <v>1772</v>
      </c>
      <c r="E17" s="119" t="s">
        <v>5347</v>
      </c>
      <c r="F17" s="1309" t="s">
        <v>1774</v>
      </c>
      <c r="G17" s="1306" t="s">
        <v>366</v>
      </c>
      <c r="H17" s="1309" t="s">
        <v>1773</v>
      </c>
      <c r="I17" s="367" t="s">
        <v>5327</v>
      </c>
      <c r="J17" s="3"/>
      <c r="K17" s="3"/>
    </row>
    <row r="18" spans="2:11" ht="18.75" hidden="1" customHeight="1">
      <c r="B18" s="4" t="s">
        <v>365</v>
      </c>
      <c r="C18" s="4" t="s">
        <v>366</v>
      </c>
      <c r="D18" s="395"/>
      <c r="E18" s="4" t="s">
        <v>5348</v>
      </c>
      <c r="F18" s="1310"/>
      <c r="G18" s="1307"/>
      <c r="H18" s="1310"/>
      <c r="I18" s="4" t="s">
        <v>227</v>
      </c>
      <c r="J18" s="3"/>
      <c r="K18" s="3"/>
    </row>
    <row r="19" spans="2:11" ht="18.75" hidden="1" customHeight="1">
      <c r="B19" s="366" t="s">
        <v>4468</v>
      </c>
      <c r="C19" s="6" t="s">
        <v>5349</v>
      </c>
      <c r="D19" s="6">
        <v>44503</v>
      </c>
      <c r="E19" s="6">
        <f>D19+11</f>
        <v>44514</v>
      </c>
      <c r="F19" s="6" t="s">
        <v>2192</v>
      </c>
      <c r="G19" s="6" t="s">
        <v>5350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5351</v>
      </c>
      <c r="C20" s="6" t="s">
        <v>5352</v>
      </c>
      <c r="D20" s="6">
        <v>44506</v>
      </c>
      <c r="E20" s="6">
        <f>D20+11</f>
        <v>44517</v>
      </c>
      <c r="F20" s="6" t="s">
        <v>5353</v>
      </c>
      <c r="G20" s="6" t="s">
        <v>5354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5355</v>
      </c>
      <c r="C21" s="6" t="s">
        <v>5356</v>
      </c>
      <c r="D21" s="6">
        <v>44528</v>
      </c>
      <c r="E21" s="6">
        <f>D21+11</f>
        <v>44539</v>
      </c>
      <c r="F21" s="6" t="s">
        <v>2192</v>
      </c>
      <c r="G21" s="6" t="s">
        <v>5357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4737</v>
      </c>
      <c r="C22" s="6" t="s">
        <v>5358</v>
      </c>
      <c r="D22" s="6">
        <v>44534</v>
      </c>
      <c r="E22" s="6">
        <f>D22+11</f>
        <v>44545</v>
      </c>
      <c r="F22" s="6" t="s">
        <v>5359</v>
      </c>
      <c r="G22" s="6" t="s">
        <v>5360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1771</v>
      </c>
      <c r="C25" s="371" t="s">
        <v>4902</v>
      </c>
      <c r="D25" s="395" t="s">
        <v>1772</v>
      </c>
      <c r="E25" s="119" t="s">
        <v>5347</v>
      </c>
      <c r="F25" s="1309" t="s">
        <v>1774</v>
      </c>
      <c r="G25" s="1306" t="s">
        <v>366</v>
      </c>
      <c r="H25" s="1309" t="s">
        <v>1773</v>
      </c>
      <c r="I25" s="477"/>
      <c r="J25" s="477"/>
      <c r="K25" s="477"/>
    </row>
    <row r="26" spans="2:11" s="168" customFormat="1" ht="14.45" hidden="1">
      <c r="B26" s="527" t="s">
        <v>365</v>
      </c>
      <c r="C26" s="527" t="s">
        <v>366</v>
      </c>
      <c r="D26" s="402"/>
      <c r="E26" s="527" t="s">
        <v>173</v>
      </c>
      <c r="F26" s="1310"/>
      <c r="G26" s="1307"/>
      <c r="H26" s="1310"/>
      <c r="I26" s="369"/>
      <c r="J26" s="369"/>
      <c r="K26" s="369"/>
    </row>
    <row r="27" spans="2:11" s="14" customFormat="1" ht="18.75" hidden="1" customHeight="1">
      <c r="B27" s="127" t="s">
        <v>5361</v>
      </c>
      <c r="C27" s="126" t="s">
        <v>5362</v>
      </c>
      <c r="D27" s="412">
        <v>44610</v>
      </c>
      <c r="E27" s="6">
        <f>D27+11</f>
        <v>44621</v>
      </c>
      <c r="F27" s="6" t="s">
        <v>5363</v>
      </c>
      <c r="G27" s="6" t="s">
        <v>5364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5365</v>
      </c>
      <c r="C28" s="126" t="s">
        <v>5366</v>
      </c>
      <c r="D28" s="412">
        <v>44235</v>
      </c>
      <c r="E28" s="6">
        <f>D28+11</f>
        <v>44246</v>
      </c>
      <c r="F28" s="6" t="s">
        <v>865</v>
      </c>
      <c r="G28" s="6" t="s">
        <v>5367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1771</v>
      </c>
      <c r="C32" s="395" t="s">
        <v>4902</v>
      </c>
      <c r="D32" s="395" t="s">
        <v>1772</v>
      </c>
      <c r="E32" s="119" t="s">
        <v>1773</v>
      </c>
      <c r="F32" s="1309" t="s">
        <v>1774</v>
      </c>
      <c r="G32" s="1306" t="s">
        <v>366</v>
      </c>
      <c r="H32" s="1309" t="s">
        <v>1773</v>
      </c>
      <c r="I32" s="367" t="s">
        <v>5368</v>
      </c>
      <c r="J32" s="9"/>
      <c r="K32" s="572" t="s">
        <v>4906</v>
      </c>
    </row>
    <row r="33" spans="2:11" s="14" customFormat="1" ht="18.75" customHeight="1">
      <c r="B33" s="4" t="s">
        <v>365</v>
      </c>
      <c r="C33" s="4" t="s">
        <v>366</v>
      </c>
      <c r="D33" s="395"/>
      <c r="E33" s="4" t="s">
        <v>5369</v>
      </c>
      <c r="F33" s="1310"/>
      <c r="G33" s="1307"/>
      <c r="H33" s="1310"/>
      <c r="I33" s="4"/>
      <c r="J33" s="9"/>
      <c r="K33" s="573"/>
    </row>
    <row r="34" spans="2:11" s="14" customFormat="1" ht="18.75" hidden="1" customHeight="1">
      <c r="B34" s="136" t="s">
        <v>4920</v>
      </c>
      <c r="C34" s="137" t="s">
        <v>4943</v>
      </c>
      <c r="D34" s="6">
        <v>44607</v>
      </c>
      <c r="E34" s="6">
        <f>D34+9</f>
        <v>44616</v>
      </c>
      <c r="F34" s="6" t="s">
        <v>684</v>
      </c>
      <c r="G34" s="6" t="s">
        <v>5370</v>
      </c>
      <c r="H34" s="6">
        <v>44606</v>
      </c>
      <c r="I34" s="412" t="s">
        <v>399</v>
      </c>
      <c r="J34" s="9"/>
      <c r="K34" s="417"/>
    </row>
    <row r="35" spans="2:11" s="14" customFormat="1" ht="18.75" hidden="1" customHeight="1">
      <c r="B35" s="136" t="s">
        <v>4922</v>
      </c>
      <c r="C35" s="137" t="s">
        <v>4944</v>
      </c>
      <c r="D35" s="6">
        <v>44611</v>
      </c>
      <c r="E35" s="6">
        <f>D35+9</f>
        <v>44620</v>
      </c>
      <c r="F35" s="6" t="s">
        <v>5371</v>
      </c>
      <c r="G35" s="6" t="s">
        <v>5372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4924</v>
      </c>
      <c r="C36" s="542" t="s">
        <v>4945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4926</v>
      </c>
      <c r="C37" s="542" t="s">
        <v>4946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4930</v>
      </c>
      <c r="C38" s="542" t="s">
        <v>4947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4928</v>
      </c>
      <c r="C39" s="542" t="s">
        <v>4948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4932</v>
      </c>
      <c r="C40" s="542" t="s">
        <v>4949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4934</v>
      </c>
      <c r="C41" s="542" t="s">
        <v>4950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4936</v>
      </c>
      <c r="C42" s="542" t="s">
        <v>4951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4938</v>
      </c>
      <c r="C43" s="542" t="s">
        <v>4952</v>
      </c>
      <c r="D43" s="6">
        <f>D42+7</f>
        <v>44672</v>
      </c>
      <c r="E43" s="6">
        <f t="shared" si="3"/>
        <v>44681</v>
      </c>
      <c r="F43" s="565" t="s">
        <v>5373</v>
      </c>
      <c r="G43" s="6" t="s">
        <v>5374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4913</v>
      </c>
      <c r="C44" s="542" t="s">
        <v>4953</v>
      </c>
      <c r="D44" s="6">
        <f>D43+7</f>
        <v>44679</v>
      </c>
      <c r="E44" s="6">
        <f t="shared" si="3"/>
        <v>44688</v>
      </c>
      <c r="F44" s="6" t="s">
        <v>755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4915</v>
      </c>
      <c r="C45" s="542" t="s">
        <v>4954</v>
      </c>
      <c r="D45" s="6">
        <f>D44+7</f>
        <v>44686</v>
      </c>
      <c r="E45" s="6">
        <f t="shared" si="3"/>
        <v>44695</v>
      </c>
      <c r="F45" s="6" t="s">
        <v>5375</v>
      </c>
      <c r="G45" s="6" t="s">
        <v>5376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4917</v>
      </c>
      <c r="C46" s="542" t="s">
        <v>4955</v>
      </c>
      <c r="D46" s="6">
        <v>44693</v>
      </c>
      <c r="E46" s="6">
        <f>D46+9</f>
        <v>44702</v>
      </c>
      <c r="F46" s="6" t="s">
        <v>1841</v>
      </c>
      <c r="G46" s="6" t="s">
        <v>5377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4920</v>
      </c>
      <c r="C47" s="542" t="s">
        <v>4956</v>
      </c>
      <c r="D47" s="6">
        <v>44700</v>
      </c>
      <c r="E47" s="6">
        <f>D47+9</f>
        <v>44709</v>
      </c>
      <c r="F47" s="6" t="s">
        <v>371</v>
      </c>
      <c r="G47" s="6" t="s">
        <v>5378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4922</v>
      </c>
      <c r="C48" s="542" t="s">
        <v>4957</v>
      </c>
      <c r="D48" s="6">
        <v>44707</v>
      </c>
      <c r="E48" s="6">
        <f>D48+9</f>
        <v>44716</v>
      </c>
      <c r="F48" s="6" t="s">
        <v>755</v>
      </c>
      <c r="G48" s="6" t="s">
        <v>755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4924</v>
      </c>
      <c r="C49" s="542" t="s">
        <v>4958</v>
      </c>
      <c r="D49" s="6">
        <v>44719</v>
      </c>
      <c r="E49" s="6">
        <f t="shared" ref="E49:E52" si="5">D49+9</f>
        <v>44728</v>
      </c>
      <c r="F49" s="6" t="s">
        <v>755</v>
      </c>
      <c r="G49" s="6" t="s">
        <v>755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4926</v>
      </c>
      <c r="C50" s="542" t="s">
        <v>4959</v>
      </c>
      <c r="D50" s="6">
        <v>44724</v>
      </c>
      <c r="E50" s="6">
        <f t="shared" si="5"/>
        <v>44733</v>
      </c>
      <c r="F50" s="6" t="s">
        <v>755</v>
      </c>
      <c r="G50" s="6" t="s">
        <v>755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4930</v>
      </c>
      <c r="C51" s="542" t="s">
        <v>4960</v>
      </c>
      <c r="D51" s="6">
        <v>44728</v>
      </c>
      <c r="E51" s="6">
        <f t="shared" si="5"/>
        <v>44737</v>
      </c>
      <c r="F51" s="6" t="s">
        <v>755</v>
      </c>
      <c r="G51" s="6" t="s">
        <v>755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4928</v>
      </c>
      <c r="C52" s="542" t="s">
        <v>4961</v>
      </c>
      <c r="D52" s="6">
        <v>44743</v>
      </c>
      <c r="E52" s="485">
        <f t="shared" si="5"/>
        <v>44752</v>
      </c>
      <c r="F52" s="6" t="s">
        <v>755</v>
      </c>
      <c r="G52" s="6" t="s">
        <v>755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5379</v>
      </c>
      <c r="C53" s="542" t="s">
        <v>4963</v>
      </c>
      <c r="D53" s="6">
        <v>44743</v>
      </c>
      <c r="E53" s="485">
        <f>D53+9</f>
        <v>44752</v>
      </c>
      <c r="F53" s="6" t="s">
        <v>755</v>
      </c>
      <c r="G53" s="6" t="s">
        <v>755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4934</v>
      </c>
      <c r="C54" s="542" t="s">
        <v>4964</v>
      </c>
      <c r="D54" s="6">
        <v>44753</v>
      </c>
      <c r="E54" s="6">
        <f t="shared" ref="E54:E56" si="7">D54+9</f>
        <v>44762</v>
      </c>
      <c r="F54" s="6" t="s">
        <v>755</v>
      </c>
      <c r="G54" s="6" t="s">
        <v>755</v>
      </c>
      <c r="H54" s="6">
        <f t="shared" ref="H54:H56" si="8">E54</f>
        <v>44762</v>
      </c>
      <c r="I54" s="6"/>
      <c r="J54" s="585" t="s">
        <v>5380</v>
      </c>
      <c r="K54" s="572">
        <f t="shared" ref="K54:K56" si="9">K53+7</f>
        <v>44751</v>
      </c>
    </row>
    <row r="55" spans="2:11" s="14" customFormat="1" ht="18.75" customHeight="1">
      <c r="B55" s="571" t="s">
        <v>4936</v>
      </c>
      <c r="C55" s="542" t="s">
        <v>4965</v>
      </c>
      <c r="D55" s="6">
        <v>44756</v>
      </c>
      <c r="E55" s="485">
        <f t="shared" si="7"/>
        <v>44765</v>
      </c>
      <c r="F55" s="6" t="s">
        <v>755</v>
      </c>
      <c r="G55" s="6" t="s">
        <v>755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423</v>
      </c>
      <c r="C56" s="576" t="s">
        <v>4967</v>
      </c>
      <c r="D56" s="485">
        <v>44763</v>
      </c>
      <c r="E56" s="485">
        <f t="shared" si="7"/>
        <v>44772</v>
      </c>
      <c r="F56" s="485" t="s">
        <v>755</v>
      </c>
      <c r="G56" s="485" t="s">
        <v>755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4968</v>
      </c>
      <c r="C57" s="137" t="s">
        <v>4969</v>
      </c>
      <c r="D57" s="6">
        <v>44770</v>
      </c>
      <c r="E57" s="6">
        <f t="shared" ref="E57" si="10">D57+9</f>
        <v>44779</v>
      </c>
      <c r="F57" s="6" t="s">
        <v>755</v>
      </c>
      <c r="G57" s="6" t="s">
        <v>755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4913</v>
      </c>
      <c r="C58" s="137" t="s">
        <v>4970</v>
      </c>
      <c r="D58" s="6">
        <v>44777</v>
      </c>
      <c r="E58" s="6">
        <f t="shared" ref="E58" si="13">D58+9</f>
        <v>44786</v>
      </c>
      <c r="F58" s="6" t="s">
        <v>755</v>
      </c>
      <c r="G58" s="6" t="s">
        <v>755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4915</v>
      </c>
      <c r="C59" s="137" t="s">
        <v>4971</v>
      </c>
      <c r="D59" s="6">
        <v>44784</v>
      </c>
      <c r="E59" s="6">
        <f t="shared" ref="E59" si="15">D59+9</f>
        <v>44793</v>
      </c>
      <c r="F59" s="6" t="s">
        <v>755</v>
      </c>
      <c r="G59" s="6" t="s">
        <v>755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4972</v>
      </c>
      <c r="C60" s="137" t="s">
        <v>4973</v>
      </c>
      <c r="D60" s="6">
        <v>44791</v>
      </c>
      <c r="E60" s="6">
        <f t="shared" ref="E60" si="17">D60+9</f>
        <v>44800</v>
      </c>
      <c r="F60" s="6" t="s">
        <v>755</v>
      </c>
      <c r="G60" s="6" t="s">
        <v>755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4920</v>
      </c>
      <c r="C61" s="137" t="s">
        <v>4974</v>
      </c>
      <c r="D61" s="6">
        <v>44798</v>
      </c>
      <c r="E61" s="6">
        <f t="shared" ref="E61" si="19">D61+9</f>
        <v>44807</v>
      </c>
      <c r="F61" s="6" t="s">
        <v>755</v>
      </c>
      <c r="G61" s="6" t="s">
        <v>755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1771</v>
      </c>
      <c r="C65" s="395" t="s">
        <v>4902</v>
      </c>
      <c r="D65" s="395" t="s">
        <v>1772</v>
      </c>
      <c r="E65" s="119" t="s">
        <v>5347</v>
      </c>
      <c r="F65" s="1309" t="s">
        <v>1774</v>
      </c>
      <c r="G65" s="1306" t="s">
        <v>366</v>
      </c>
      <c r="H65" s="1309" t="s">
        <v>1773</v>
      </c>
      <c r="I65" s="367"/>
      <c r="J65" s="9"/>
      <c r="K65" s="9"/>
    </row>
    <row r="66" spans="2:11" s="14" customFormat="1" ht="18.75" customHeight="1">
      <c r="B66" s="4" t="s">
        <v>365</v>
      </c>
      <c r="C66" s="4" t="s">
        <v>366</v>
      </c>
      <c r="D66" s="395"/>
      <c r="E66" s="4" t="s">
        <v>173</v>
      </c>
      <c r="F66" s="1310"/>
      <c r="G66" s="1307"/>
      <c r="H66" s="1310"/>
      <c r="I66" s="4"/>
      <c r="J66" s="9"/>
      <c r="K66" s="9"/>
    </row>
    <row r="67" spans="2:11" s="14" customFormat="1" ht="18.75" customHeight="1">
      <c r="B67" s="544" t="s">
        <v>5381</v>
      </c>
      <c r="C67" s="545" t="s">
        <v>5382</v>
      </c>
      <c r="D67" s="545">
        <v>44623</v>
      </c>
      <c r="E67" s="6">
        <f>D67+11</f>
        <v>44634</v>
      </c>
      <c r="F67" s="6" t="s">
        <v>755</v>
      </c>
      <c r="G67" s="6" t="s">
        <v>755</v>
      </c>
      <c r="H67" s="6"/>
      <c r="I67" s="412"/>
      <c r="J67" s="9"/>
      <c r="K67" s="9"/>
    </row>
    <row r="68" spans="2:11" s="14" customFormat="1" ht="18.75" customHeight="1">
      <c r="B68" s="544" t="s">
        <v>5329</v>
      </c>
      <c r="C68" s="545" t="s">
        <v>5383</v>
      </c>
      <c r="D68" s="545">
        <v>44635</v>
      </c>
      <c r="E68" s="6">
        <f t="shared" ref="E68:E71" si="21">D68+11</f>
        <v>44646</v>
      </c>
      <c r="F68" s="6" t="s">
        <v>755</v>
      </c>
      <c r="G68" s="6" t="s">
        <v>755</v>
      </c>
      <c r="H68" s="6"/>
      <c r="I68" s="6"/>
      <c r="J68" s="9"/>
      <c r="K68" s="9"/>
    </row>
    <row r="69" spans="2:11" s="14" customFormat="1" ht="18.75" customHeight="1">
      <c r="B69" s="544" t="s">
        <v>4709</v>
      </c>
      <c r="C69" s="545" t="s">
        <v>5384</v>
      </c>
      <c r="D69" s="545">
        <v>44640</v>
      </c>
      <c r="E69" s="6">
        <f t="shared" si="21"/>
        <v>44651</v>
      </c>
      <c r="F69" s="6" t="s">
        <v>755</v>
      </c>
      <c r="G69" s="6" t="s">
        <v>755</v>
      </c>
      <c r="H69" s="6"/>
      <c r="I69" s="6"/>
      <c r="J69" s="9"/>
      <c r="K69" s="9"/>
    </row>
    <row r="70" spans="2:11" s="14" customFormat="1" ht="18.75" customHeight="1">
      <c r="B70" s="544" t="s">
        <v>5335</v>
      </c>
      <c r="C70" s="545" t="s">
        <v>5385</v>
      </c>
      <c r="D70" s="545">
        <v>44644</v>
      </c>
      <c r="E70" s="6">
        <f t="shared" si="21"/>
        <v>44655</v>
      </c>
      <c r="F70" s="6" t="s">
        <v>755</v>
      </c>
      <c r="G70" s="6" t="s">
        <v>755</v>
      </c>
      <c r="H70" s="6"/>
      <c r="I70" s="6"/>
      <c r="J70" s="9"/>
      <c r="K70" s="9"/>
    </row>
    <row r="71" spans="2:11" s="14" customFormat="1" ht="18.75" customHeight="1">
      <c r="B71" s="544" t="s">
        <v>5339</v>
      </c>
      <c r="C71" s="545" t="s">
        <v>5386</v>
      </c>
      <c r="D71" s="545">
        <v>44650</v>
      </c>
      <c r="E71" s="6">
        <f t="shared" si="21"/>
        <v>44661</v>
      </c>
      <c r="F71" s="6" t="s">
        <v>755</v>
      </c>
      <c r="G71" s="6" t="s">
        <v>755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578</v>
      </c>
      <c r="C74" s="11"/>
      <c r="D74" s="11"/>
      <c r="E74" s="15"/>
      <c r="F74" s="2" t="s">
        <v>1681</v>
      </c>
      <c r="G74" s="2"/>
      <c r="H74" s="11"/>
      <c r="I74" s="2" t="s">
        <v>580</v>
      </c>
      <c r="J74" s="2"/>
      <c r="K74" s="2"/>
    </row>
    <row r="75" spans="2:11" s="12" customFormat="1" ht="18.75" customHeight="1">
      <c r="B75" s="197" t="s">
        <v>581</v>
      </c>
      <c r="C75" s="193"/>
      <c r="D75" s="198" t="s">
        <v>582</v>
      </c>
      <c r="E75" s="15"/>
      <c r="F75" s="11" t="s">
        <v>583</v>
      </c>
      <c r="G75" s="11"/>
      <c r="H75" s="198" t="s">
        <v>584</v>
      </c>
      <c r="I75" s="197" t="s">
        <v>585</v>
      </c>
      <c r="J75" s="193"/>
      <c r="K75" s="198" t="s">
        <v>586</v>
      </c>
    </row>
    <row r="76" spans="2:11" s="12" customFormat="1" ht="18.75" customHeight="1">
      <c r="B76" s="414" t="s">
        <v>587</v>
      </c>
      <c r="C76" s="202"/>
      <c r="D76" s="570" t="s">
        <v>588</v>
      </c>
      <c r="E76" s="197"/>
      <c r="F76" s="707" t="s">
        <v>589</v>
      </c>
      <c r="G76" s="707" t="s">
        <v>590</v>
      </c>
      <c r="H76" s="252" t="s">
        <v>591</v>
      </c>
      <c r="I76" s="201" t="s">
        <v>592</v>
      </c>
      <c r="J76" s="202" t="s">
        <v>1682</v>
      </c>
      <c r="K76" s="203" t="s">
        <v>593</v>
      </c>
    </row>
    <row r="77" spans="2:11" s="14" customFormat="1" ht="18.75" customHeight="1">
      <c r="B77" s="414" t="s">
        <v>601</v>
      </c>
      <c r="C77" s="202"/>
      <c r="D77" s="570" t="s">
        <v>602</v>
      </c>
      <c r="E77" s="197"/>
      <c r="F77" s="707" t="s">
        <v>596</v>
      </c>
      <c r="G77" s="707" t="s">
        <v>597</v>
      </c>
      <c r="H77" s="252" t="s">
        <v>598</v>
      </c>
      <c r="I77" s="201" t="s">
        <v>599</v>
      </c>
      <c r="J77" s="202" t="s">
        <v>1683</v>
      </c>
      <c r="K77" s="203" t="s">
        <v>600</v>
      </c>
    </row>
    <row r="78" spans="2:11" s="14" customFormat="1" ht="18.75" customHeight="1">
      <c r="B78" s="201" t="s">
        <v>3657</v>
      </c>
      <c r="C78" s="202"/>
      <c r="D78" s="203" t="s">
        <v>1845</v>
      </c>
      <c r="E78" s="197"/>
      <c r="F78" s="707" t="s">
        <v>603</v>
      </c>
      <c r="G78" s="707" t="s">
        <v>604</v>
      </c>
      <c r="H78" s="252" t="s">
        <v>605</v>
      </c>
      <c r="I78" s="201" t="s">
        <v>1686</v>
      </c>
      <c r="J78" s="202" t="s">
        <v>1687</v>
      </c>
      <c r="K78" s="203" t="s">
        <v>1688</v>
      </c>
    </row>
    <row r="79" spans="2:11" s="14" customFormat="1" ht="18.75" customHeight="1">
      <c r="B79" s="201" t="s">
        <v>594</v>
      </c>
      <c r="C79" s="202"/>
      <c r="D79" s="203" t="s">
        <v>595</v>
      </c>
      <c r="E79" s="197"/>
      <c r="F79" s="707" t="s">
        <v>610</v>
      </c>
      <c r="G79" s="707" t="s">
        <v>611</v>
      </c>
      <c r="H79" s="252" t="s">
        <v>612</v>
      </c>
      <c r="I79" s="201" t="s">
        <v>613</v>
      </c>
      <c r="J79" s="202" t="s">
        <v>1689</v>
      </c>
      <c r="K79" s="203" t="s">
        <v>614</v>
      </c>
    </row>
    <row r="80" spans="2:11" s="14" customFormat="1" ht="18.75" customHeight="1">
      <c r="B80" s="414" t="s">
        <v>862</v>
      </c>
      <c r="C80" s="202"/>
      <c r="D80" s="570" t="s">
        <v>609</v>
      </c>
      <c r="E80" s="197"/>
      <c r="F80" s="707" t="s">
        <v>3658</v>
      </c>
      <c r="G80" s="707" t="s">
        <v>618</v>
      </c>
      <c r="H80" s="252" t="s">
        <v>3659</v>
      </c>
      <c r="I80" s="201" t="s">
        <v>620</v>
      </c>
      <c r="J80" s="202" t="s">
        <v>1690</v>
      </c>
      <c r="K80" s="203" t="s">
        <v>621</v>
      </c>
    </row>
    <row r="81" spans="2:11" s="14" customFormat="1" ht="18.75" customHeight="1">
      <c r="B81" s="414" t="s">
        <v>1691</v>
      </c>
      <c r="C81" s="202"/>
      <c r="D81" s="570" t="s">
        <v>1692</v>
      </c>
      <c r="E81" s="197"/>
      <c r="F81" s="707" t="s">
        <v>3660</v>
      </c>
      <c r="G81" s="707" t="s">
        <v>625</v>
      </c>
      <c r="H81" s="252" t="s">
        <v>3661</v>
      </c>
      <c r="I81" s="201" t="s">
        <v>1693</v>
      </c>
      <c r="J81" s="202" t="s">
        <v>1694</v>
      </c>
      <c r="K81" s="203" t="s">
        <v>1695</v>
      </c>
    </row>
    <row r="82" spans="2:11" s="14" customFormat="1" ht="18.75" customHeight="1">
      <c r="B82" s="414" t="s">
        <v>1696</v>
      </c>
      <c r="C82" s="202"/>
      <c r="D82" s="570" t="s">
        <v>1697</v>
      </c>
      <c r="E82" s="197"/>
      <c r="F82" s="505"/>
      <c r="G82"/>
      <c r="H82"/>
    </row>
    <row r="83" spans="2:11" s="14" customFormat="1" ht="18.75" customHeight="1">
      <c r="B83" s="414" t="s">
        <v>615</v>
      </c>
      <c r="C83" s="202"/>
      <c r="D83" s="570" t="s">
        <v>616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1698</v>
      </c>
      <c r="C85" s="11" t="s">
        <v>1699</v>
      </c>
      <c r="D85" s="13"/>
      <c r="F85" s="11" t="s">
        <v>1700</v>
      </c>
      <c r="G85" s="16" t="s">
        <v>1701</v>
      </c>
      <c r="H85" s="14"/>
      <c r="I85" s="11" t="s">
        <v>1700</v>
      </c>
      <c r="J85" s="11" t="s">
        <v>1702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1545</v>
      </c>
    </row>
    <row r="3" spans="2:8" ht="18" customHeight="1">
      <c r="B3" s="165"/>
    </row>
    <row r="4" spans="2:8" ht="18" customHeight="1">
      <c r="C4" s="313" t="s">
        <v>5387</v>
      </c>
      <c r="H4" s="147"/>
    </row>
    <row r="6" spans="2:8" s="145" customFormat="1" ht="18" customHeight="1">
      <c r="B6" s="170"/>
      <c r="C6" s="158"/>
      <c r="D6" s="208" t="s">
        <v>1772</v>
      </c>
      <c r="E6" s="332" t="s">
        <v>246</v>
      </c>
      <c r="F6" s="163" t="s">
        <v>226</v>
      </c>
      <c r="G6" s="332" t="s">
        <v>341</v>
      </c>
      <c r="H6" s="174"/>
    </row>
    <row r="7" spans="2:8" s="145" customFormat="1" ht="18" customHeight="1">
      <c r="B7" s="158"/>
      <c r="C7" s="169" t="s">
        <v>1547</v>
      </c>
      <c r="D7" s="209"/>
      <c r="E7" s="332" t="s">
        <v>267</v>
      </c>
      <c r="F7" s="332" t="s">
        <v>238</v>
      </c>
      <c r="G7" s="332" t="s">
        <v>273</v>
      </c>
      <c r="H7" s="174"/>
    </row>
    <row r="8" spans="2:8" s="145" customFormat="1" ht="18" customHeight="1">
      <c r="B8" s="152" t="s">
        <v>365</v>
      </c>
      <c r="C8" s="152" t="s">
        <v>366</v>
      </c>
      <c r="D8" s="152" t="s">
        <v>1553</v>
      </c>
      <c r="E8" s="152" t="s">
        <v>1553</v>
      </c>
      <c r="F8" s="152" t="s">
        <v>1553</v>
      </c>
      <c r="G8" s="152" t="s">
        <v>1553</v>
      </c>
      <c r="H8" s="174"/>
    </row>
    <row r="9" spans="2:8" s="145" customFormat="1" ht="18" customHeight="1">
      <c r="B9" s="172" t="s">
        <v>5388</v>
      </c>
      <c r="C9" s="175" t="s">
        <v>5389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4797</v>
      </c>
      <c r="C10" s="175" t="s">
        <v>5390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5123</v>
      </c>
      <c r="C11" s="175" t="s">
        <v>5391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5069</v>
      </c>
      <c r="C12" s="175" t="s">
        <v>5392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4364</v>
      </c>
      <c r="C13" s="173" t="s">
        <v>5393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5394</v>
      </c>
      <c r="C14" s="173" t="s">
        <v>5395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423</v>
      </c>
      <c r="C15" s="173" t="s">
        <v>5396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4785</v>
      </c>
      <c r="C16" s="173" t="s">
        <v>5397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4415</v>
      </c>
      <c r="C17" s="173" t="s">
        <v>5398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4844</v>
      </c>
      <c r="C18" s="175" t="s">
        <v>5399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5388</v>
      </c>
      <c r="C19" s="175" t="s">
        <v>5400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4797</v>
      </c>
      <c r="C20" s="175" t="s">
        <v>5401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5123</v>
      </c>
      <c r="C21" s="175" t="s">
        <v>5402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1669</v>
      </c>
      <c r="I21" s="174"/>
      <c r="J21" s="174"/>
    </row>
    <row r="22" spans="2:12" s="145" customFormat="1" ht="18" customHeight="1">
      <c r="B22" s="157" t="s">
        <v>577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578</v>
      </c>
      <c r="C24" s="193"/>
      <c r="D24" s="193"/>
      <c r="E24" s="194"/>
      <c r="F24" s="195" t="s">
        <v>1681</v>
      </c>
      <c r="G24" s="195"/>
      <c r="H24" s="193"/>
      <c r="I24" s="193"/>
      <c r="J24" s="195" t="s">
        <v>580</v>
      </c>
      <c r="K24" s="195"/>
      <c r="L24" s="195"/>
    </row>
    <row r="25" spans="2:12" s="159" customFormat="1" ht="18" customHeight="1">
      <c r="B25" s="197" t="s">
        <v>581</v>
      </c>
      <c r="C25" s="193"/>
      <c r="D25" s="198" t="s">
        <v>582</v>
      </c>
      <c r="E25" s="199"/>
      <c r="F25" s="197" t="s">
        <v>583</v>
      </c>
      <c r="G25" s="193"/>
      <c r="H25" s="198" t="s">
        <v>584</v>
      </c>
      <c r="I25" s="193"/>
      <c r="J25" s="197" t="s">
        <v>585</v>
      </c>
      <c r="K25" s="193"/>
      <c r="L25" s="198" t="s">
        <v>586</v>
      </c>
    </row>
    <row r="26" spans="2:12" s="159" customFormat="1" ht="18" customHeight="1">
      <c r="B26" s="201" t="s">
        <v>5255</v>
      </c>
      <c r="C26" s="202" t="s">
        <v>5256</v>
      </c>
      <c r="D26" s="203" t="s">
        <v>5257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592</v>
      </c>
      <c r="K26" s="202" t="s">
        <v>1682</v>
      </c>
      <c r="L26" s="203" t="s">
        <v>593</v>
      </c>
    </row>
    <row r="27" spans="2:12" s="159" customFormat="1" ht="18" customHeight="1">
      <c r="B27" s="201" t="s">
        <v>5258</v>
      </c>
      <c r="C27" s="202" t="s">
        <v>5259</v>
      </c>
      <c r="D27" s="203" t="s">
        <v>5260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599</v>
      </c>
      <c r="K27" s="202" t="s">
        <v>1683</v>
      </c>
      <c r="L27" s="203" t="s">
        <v>600</v>
      </c>
    </row>
    <row r="28" spans="2:12" s="159" customFormat="1" ht="18" customHeight="1">
      <c r="B28" s="201" t="s">
        <v>1684</v>
      </c>
      <c r="C28" s="202" t="s">
        <v>5261</v>
      </c>
      <c r="D28" s="203" t="s">
        <v>1685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1686</v>
      </c>
      <c r="K28" s="202" t="s">
        <v>1687</v>
      </c>
      <c r="L28" s="203" t="s">
        <v>1688</v>
      </c>
    </row>
    <row r="29" spans="2:12" s="159" customFormat="1" ht="18" customHeight="1">
      <c r="B29" s="201" t="s">
        <v>5262</v>
      </c>
      <c r="C29" s="202" t="s">
        <v>5263</v>
      </c>
      <c r="D29" s="203" t="s">
        <v>5264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613</v>
      </c>
      <c r="K29" s="202" t="s">
        <v>1689</v>
      </c>
      <c r="L29" s="203" t="s">
        <v>614</v>
      </c>
    </row>
    <row r="30" spans="2:12" s="159" customFormat="1" ht="18" customHeight="1">
      <c r="B30" s="201" t="s">
        <v>594</v>
      </c>
      <c r="C30" s="202" t="s">
        <v>5265</v>
      </c>
      <c r="D30" s="203" t="s">
        <v>595</v>
      </c>
      <c r="E30" s="197"/>
      <c r="F30" s="201"/>
      <c r="G30" s="202"/>
      <c r="H30" s="203"/>
      <c r="I30" s="193"/>
      <c r="J30" s="201" t="s">
        <v>620</v>
      </c>
      <c r="K30" s="202" t="s">
        <v>1690</v>
      </c>
      <c r="L30" s="203" t="s">
        <v>621</v>
      </c>
    </row>
    <row r="31" spans="2:12" s="159" customFormat="1" ht="18" customHeight="1">
      <c r="B31" s="201" t="s">
        <v>5266</v>
      </c>
      <c r="C31" s="202" t="s">
        <v>5267</v>
      </c>
      <c r="D31" s="203" t="s">
        <v>5268</v>
      </c>
      <c r="E31" s="197"/>
      <c r="F31" s="201"/>
      <c r="G31" s="202"/>
      <c r="H31" s="203"/>
      <c r="I31" s="193"/>
      <c r="J31" s="201" t="s">
        <v>1693</v>
      </c>
      <c r="K31" s="202" t="s">
        <v>1694</v>
      </c>
      <c r="L31" s="203" t="s">
        <v>1695</v>
      </c>
    </row>
    <row r="32" spans="2:12" s="159" customFormat="1" ht="18" customHeight="1">
      <c r="B32" s="201" t="s">
        <v>5269</v>
      </c>
      <c r="C32" s="202" t="s">
        <v>5270</v>
      </c>
      <c r="D32" s="203" t="s">
        <v>5271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5272</v>
      </c>
      <c r="C33" s="202" t="s">
        <v>5273</v>
      </c>
      <c r="D33" s="203" t="s">
        <v>5274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1698</v>
      </c>
      <c r="C35" s="193" t="s">
        <v>1699</v>
      </c>
      <c r="D35" s="205"/>
      <c r="E35" s="193"/>
      <c r="F35" s="193" t="s">
        <v>1700</v>
      </c>
      <c r="G35" s="206" t="s">
        <v>1701</v>
      </c>
      <c r="H35" s="196"/>
      <c r="I35" s="193"/>
      <c r="J35" s="193" t="s">
        <v>1700</v>
      </c>
      <c r="K35" s="193" t="s">
        <v>1702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58"/>
  <sheetViews>
    <sheetView showGridLines="0" zoomScaleNormal="100" zoomScaleSheetLayoutView="85" workbookViewId="0">
      <selection activeCell="D231" sqref="D231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44" t="s">
        <v>116</v>
      </c>
      <c r="C2" s="1244"/>
      <c r="D2" s="1244"/>
      <c r="E2" s="1244"/>
      <c r="G2" s="956" t="s">
        <v>360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39" t="s">
        <v>119</v>
      </c>
      <c r="C4" s="1240"/>
      <c r="D4" s="1240"/>
      <c r="E4" s="1241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35" t="s">
        <v>363</v>
      </c>
      <c r="E5" s="942" t="s">
        <v>179</v>
      </c>
      <c r="F5" s="615"/>
      <c r="G5" s="881" t="s">
        <v>631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365</v>
      </c>
      <c r="C6" s="940" t="s">
        <v>366</v>
      </c>
      <c r="D6" s="1236"/>
      <c r="E6" s="944" t="s">
        <v>267</v>
      </c>
      <c r="F6" s="768"/>
      <c r="G6" s="1046" t="s">
        <v>367</v>
      </c>
      <c r="H6" s="1046" t="s">
        <v>368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632</v>
      </c>
      <c r="B7" s="616" t="s">
        <v>633</v>
      </c>
      <c r="C7" s="758" t="s">
        <v>634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635</v>
      </c>
      <c r="B8" s="759" t="s">
        <v>423</v>
      </c>
      <c r="C8" s="758" t="s">
        <v>636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637</v>
      </c>
      <c r="C9" s="758" t="s">
        <v>638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639</v>
      </c>
      <c r="B10" s="616" t="s">
        <v>633</v>
      </c>
      <c r="C10" s="758" t="s">
        <v>640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635</v>
      </c>
      <c r="B11" s="616" t="s">
        <v>641</v>
      </c>
      <c r="C11" s="758" t="s">
        <v>642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637</v>
      </c>
      <c r="C12" s="758" t="s">
        <v>643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644</v>
      </c>
      <c r="B13" s="616" t="s">
        <v>633</v>
      </c>
      <c r="C13" s="758" t="s">
        <v>645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646</v>
      </c>
      <c r="B14" s="616" t="s">
        <v>647</v>
      </c>
      <c r="C14" s="758" t="s">
        <v>648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637</v>
      </c>
      <c r="C15" s="758" t="s">
        <v>649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633</v>
      </c>
      <c r="C16" s="758" t="s">
        <v>650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651</v>
      </c>
      <c r="B17" s="759" t="s">
        <v>652</v>
      </c>
      <c r="C17" s="732" t="s">
        <v>653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654</v>
      </c>
      <c r="B18" s="616" t="s">
        <v>637</v>
      </c>
      <c r="C18" s="618" t="s">
        <v>655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637</v>
      </c>
      <c r="C19" s="618" t="s">
        <v>656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657</v>
      </c>
      <c r="B20" s="759" t="s">
        <v>652</v>
      </c>
      <c r="C20" s="732" t="s">
        <v>658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659</v>
      </c>
      <c r="B21" s="616" t="s">
        <v>637</v>
      </c>
      <c r="C21" s="758" t="s">
        <v>660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652</v>
      </c>
      <c r="C22" s="732" t="s">
        <v>661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662</v>
      </c>
      <c r="B23" s="616" t="s">
        <v>637</v>
      </c>
      <c r="C23" s="618" t="s">
        <v>663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652</v>
      </c>
      <c r="C24" s="732" t="s">
        <v>664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637</v>
      </c>
      <c r="C25" s="618" t="s">
        <v>665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652</v>
      </c>
      <c r="C26" s="732" t="s">
        <v>666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637</v>
      </c>
      <c r="C27" s="618" t="s">
        <v>667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652</v>
      </c>
      <c r="C28" s="732" t="s">
        <v>668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669</v>
      </c>
      <c r="B29" s="761" t="s">
        <v>423</v>
      </c>
      <c r="C29" s="618" t="s">
        <v>670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671</v>
      </c>
      <c r="B30" s="759" t="s">
        <v>637</v>
      </c>
      <c r="C30" s="742" t="s">
        <v>672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673</v>
      </c>
      <c r="B31" s="762" t="s">
        <v>652</v>
      </c>
      <c r="C31" s="743" t="s">
        <v>674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675</v>
      </c>
      <c r="B32" s="759" t="s">
        <v>637</v>
      </c>
      <c r="C32" s="742" t="s">
        <v>676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677</v>
      </c>
      <c r="B33" s="919" t="s">
        <v>652</v>
      </c>
      <c r="C33" s="920" t="s">
        <v>678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679</v>
      </c>
      <c r="B34" s="976" t="s">
        <v>637</v>
      </c>
      <c r="C34" s="955" t="s">
        <v>680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679</v>
      </c>
      <c r="B35" s="976" t="s">
        <v>681</v>
      </c>
      <c r="C35" s="955" t="s">
        <v>658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637</v>
      </c>
      <c r="C36" s="955" t="s">
        <v>682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683</v>
      </c>
      <c r="B37" s="976" t="s">
        <v>681</v>
      </c>
      <c r="C37" s="955" t="s">
        <v>661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637</v>
      </c>
      <c r="B38" s="976" t="s">
        <v>684</v>
      </c>
      <c r="C38" s="955" t="s">
        <v>685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686</v>
      </c>
      <c r="B39" s="976" t="s">
        <v>681</v>
      </c>
      <c r="C39" s="955" t="s">
        <v>664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637</v>
      </c>
      <c r="B40" s="936" t="s">
        <v>423</v>
      </c>
      <c r="C40" s="955" t="s">
        <v>687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681</v>
      </c>
      <c r="B41" s="976" t="s">
        <v>684</v>
      </c>
      <c r="C41" s="955" t="s">
        <v>688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689</v>
      </c>
      <c r="B42" s="976" t="s">
        <v>681</v>
      </c>
      <c r="C42" s="955" t="s">
        <v>666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681</v>
      </c>
      <c r="B43" s="976" t="s">
        <v>684</v>
      </c>
      <c r="C43" s="955" t="s">
        <v>690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691</v>
      </c>
      <c r="B44" s="976" t="s">
        <v>652</v>
      </c>
      <c r="C44" s="955" t="s">
        <v>692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681</v>
      </c>
      <c r="B45" s="936" t="s">
        <v>423</v>
      </c>
      <c r="C45" s="955" t="s">
        <v>693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694</v>
      </c>
      <c r="B46" s="936" t="s">
        <v>423</v>
      </c>
      <c r="C46" s="955" t="s">
        <v>695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696</v>
      </c>
      <c r="B47" s="936" t="s">
        <v>423</v>
      </c>
      <c r="C47" s="955" t="s">
        <v>697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698</v>
      </c>
      <c r="B48" s="936" t="s">
        <v>699</v>
      </c>
      <c r="C48" s="955" t="s">
        <v>700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684</v>
      </c>
      <c r="B49" s="936" t="s">
        <v>423</v>
      </c>
      <c r="C49" s="955" t="s">
        <v>701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637</v>
      </c>
      <c r="C50" s="955" t="s">
        <v>702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684</v>
      </c>
      <c r="B51" s="1065" t="s">
        <v>703</v>
      </c>
      <c r="C51" s="955" t="s">
        <v>704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647</v>
      </c>
      <c r="C52" s="955" t="s">
        <v>705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696</v>
      </c>
      <c r="B53" s="936" t="s">
        <v>423</v>
      </c>
      <c r="C53" s="955" t="s">
        <v>706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699</v>
      </c>
      <c r="C54" s="955" t="s">
        <v>707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637</v>
      </c>
      <c r="C55" s="955" t="s">
        <v>705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33" t="s">
        <v>119</v>
      </c>
      <c r="C59" s="1243"/>
      <c r="D59" s="1235" t="s">
        <v>363</v>
      </c>
      <c r="E59" s="941" t="s">
        <v>311</v>
      </c>
      <c r="F59" s="950" t="s">
        <v>284</v>
      </c>
      <c r="G59" s="941" t="s">
        <v>246</v>
      </c>
      <c r="H59" s="941" t="s">
        <v>226</v>
      </c>
      <c r="I59" s="941" t="s">
        <v>179</v>
      </c>
      <c r="J59" s="769"/>
      <c r="K59" s="769"/>
      <c r="L59" s="881"/>
    </row>
    <row r="60" spans="1:13" s="193" customFormat="1" ht="21" hidden="1" customHeight="1">
      <c r="A60" s="805"/>
      <c r="B60" s="944" t="s">
        <v>365</v>
      </c>
      <c r="C60" s="944" t="s">
        <v>366</v>
      </c>
      <c r="D60" s="1236"/>
      <c r="E60" s="940" t="s">
        <v>282</v>
      </c>
      <c r="F60" s="977" t="s">
        <v>176</v>
      </c>
      <c r="G60" s="977" t="s">
        <v>301</v>
      </c>
      <c r="H60" s="977" t="s">
        <v>708</v>
      </c>
      <c r="I60" s="977" t="s">
        <v>227</v>
      </c>
      <c r="J60" s="769"/>
      <c r="K60" s="769"/>
      <c r="L60" s="1046" t="s">
        <v>367</v>
      </c>
      <c r="M60" s="1046" t="s">
        <v>368</v>
      </c>
    </row>
    <row r="61" spans="1:13" s="193" customFormat="1" ht="21" hidden="1" customHeight="1">
      <c r="A61" s="805"/>
      <c r="B61" s="802" t="s">
        <v>709</v>
      </c>
      <c r="C61" s="802" t="s">
        <v>710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711</v>
      </c>
      <c r="C62" s="802" t="s">
        <v>712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713</v>
      </c>
      <c r="C63" s="802" t="s">
        <v>714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715</v>
      </c>
      <c r="B64" s="618" t="s">
        <v>716</v>
      </c>
      <c r="C64" s="802" t="s">
        <v>717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718</v>
      </c>
      <c r="C65" s="802" t="s">
        <v>719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720</v>
      </c>
      <c r="C66" s="802" t="s">
        <v>721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722</v>
      </c>
      <c r="B67" s="802" t="s">
        <v>723</v>
      </c>
      <c r="C67" s="802" t="s">
        <v>724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709</v>
      </c>
      <c r="C68" s="802" t="s">
        <v>725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711</v>
      </c>
      <c r="C69" s="802" t="s">
        <v>726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713</v>
      </c>
      <c r="C70" s="802" t="s">
        <v>727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716</v>
      </c>
      <c r="C71" s="802" t="s">
        <v>728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718</v>
      </c>
      <c r="C72" s="802" t="s">
        <v>729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730</v>
      </c>
      <c r="B73" s="804" t="s">
        <v>709</v>
      </c>
      <c r="C73" s="802" t="s">
        <v>731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732</v>
      </c>
      <c r="B74" s="804" t="s">
        <v>720</v>
      </c>
      <c r="C74" s="802" t="s">
        <v>733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734</v>
      </c>
      <c r="B75" s="804" t="s">
        <v>723</v>
      </c>
      <c r="C75" s="802" t="s">
        <v>735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711</v>
      </c>
      <c r="C76" s="802" t="s">
        <v>736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713</v>
      </c>
      <c r="C77" s="903" t="s">
        <v>737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716</v>
      </c>
      <c r="C78" s="903" t="s">
        <v>738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718</v>
      </c>
      <c r="C79" s="903" t="s">
        <v>739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730</v>
      </c>
      <c r="B80" s="978" t="s">
        <v>709</v>
      </c>
      <c r="C80" s="955" t="s">
        <v>740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720</v>
      </c>
      <c r="B81" s="1027" t="s">
        <v>399</v>
      </c>
      <c r="C81" s="955" t="s">
        <v>741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723</v>
      </c>
      <c r="B82" s="978" t="s">
        <v>720</v>
      </c>
      <c r="C82" s="955" t="s">
        <v>742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743</v>
      </c>
      <c r="B83" s="955" t="s">
        <v>711</v>
      </c>
      <c r="C83" s="955" t="s">
        <v>744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713</v>
      </c>
      <c r="B84" s="955" t="s">
        <v>716</v>
      </c>
      <c r="C84" s="955" t="s">
        <v>745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716</v>
      </c>
      <c r="B85" s="955" t="s">
        <v>713</v>
      </c>
      <c r="C85" s="955" t="s">
        <v>746</v>
      </c>
      <c r="D85" s="955">
        <f t="shared" ref="D85" si="39">D84+7</f>
        <v>45430</v>
      </c>
      <c r="E85" s="880" t="s">
        <v>399</v>
      </c>
      <c r="F85" s="880" t="s">
        <v>399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718</v>
      </c>
      <c r="C86" s="955" t="s">
        <v>747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709</v>
      </c>
      <c r="B87" s="955" t="s">
        <v>748</v>
      </c>
      <c r="C87" s="955" t="s">
        <v>749</v>
      </c>
      <c r="D87" s="955">
        <v>45454</v>
      </c>
      <c r="E87" s="802">
        <f t="shared" si="40"/>
        <v>45456</v>
      </c>
      <c r="F87" s="880" t="s">
        <v>399</v>
      </c>
      <c r="G87" s="802">
        <f t="shared" si="36"/>
        <v>45464</v>
      </c>
      <c r="H87" s="802">
        <f t="shared" si="37"/>
        <v>45470</v>
      </c>
      <c r="I87" s="880" t="s">
        <v>399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750</v>
      </c>
      <c r="B88" s="955" t="s">
        <v>711</v>
      </c>
      <c r="C88" s="955" t="s">
        <v>751</v>
      </c>
      <c r="D88" s="955">
        <v>45457</v>
      </c>
      <c r="E88" s="880" t="s">
        <v>399</v>
      </c>
      <c r="F88" s="880" t="s">
        <v>399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752</v>
      </c>
      <c r="B89" s="955" t="s">
        <v>723</v>
      </c>
      <c r="C89" s="955" t="s">
        <v>753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754</v>
      </c>
      <c r="B90" s="1026" t="s">
        <v>755</v>
      </c>
      <c r="C90" s="955" t="s">
        <v>756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757</v>
      </c>
      <c r="C91" s="955" t="s">
        <v>758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759</v>
      </c>
      <c r="B92" s="1026" t="s">
        <v>423</v>
      </c>
      <c r="C92" s="955" t="s">
        <v>760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423</v>
      </c>
      <c r="C93" s="955" t="s">
        <v>761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637</v>
      </c>
      <c r="B94" s="955" t="s">
        <v>684</v>
      </c>
      <c r="C94" s="955" t="s">
        <v>762</v>
      </c>
      <c r="D94" s="880" t="s">
        <v>399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757</v>
      </c>
      <c r="B95" s="1026" t="s">
        <v>423</v>
      </c>
      <c r="C95" s="955" t="s">
        <v>763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764</v>
      </c>
      <c r="B96" s="1026" t="s">
        <v>423</v>
      </c>
      <c r="C96" s="955" t="s">
        <v>765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766</v>
      </c>
      <c r="B97" s="955" t="s">
        <v>767</v>
      </c>
      <c r="C97" s="955" t="s">
        <v>768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369</v>
      </c>
      <c r="B98" s="955" t="s">
        <v>757</v>
      </c>
      <c r="C98" s="955" t="s">
        <v>769</v>
      </c>
      <c r="D98" s="880" t="s">
        <v>399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770</v>
      </c>
      <c r="B99" s="1026" t="s">
        <v>423</v>
      </c>
      <c r="C99" s="955" t="s">
        <v>771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684</v>
      </c>
      <c r="C100" s="955" t="s">
        <v>772</v>
      </c>
      <c r="D100" s="955">
        <v>45593</v>
      </c>
      <c r="E100" s="880" t="s">
        <v>399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773</v>
      </c>
      <c r="C101" s="955" t="s">
        <v>774</v>
      </c>
      <c r="D101" s="880" t="s">
        <v>399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423</v>
      </c>
      <c r="C102" s="955" t="s">
        <v>775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757</v>
      </c>
      <c r="B103" s="955" t="s">
        <v>767</v>
      </c>
      <c r="C103" s="955" t="s">
        <v>776</v>
      </c>
      <c r="D103" s="955">
        <v>45598</v>
      </c>
      <c r="E103" s="880" t="s">
        <v>399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777</v>
      </c>
      <c r="B104" s="955" t="s">
        <v>778</v>
      </c>
      <c r="C104" s="955" t="s">
        <v>779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423</v>
      </c>
      <c r="C105" s="955" t="s">
        <v>780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773</v>
      </c>
      <c r="C106" s="955" t="s">
        <v>781</v>
      </c>
      <c r="D106" s="955">
        <v>45624</v>
      </c>
      <c r="E106" s="880" t="s">
        <v>399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684</v>
      </c>
      <c r="C107" s="955" t="s">
        <v>782</v>
      </c>
      <c r="D107" s="955">
        <v>45635</v>
      </c>
      <c r="E107" s="880" t="s">
        <v>399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783</v>
      </c>
      <c r="B108" s="955" t="s">
        <v>767</v>
      </c>
      <c r="C108" s="955" t="s">
        <v>784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785</v>
      </c>
      <c r="B109" s="1003" t="s">
        <v>647</v>
      </c>
      <c r="C109" s="955" t="s">
        <v>786</v>
      </c>
      <c r="D109" s="880" t="s">
        <v>399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778</v>
      </c>
      <c r="B110" s="955" t="s">
        <v>783</v>
      </c>
      <c r="C110" s="955" t="s">
        <v>787</v>
      </c>
      <c r="D110" s="880" t="s">
        <v>399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773</v>
      </c>
      <c r="C111" s="955" t="s">
        <v>788</v>
      </c>
      <c r="D111" s="880" t="s">
        <v>399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684</v>
      </c>
      <c r="B112" s="955" t="s">
        <v>789</v>
      </c>
      <c r="C112" s="955" t="s">
        <v>790</v>
      </c>
      <c r="D112" s="955">
        <v>45662</v>
      </c>
      <c r="E112" s="880" t="s">
        <v>399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767</v>
      </c>
      <c r="C113" s="955" t="s">
        <v>791</v>
      </c>
      <c r="D113" s="955">
        <v>45670</v>
      </c>
      <c r="E113" s="880" t="s">
        <v>399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647</v>
      </c>
      <c r="B114" s="955" t="s">
        <v>684</v>
      </c>
      <c r="C114" s="955" t="s">
        <v>792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783</v>
      </c>
      <c r="B115" s="1026" t="s">
        <v>423</v>
      </c>
      <c r="C115" s="955" t="s">
        <v>793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773</v>
      </c>
      <c r="C116" s="955" t="s">
        <v>794</v>
      </c>
      <c r="D116" s="955">
        <v>45690</v>
      </c>
      <c r="E116" s="880" t="s">
        <v>399</v>
      </c>
      <c r="F116" s="880" t="s">
        <v>399</v>
      </c>
      <c r="G116" s="802">
        <f t="shared" si="77"/>
        <v>45705</v>
      </c>
      <c r="H116" s="802">
        <f t="shared" si="78"/>
        <v>45707</v>
      </c>
      <c r="I116" s="880" t="s">
        <v>399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789</v>
      </c>
      <c r="B117" s="955" t="s">
        <v>795</v>
      </c>
      <c r="C117" s="955" t="s">
        <v>796</v>
      </c>
      <c r="D117" s="955">
        <v>45700</v>
      </c>
      <c r="E117" s="880" t="s">
        <v>399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767</v>
      </c>
      <c r="C118" s="955" t="s">
        <v>797</v>
      </c>
      <c r="D118" s="955">
        <v>45703</v>
      </c>
      <c r="E118" s="880" t="s">
        <v>399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778</v>
      </c>
      <c r="B119" s="955" t="s">
        <v>783</v>
      </c>
      <c r="C119" s="955" t="s">
        <v>798</v>
      </c>
      <c r="D119" s="955">
        <v>45722</v>
      </c>
      <c r="E119" s="880" t="s">
        <v>399</v>
      </c>
      <c r="F119" s="880" t="s">
        <v>399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684</v>
      </c>
      <c r="B120" s="1026" t="s">
        <v>423</v>
      </c>
      <c r="C120" s="955" t="s">
        <v>799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773</v>
      </c>
      <c r="C121" s="955" t="s">
        <v>800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577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33" t="s">
        <v>119</v>
      </c>
      <c r="C124" s="1243"/>
      <c r="D124" s="1235" t="s">
        <v>363</v>
      </c>
      <c r="E124" s="950" t="s">
        <v>284</v>
      </c>
      <c r="F124" s="941" t="s">
        <v>246</v>
      </c>
      <c r="G124" s="941" t="s">
        <v>226</v>
      </c>
      <c r="H124" s="941" t="s">
        <v>179</v>
      </c>
      <c r="I124" s="769"/>
      <c r="J124" s="881"/>
      <c r="K124" s="881"/>
    </row>
    <row r="125" spans="1:13" s="193" customFormat="1" ht="21" customHeight="1">
      <c r="A125" s="805"/>
      <c r="B125" s="944" t="s">
        <v>365</v>
      </c>
      <c r="C125" s="944" t="s">
        <v>366</v>
      </c>
      <c r="D125" s="1236"/>
      <c r="E125" s="977" t="s">
        <v>176</v>
      </c>
      <c r="F125" s="977" t="s">
        <v>177</v>
      </c>
      <c r="G125" s="977" t="s">
        <v>296</v>
      </c>
      <c r="H125" s="977" t="s">
        <v>181</v>
      </c>
      <c r="I125" s="769"/>
      <c r="J125" s="1046" t="s">
        <v>502</v>
      </c>
      <c r="K125" s="1046" t="s">
        <v>367</v>
      </c>
      <c r="L125" s="1046" t="s">
        <v>368</v>
      </c>
    </row>
    <row r="126" spans="1:13" s="193" customFormat="1" ht="21" hidden="1" customHeight="1">
      <c r="A126" s="805"/>
      <c r="B126" s="802" t="s">
        <v>709</v>
      </c>
      <c r="C126" s="802" t="s">
        <v>710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711</v>
      </c>
      <c r="C127" s="802" t="s">
        <v>712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713</v>
      </c>
      <c r="C128" s="802" t="s">
        <v>714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715</v>
      </c>
      <c r="B129" s="618" t="s">
        <v>716</v>
      </c>
      <c r="C129" s="802" t="s">
        <v>717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718</v>
      </c>
      <c r="C130" s="802" t="s">
        <v>719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720</v>
      </c>
      <c r="C131" s="802" t="s">
        <v>721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722</v>
      </c>
      <c r="B132" s="802" t="s">
        <v>723</v>
      </c>
      <c r="C132" s="802" t="s">
        <v>724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709</v>
      </c>
      <c r="C133" s="802" t="s">
        <v>725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711</v>
      </c>
      <c r="C134" s="802" t="s">
        <v>726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713</v>
      </c>
      <c r="C135" s="802" t="s">
        <v>727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716</v>
      </c>
      <c r="C136" s="802" t="s">
        <v>728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718</v>
      </c>
      <c r="C137" s="802" t="s">
        <v>729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730</v>
      </c>
      <c r="B138" s="804" t="s">
        <v>709</v>
      </c>
      <c r="C138" s="802" t="s">
        <v>731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732</v>
      </c>
      <c r="B139" s="804" t="s">
        <v>720</v>
      </c>
      <c r="C139" s="802" t="s">
        <v>733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734</v>
      </c>
      <c r="B140" s="804" t="s">
        <v>723</v>
      </c>
      <c r="C140" s="802" t="s">
        <v>735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711</v>
      </c>
      <c r="C141" s="802" t="s">
        <v>736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713</v>
      </c>
      <c r="C142" s="903" t="s">
        <v>737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716</v>
      </c>
      <c r="C143" s="903" t="s">
        <v>738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718</v>
      </c>
      <c r="C144" s="903" t="s">
        <v>739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730</v>
      </c>
      <c r="B145" s="978" t="s">
        <v>709</v>
      </c>
      <c r="C145" s="955" t="s">
        <v>740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720</v>
      </c>
      <c r="B146" s="1027" t="s">
        <v>399</v>
      </c>
      <c r="C146" s="955" t="s">
        <v>741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723</v>
      </c>
      <c r="B147" s="978" t="s">
        <v>720</v>
      </c>
      <c r="C147" s="955" t="s">
        <v>742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743</v>
      </c>
      <c r="B148" s="955" t="s">
        <v>711</v>
      </c>
      <c r="C148" s="955" t="s">
        <v>744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713</v>
      </c>
      <c r="B149" s="955" t="s">
        <v>716</v>
      </c>
      <c r="C149" s="955" t="s">
        <v>745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716</v>
      </c>
      <c r="B150" s="955" t="s">
        <v>713</v>
      </c>
      <c r="C150" s="955" t="s">
        <v>746</v>
      </c>
      <c r="D150" s="955">
        <f t="shared" ref="D150" si="99">D149+7</f>
        <v>45430</v>
      </c>
      <c r="E150" s="880" t="s">
        <v>399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718</v>
      </c>
      <c r="C151" s="955" t="s">
        <v>747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709</v>
      </c>
      <c r="B152" s="955" t="s">
        <v>748</v>
      </c>
      <c r="C152" s="955" t="s">
        <v>749</v>
      </c>
      <c r="D152" s="955">
        <v>45454</v>
      </c>
      <c r="E152" s="880" t="s">
        <v>399</v>
      </c>
      <c r="F152" s="802">
        <f t="shared" si="94"/>
        <v>45464</v>
      </c>
      <c r="G152" s="802">
        <f t="shared" si="95"/>
        <v>45470</v>
      </c>
      <c r="H152" s="880" t="s">
        <v>399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750</v>
      </c>
      <c r="B153" s="955" t="s">
        <v>711</v>
      </c>
      <c r="C153" s="955" t="s">
        <v>751</v>
      </c>
      <c r="D153" s="955">
        <v>45457</v>
      </c>
      <c r="E153" s="880" t="s">
        <v>399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752</v>
      </c>
      <c r="B154" s="955" t="s">
        <v>723</v>
      </c>
      <c r="C154" s="955" t="s">
        <v>753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754</v>
      </c>
      <c r="B155" s="1026" t="s">
        <v>755</v>
      </c>
      <c r="C155" s="955" t="s">
        <v>756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757</v>
      </c>
      <c r="C156" s="955" t="s">
        <v>758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759</v>
      </c>
      <c r="B157" s="1026" t="s">
        <v>423</v>
      </c>
      <c r="C157" s="955" t="s">
        <v>760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423</v>
      </c>
      <c r="C158" s="955" t="s">
        <v>761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637</v>
      </c>
      <c r="B159" s="955" t="s">
        <v>684</v>
      </c>
      <c r="C159" s="955" t="s">
        <v>762</v>
      </c>
      <c r="D159" s="880" t="s">
        <v>399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757</v>
      </c>
      <c r="B160" s="1026" t="s">
        <v>423</v>
      </c>
      <c r="C160" s="955" t="s">
        <v>763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764</v>
      </c>
      <c r="B161" s="1026" t="s">
        <v>423</v>
      </c>
      <c r="C161" s="955" t="s">
        <v>765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766</v>
      </c>
      <c r="B162" s="955" t="s">
        <v>767</v>
      </c>
      <c r="C162" s="955" t="s">
        <v>768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369</v>
      </c>
      <c r="B163" s="955" t="s">
        <v>757</v>
      </c>
      <c r="C163" s="955" t="s">
        <v>769</v>
      </c>
      <c r="D163" s="880" t="s">
        <v>399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770</v>
      </c>
      <c r="B164" s="1026" t="s">
        <v>423</v>
      </c>
      <c r="C164" s="955" t="s">
        <v>771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684</v>
      </c>
      <c r="C165" s="955" t="s">
        <v>772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773</v>
      </c>
      <c r="C166" s="955" t="s">
        <v>774</v>
      </c>
      <c r="D166" s="880" t="s">
        <v>399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423</v>
      </c>
      <c r="C167" s="955" t="s">
        <v>775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757</v>
      </c>
      <c r="B168" s="955" t="s">
        <v>767</v>
      </c>
      <c r="C168" s="955" t="s">
        <v>776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777</v>
      </c>
      <c r="B169" s="955" t="s">
        <v>778</v>
      </c>
      <c r="C169" s="955" t="s">
        <v>779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423</v>
      </c>
      <c r="C170" s="955" t="s">
        <v>780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773</v>
      </c>
      <c r="C171" s="955" t="s">
        <v>781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684</v>
      </c>
      <c r="C172" s="955" t="s">
        <v>782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783</v>
      </c>
      <c r="B173" s="955" t="s">
        <v>767</v>
      </c>
      <c r="C173" s="955" t="s">
        <v>784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785</v>
      </c>
      <c r="B174" s="1003" t="s">
        <v>647</v>
      </c>
      <c r="C174" s="955" t="s">
        <v>786</v>
      </c>
      <c r="D174" s="880" t="s">
        <v>399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778</v>
      </c>
      <c r="B175" s="955" t="s">
        <v>783</v>
      </c>
      <c r="C175" s="955" t="s">
        <v>787</v>
      </c>
      <c r="D175" s="880" t="s">
        <v>399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773</v>
      </c>
      <c r="C176" s="955" t="s">
        <v>788</v>
      </c>
      <c r="D176" s="880" t="s">
        <v>399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684</v>
      </c>
      <c r="B177" s="955" t="s">
        <v>789</v>
      </c>
      <c r="C177" s="955" t="s">
        <v>790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767</v>
      </c>
      <c r="C178" s="955" t="s">
        <v>791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647</v>
      </c>
      <c r="B179" s="955" t="s">
        <v>684</v>
      </c>
      <c r="C179" s="955" t="s">
        <v>792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783</v>
      </c>
      <c r="B180" s="1026" t="s">
        <v>423</v>
      </c>
      <c r="C180" s="955" t="s">
        <v>793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773</v>
      </c>
      <c r="C181" s="955" t="s">
        <v>794</v>
      </c>
      <c r="D181" s="955">
        <v>45690</v>
      </c>
      <c r="E181" s="880" t="s">
        <v>399</v>
      </c>
      <c r="F181" s="802">
        <f t="shared" si="106"/>
        <v>45705</v>
      </c>
      <c r="G181" s="802">
        <f t="shared" si="107"/>
        <v>45707</v>
      </c>
      <c r="H181" s="880" t="s">
        <v>399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789</v>
      </c>
      <c r="B182" s="955" t="s">
        <v>795</v>
      </c>
      <c r="C182" s="955" t="s">
        <v>796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767</v>
      </c>
      <c r="C183" s="955" t="s">
        <v>797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789</v>
      </c>
      <c r="B184" s="1026" t="s">
        <v>423</v>
      </c>
      <c r="C184" s="955" t="s">
        <v>801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795</v>
      </c>
      <c r="C185" s="955" t="s">
        <v>802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423</v>
      </c>
      <c r="C186" s="955" t="s">
        <v>803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684</v>
      </c>
      <c r="C187" s="955" t="s">
        <v>804</v>
      </c>
      <c r="D187" s="955">
        <v>45757</v>
      </c>
      <c r="E187" s="880" t="s">
        <v>399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783</v>
      </c>
      <c r="C188" s="955" t="s">
        <v>805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767</v>
      </c>
      <c r="C189" s="955" t="s">
        <v>806</v>
      </c>
      <c r="D189" s="955">
        <v>45768</v>
      </c>
      <c r="E189" s="972" t="s">
        <v>399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773</v>
      </c>
      <c r="C190" s="955" t="s">
        <v>807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795</v>
      </c>
      <c r="C191" s="955" t="s">
        <v>808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789</v>
      </c>
      <c r="C192" s="955" t="s">
        <v>809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684</v>
      </c>
      <c r="C193" s="955" t="s">
        <v>810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783</v>
      </c>
      <c r="C194" s="955" t="s">
        <v>811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767</v>
      </c>
      <c r="C195" s="955" t="s">
        <v>812</v>
      </c>
      <c r="D195" s="972" t="s">
        <v>399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773</v>
      </c>
      <c r="C196" s="955" t="s">
        <v>813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795</v>
      </c>
      <c r="C197" s="955" t="s">
        <v>814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423</v>
      </c>
      <c r="C198" s="955" t="s">
        <v>815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423</v>
      </c>
      <c r="C199" s="955" t="s">
        <v>816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423</v>
      </c>
      <c r="C200" s="955" t="s">
        <v>817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767</v>
      </c>
      <c r="B201" s="955" t="s">
        <v>647</v>
      </c>
      <c r="C201" s="955" t="s">
        <v>818</v>
      </c>
      <c r="D201" s="955">
        <v>45853</v>
      </c>
      <c r="E201" s="972" t="s">
        <v>399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773</v>
      </c>
      <c r="C202" s="955" t="s">
        <v>819</v>
      </c>
      <c r="D202" s="955">
        <v>45855</v>
      </c>
      <c r="E202" s="802">
        <f t="shared" ref="E202" si="123">D202+13</f>
        <v>45868</v>
      </c>
      <c r="F202" s="972" t="s">
        <v>399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795</v>
      </c>
      <c r="C203" s="955" t="s">
        <v>820</v>
      </c>
      <c r="D203" s="955">
        <v>45869</v>
      </c>
      <c r="E203" s="972" t="s">
        <v>399</v>
      </c>
      <c r="F203" s="972" t="s">
        <v>399</v>
      </c>
      <c r="G203" s="972" t="s">
        <v>399</v>
      </c>
      <c r="H203" s="972" t="s">
        <v>399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789</v>
      </c>
      <c r="B204" s="955" t="s">
        <v>821</v>
      </c>
      <c r="C204" s="955" t="s">
        <v>822</v>
      </c>
      <c r="D204" s="955">
        <v>45879</v>
      </c>
      <c r="E204" s="802">
        <v>45887</v>
      </c>
      <c r="F204" s="972" t="s">
        <v>399</v>
      </c>
      <c r="G204" s="802">
        <v>45886</v>
      </c>
      <c r="H204" s="802">
        <v>45903</v>
      </c>
      <c r="J204" s="758">
        <f t="shared" ref="J204:K240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369</v>
      </c>
      <c r="B205" s="1026" t="s">
        <v>423</v>
      </c>
      <c r="C205" s="955" t="s">
        <v>823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789</v>
      </c>
      <c r="C206" s="955" t="s">
        <v>824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647</v>
      </c>
      <c r="C207" s="955" t="s">
        <v>825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773</v>
      </c>
      <c r="C208" s="955" t="s">
        <v>826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795</v>
      </c>
      <c r="B209" s="955" t="s">
        <v>767</v>
      </c>
      <c r="C209" s="955" t="s">
        <v>827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789</v>
      </c>
      <c r="B210" s="955" t="s">
        <v>821</v>
      </c>
      <c r="C210" s="955" t="s">
        <v>828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829</v>
      </c>
      <c r="B211" s="955" t="s">
        <v>830</v>
      </c>
      <c r="C211" s="955" t="s">
        <v>831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789</v>
      </c>
      <c r="C212" s="955" t="s">
        <v>832</v>
      </c>
      <c r="D212" s="972" t="s">
        <v>399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647</v>
      </c>
      <c r="C213" s="955" t="s">
        <v>833</v>
      </c>
      <c r="D213" s="955">
        <v>45932</v>
      </c>
      <c r="E213" s="972" t="s">
        <v>399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773</v>
      </c>
      <c r="C214" s="955" t="s">
        <v>834</v>
      </c>
      <c r="D214" s="955">
        <v>45936</v>
      </c>
      <c r="E214" s="972" t="s">
        <v>399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835</v>
      </c>
      <c r="B215" s="1126" t="s">
        <v>423</v>
      </c>
      <c r="C215" s="955" t="s">
        <v>836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821</v>
      </c>
      <c r="C216" s="955" t="s">
        <v>837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641</v>
      </c>
      <c r="B217" s="955" t="s">
        <v>830</v>
      </c>
      <c r="C217" s="955" t="s">
        <v>838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789</v>
      </c>
      <c r="B218" s="1126" t="s">
        <v>423</v>
      </c>
      <c r="C218" s="955" t="s">
        <v>839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hidden="1" customHeight="1">
      <c r="A219" s="805"/>
      <c r="B219" s="955" t="s">
        <v>647</v>
      </c>
      <c r="C219" s="955" t="s">
        <v>840</v>
      </c>
      <c r="D219" s="955">
        <v>45976</v>
      </c>
      <c r="E219" s="802">
        <f t="shared" ref="E219:E221" si="141">D219+13</f>
        <v>45989</v>
      </c>
      <c r="F219" s="972" t="s">
        <v>399</v>
      </c>
      <c r="G219" s="802">
        <f t="shared" ref="G219:G222" si="142">D219+19</f>
        <v>45995</v>
      </c>
      <c r="H219" s="802">
        <f t="shared" ref="H219:H222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hidden="1" customHeight="1">
      <c r="A220" s="805"/>
      <c r="B220" s="955" t="s">
        <v>773</v>
      </c>
      <c r="C220" s="955" t="s">
        <v>841</v>
      </c>
      <c r="D220" s="955">
        <v>45979</v>
      </c>
      <c r="E220" s="802">
        <f t="shared" si="141"/>
        <v>45992</v>
      </c>
      <c r="F220" s="802">
        <f t="shared" ref="F220:F230" si="145">D220+16</f>
        <v>45995</v>
      </c>
      <c r="G220" s="802">
        <f t="shared" si="142"/>
        <v>45998</v>
      </c>
      <c r="H220" s="802">
        <f t="shared" si="143"/>
        <v>46014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hidden="1" customHeight="1">
      <c r="A221" s="805" t="s">
        <v>835</v>
      </c>
      <c r="B221" s="1061" t="s">
        <v>759</v>
      </c>
      <c r="C221" s="955" t="s">
        <v>842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hidden="1" customHeight="1">
      <c r="A222" s="805" t="s">
        <v>821</v>
      </c>
      <c r="B222" s="1126" t="s">
        <v>423</v>
      </c>
      <c r="C222" s="955" t="s">
        <v>843</v>
      </c>
      <c r="D222" s="760">
        <v>45992</v>
      </c>
      <c r="E222" s="803">
        <f t="shared" ref="E222:E225" si="146">D222+13</f>
        <v>46005</v>
      </c>
      <c r="F222" s="803">
        <f t="shared" si="145"/>
        <v>46008</v>
      </c>
      <c r="G222" s="803">
        <f t="shared" si="142"/>
        <v>46011</v>
      </c>
      <c r="H222" s="803">
        <f t="shared" si="143"/>
        <v>46027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hidden="1" customHeight="1">
      <c r="A223" s="805" t="s">
        <v>830</v>
      </c>
      <c r="B223" s="1126" t="s">
        <v>423</v>
      </c>
      <c r="C223" s="955" t="s">
        <v>844</v>
      </c>
      <c r="D223" s="760">
        <v>46000</v>
      </c>
      <c r="E223" s="803">
        <f t="shared" si="146"/>
        <v>46013</v>
      </c>
      <c r="F223" s="803">
        <f t="shared" si="145"/>
        <v>46016</v>
      </c>
      <c r="G223" s="803">
        <f>D223+19</f>
        <v>46019</v>
      </c>
      <c r="H223" s="803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hidden="1" customHeight="1">
      <c r="A224" s="805"/>
      <c r="B224" s="1061" t="s">
        <v>789</v>
      </c>
      <c r="C224" s="955" t="s">
        <v>845</v>
      </c>
      <c r="D224" s="955">
        <v>46012</v>
      </c>
      <c r="E224" s="802">
        <f t="shared" si="146"/>
        <v>46025</v>
      </c>
      <c r="F224" s="802">
        <f t="shared" si="145"/>
        <v>46028</v>
      </c>
      <c r="G224" s="802">
        <f t="shared" ref="G224:G230" si="147">D224+19</f>
        <v>46031</v>
      </c>
      <c r="H224" s="802">
        <f t="shared" ref="H224:H230" si="148">D224+35</f>
        <v>46047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2" s="193" customFormat="1" ht="20.100000000000001" hidden="1" customHeight="1">
      <c r="A225" s="805"/>
      <c r="B225" s="1061" t="s">
        <v>647</v>
      </c>
      <c r="C225" s="955" t="s">
        <v>846</v>
      </c>
      <c r="D225" s="955">
        <v>46014</v>
      </c>
      <c r="E225" s="802">
        <f t="shared" si="146"/>
        <v>46027</v>
      </c>
      <c r="F225" s="802">
        <f t="shared" si="145"/>
        <v>46030</v>
      </c>
      <c r="G225" s="802">
        <f t="shared" si="147"/>
        <v>46033</v>
      </c>
      <c r="H225" s="802">
        <f t="shared" si="148"/>
        <v>46049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2" s="193" customFormat="1" ht="20.100000000000001" hidden="1" customHeight="1">
      <c r="A226" s="805" t="s">
        <v>773</v>
      </c>
      <c r="B226" s="1126" t="s">
        <v>755</v>
      </c>
      <c r="C226" s="955" t="s">
        <v>847</v>
      </c>
      <c r="D226" s="955">
        <v>46023</v>
      </c>
      <c r="E226" s="802">
        <f t="shared" ref="E226" si="149">D226+13</f>
        <v>46036</v>
      </c>
      <c r="F226" s="802">
        <f t="shared" si="145"/>
        <v>46039</v>
      </c>
      <c r="G226" s="802">
        <f t="shared" si="147"/>
        <v>46042</v>
      </c>
      <c r="H226" s="802">
        <f t="shared" si="148"/>
        <v>46058</v>
      </c>
      <c r="J226" s="758">
        <f t="shared" si="125"/>
        <v>46021</v>
      </c>
      <c r="K226" s="758">
        <f>K225+7</f>
        <v>46022</v>
      </c>
      <c r="L226" s="616">
        <v>1</v>
      </c>
    </row>
    <row r="227" spans="1:12" s="193" customFormat="1" ht="20.100000000000001" hidden="1" customHeight="1">
      <c r="A227" s="805" t="s">
        <v>759</v>
      </c>
      <c r="B227" s="1126" t="s">
        <v>755</v>
      </c>
      <c r="C227" s="955" t="s">
        <v>848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v>46028</v>
      </c>
      <c r="K227" s="758">
        <v>46029</v>
      </c>
      <c r="L227" s="616">
        <f t="shared" si="144"/>
        <v>2</v>
      </c>
    </row>
    <row r="228" spans="1:12" s="193" customFormat="1" ht="20.100000000000001" customHeight="1">
      <c r="A228" s="805"/>
      <c r="B228" s="1061" t="s">
        <v>821</v>
      </c>
      <c r="C228" s="955" t="s">
        <v>849</v>
      </c>
      <c r="D228" s="955">
        <v>46037</v>
      </c>
      <c r="E228" s="802">
        <f t="shared" si="150"/>
        <v>46050</v>
      </c>
      <c r="F228" s="802">
        <f t="shared" si="145"/>
        <v>46053</v>
      </c>
      <c r="G228" s="802">
        <f t="shared" si="147"/>
        <v>46056</v>
      </c>
      <c r="H228" s="802">
        <f t="shared" si="148"/>
        <v>46072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2" s="193" customFormat="1" ht="20.100000000000001" customHeight="1">
      <c r="A229" s="805"/>
      <c r="B229" s="1061" t="s">
        <v>830</v>
      </c>
      <c r="C229" s="955" t="s">
        <v>850</v>
      </c>
      <c r="D229" s="955">
        <v>46044</v>
      </c>
      <c r="E229" s="802">
        <f t="shared" si="150"/>
        <v>46057</v>
      </c>
      <c r="F229" s="802">
        <f t="shared" si="145"/>
        <v>46060</v>
      </c>
      <c r="G229" s="802">
        <f t="shared" si="147"/>
        <v>46063</v>
      </c>
      <c r="H229" s="802">
        <f t="shared" si="148"/>
        <v>46079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2" s="193" customFormat="1" ht="20.100000000000001" customHeight="1">
      <c r="A230" s="805"/>
      <c r="B230" s="1061" t="s">
        <v>789</v>
      </c>
      <c r="C230" s="955" t="s">
        <v>851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2" s="193" customFormat="1" ht="20.100000000000001" customHeight="1">
      <c r="A231" s="805"/>
      <c r="B231" s="1061" t="s">
        <v>647</v>
      </c>
      <c r="C231" s="955" t="s">
        <v>852</v>
      </c>
      <c r="D231" s="955">
        <v>46056</v>
      </c>
      <c r="E231" s="802">
        <f t="shared" ref="E231:E233" si="151">D231+13</f>
        <v>46069</v>
      </c>
      <c r="F231" s="802">
        <f t="shared" ref="F231:F233" si="152">D231+16</f>
        <v>46072</v>
      </c>
      <c r="G231" s="802">
        <f t="shared" ref="G231:G233" si="153">D231+19</f>
        <v>46075</v>
      </c>
      <c r="H231" s="802">
        <f t="shared" ref="H231:H233" si="154">D231+35</f>
        <v>46091</v>
      </c>
      <c r="J231" s="758">
        <f t="shared" si="125"/>
        <v>46056</v>
      </c>
      <c r="K231" s="758">
        <f t="shared" si="125"/>
        <v>46057</v>
      </c>
      <c r="L231" s="616">
        <f t="shared" ref="L231:L233" si="155">WEEKNUM(K231)</f>
        <v>6</v>
      </c>
    </row>
    <row r="232" spans="1:12" s="193" customFormat="1" ht="20.100000000000001" customHeight="1">
      <c r="A232" s="805" t="s">
        <v>773</v>
      </c>
      <c r="B232" s="1061" t="s">
        <v>767</v>
      </c>
      <c r="C232" s="955" t="s">
        <v>853</v>
      </c>
      <c r="D232" s="955">
        <v>46063</v>
      </c>
      <c r="E232" s="802">
        <f t="shared" si="151"/>
        <v>46076</v>
      </c>
      <c r="F232" s="802">
        <f t="shared" si="152"/>
        <v>46079</v>
      </c>
      <c r="G232" s="802">
        <f t="shared" si="153"/>
        <v>46082</v>
      </c>
      <c r="H232" s="802">
        <f t="shared" si="154"/>
        <v>46098</v>
      </c>
      <c r="J232" s="758">
        <f t="shared" si="125"/>
        <v>46063</v>
      </c>
      <c r="K232" s="758">
        <f t="shared" si="125"/>
        <v>46064</v>
      </c>
      <c r="L232" s="616">
        <f t="shared" si="155"/>
        <v>7</v>
      </c>
    </row>
    <row r="233" spans="1:12" s="193" customFormat="1" ht="20.100000000000001" customHeight="1">
      <c r="A233" s="805"/>
      <c r="B233" s="1061" t="s">
        <v>759</v>
      </c>
      <c r="C233" s="955" t="s">
        <v>854</v>
      </c>
      <c r="D233" s="955">
        <v>46070</v>
      </c>
      <c r="E233" s="802">
        <f t="shared" si="151"/>
        <v>46083</v>
      </c>
      <c r="F233" s="802">
        <f t="shared" si="152"/>
        <v>46086</v>
      </c>
      <c r="G233" s="802">
        <f t="shared" si="153"/>
        <v>46089</v>
      </c>
      <c r="H233" s="802">
        <f t="shared" si="154"/>
        <v>46105</v>
      </c>
      <c r="J233" s="758">
        <f t="shared" si="125"/>
        <v>46070</v>
      </c>
      <c r="K233" s="758">
        <f t="shared" si="125"/>
        <v>46071</v>
      </c>
      <c r="L233" s="616">
        <f t="shared" si="155"/>
        <v>8</v>
      </c>
    </row>
    <row r="234" spans="1:12" s="193" customFormat="1" ht="20.100000000000001" customHeight="1">
      <c r="A234" s="805"/>
      <c r="B234" s="1061" t="s">
        <v>821</v>
      </c>
      <c r="C234" s="955" t="s">
        <v>855</v>
      </c>
      <c r="D234" s="955">
        <v>46077</v>
      </c>
      <c r="E234" s="802">
        <f t="shared" ref="E234" si="156">D234+13</f>
        <v>46090</v>
      </c>
      <c r="F234" s="802">
        <f t="shared" ref="F234" si="157">D234+16</f>
        <v>46093</v>
      </c>
      <c r="G234" s="802">
        <f t="shared" ref="G234" si="158">D234+19</f>
        <v>46096</v>
      </c>
      <c r="H234" s="802">
        <f t="shared" ref="H234" si="159">D234+35</f>
        <v>46112</v>
      </c>
      <c r="J234" s="758">
        <f t="shared" si="125"/>
        <v>46077</v>
      </c>
      <c r="K234" s="758">
        <f t="shared" si="125"/>
        <v>46078</v>
      </c>
      <c r="L234" s="616">
        <f t="shared" ref="L234" si="160">WEEKNUM(K234)</f>
        <v>9</v>
      </c>
    </row>
    <row r="235" spans="1:12" s="193" customFormat="1" ht="20.100000000000001" customHeight="1">
      <c r="A235" s="805"/>
      <c r="B235" s="1061" t="s">
        <v>830</v>
      </c>
      <c r="C235" s="955" t="s">
        <v>856</v>
      </c>
      <c r="D235" s="955">
        <v>46084</v>
      </c>
      <c r="E235" s="802">
        <f t="shared" ref="E235" si="161">D235+13</f>
        <v>46097</v>
      </c>
      <c r="F235" s="802">
        <f t="shared" ref="F235" si="162">D235+16</f>
        <v>46100</v>
      </c>
      <c r="G235" s="802">
        <f t="shared" ref="G235" si="163">D235+19</f>
        <v>46103</v>
      </c>
      <c r="H235" s="802">
        <f t="shared" ref="H235" si="164">D235+35</f>
        <v>46119</v>
      </c>
      <c r="J235" s="758">
        <f t="shared" si="125"/>
        <v>46084</v>
      </c>
      <c r="K235" s="758">
        <f t="shared" si="125"/>
        <v>46085</v>
      </c>
      <c r="L235" s="616">
        <f t="shared" ref="L235" si="165">WEEKNUM(K235)</f>
        <v>10</v>
      </c>
    </row>
    <row r="236" spans="1:12" s="193" customFormat="1" ht="20.100000000000001" customHeight="1">
      <c r="A236" s="805"/>
      <c r="B236" s="1061" t="s">
        <v>789</v>
      </c>
      <c r="C236" s="955" t="s">
        <v>857</v>
      </c>
      <c r="D236" s="955">
        <v>46091</v>
      </c>
      <c r="E236" s="802">
        <f t="shared" ref="E236" si="166">D236+13</f>
        <v>46104</v>
      </c>
      <c r="F236" s="802">
        <f t="shared" ref="F236" si="167">D236+16</f>
        <v>46107</v>
      </c>
      <c r="G236" s="802">
        <f t="shared" ref="G236" si="168">D236+19</f>
        <v>46110</v>
      </c>
      <c r="H236" s="802">
        <f t="shared" ref="H236" si="169">D236+35</f>
        <v>46126</v>
      </c>
      <c r="J236" s="758">
        <f t="shared" si="125"/>
        <v>46091</v>
      </c>
      <c r="K236" s="758">
        <f t="shared" si="125"/>
        <v>46092</v>
      </c>
      <c r="L236" s="616">
        <f t="shared" ref="L236" si="170">WEEKNUM(K236)</f>
        <v>11</v>
      </c>
    </row>
    <row r="237" spans="1:12" s="193" customFormat="1" ht="20.100000000000001" customHeight="1">
      <c r="A237" s="805"/>
      <c r="B237" s="1061" t="s">
        <v>647</v>
      </c>
      <c r="C237" s="955" t="s">
        <v>858</v>
      </c>
      <c r="D237" s="955">
        <v>46098</v>
      </c>
      <c r="E237" s="802">
        <f t="shared" ref="E237" si="171">D237+13</f>
        <v>46111</v>
      </c>
      <c r="F237" s="802">
        <f t="shared" ref="F237" si="172">D237+16</f>
        <v>46114</v>
      </c>
      <c r="G237" s="802">
        <f t="shared" ref="G237" si="173">D237+19</f>
        <v>46117</v>
      </c>
      <c r="H237" s="802">
        <f t="shared" ref="H237" si="174">D237+35</f>
        <v>46133</v>
      </c>
      <c r="J237" s="758">
        <f t="shared" si="125"/>
        <v>46098</v>
      </c>
      <c r="K237" s="758">
        <f t="shared" si="125"/>
        <v>46099</v>
      </c>
      <c r="L237" s="616">
        <f t="shared" ref="L237" si="175">WEEKNUM(K237)</f>
        <v>12</v>
      </c>
    </row>
    <row r="238" spans="1:12" s="193" customFormat="1" ht="20.100000000000001" customHeight="1">
      <c r="A238" s="805"/>
      <c r="B238" s="1061" t="s">
        <v>767</v>
      </c>
      <c r="C238" s="955" t="s">
        <v>859</v>
      </c>
      <c r="D238" s="955">
        <v>46105</v>
      </c>
      <c r="E238" s="802">
        <f t="shared" ref="E238" si="176">D238+13</f>
        <v>46118</v>
      </c>
      <c r="F238" s="802">
        <f t="shared" ref="F238" si="177">D238+16</f>
        <v>46121</v>
      </c>
      <c r="G238" s="802">
        <f t="shared" ref="G238" si="178">D238+19</f>
        <v>46124</v>
      </c>
      <c r="H238" s="802">
        <f t="shared" ref="H238" si="179">D238+35</f>
        <v>46140</v>
      </c>
      <c r="J238" s="758">
        <f t="shared" si="125"/>
        <v>46105</v>
      </c>
      <c r="K238" s="758">
        <f t="shared" si="125"/>
        <v>46106</v>
      </c>
      <c r="L238" s="616">
        <f t="shared" ref="L238" si="180">WEEKNUM(K238)</f>
        <v>13</v>
      </c>
    </row>
    <row r="239" spans="1:12" s="193" customFormat="1" ht="20.100000000000001" customHeight="1">
      <c r="A239" s="805"/>
      <c r="B239" s="1061" t="s">
        <v>759</v>
      </c>
      <c r="C239" s="955" t="s">
        <v>860</v>
      </c>
      <c r="D239" s="955">
        <v>46112</v>
      </c>
      <c r="E239" s="802">
        <f t="shared" ref="E239" si="181">D239+13</f>
        <v>46125</v>
      </c>
      <c r="F239" s="802">
        <f t="shared" ref="F239" si="182">D239+16</f>
        <v>46128</v>
      </c>
      <c r="G239" s="802">
        <f t="shared" ref="G239" si="183">D239+19</f>
        <v>46131</v>
      </c>
      <c r="H239" s="802">
        <f t="shared" ref="H239" si="184">D239+35</f>
        <v>46147</v>
      </c>
      <c r="J239" s="758">
        <f t="shared" si="125"/>
        <v>46112</v>
      </c>
      <c r="K239" s="758">
        <f t="shared" si="125"/>
        <v>46113</v>
      </c>
      <c r="L239" s="616">
        <f t="shared" ref="L239" si="185">WEEKNUM(K239)</f>
        <v>14</v>
      </c>
    </row>
    <row r="240" spans="1:12" s="193" customFormat="1" ht="20.100000000000001" customHeight="1">
      <c r="A240" s="805"/>
      <c r="B240" s="1061" t="s">
        <v>821</v>
      </c>
      <c r="C240" s="955" t="s">
        <v>861</v>
      </c>
      <c r="D240" s="955">
        <v>46119</v>
      </c>
      <c r="E240" s="802">
        <f t="shared" ref="E240" si="186">D240+13</f>
        <v>46132</v>
      </c>
      <c r="F240" s="802">
        <f t="shared" ref="F240" si="187">D240+16</f>
        <v>46135</v>
      </c>
      <c r="G240" s="802">
        <f t="shared" ref="G240" si="188">D240+19</f>
        <v>46138</v>
      </c>
      <c r="H240" s="802">
        <f t="shared" ref="H240" si="189">D240+35</f>
        <v>46154</v>
      </c>
      <c r="J240" s="758">
        <f t="shared" si="125"/>
        <v>46119</v>
      </c>
      <c r="K240" s="758">
        <f t="shared" si="125"/>
        <v>46120</v>
      </c>
      <c r="L240" s="616">
        <f t="shared" ref="L240" si="190">WEEKNUM(K240)</f>
        <v>15</v>
      </c>
    </row>
    <row r="241" spans="1:16" s="18" customFormat="1" ht="20.100000000000001" customHeight="1">
      <c r="A241" s="861"/>
      <c r="B241" s="147" t="s">
        <v>577</v>
      </c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1:16" s="18" customFormat="1" ht="20.100000000000001" customHeight="1">
      <c r="A242" s="861"/>
      <c r="B242" s="147"/>
      <c r="C242" s="11"/>
      <c r="D242" s="11"/>
      <c r="E242" s="11"/>
      <c r="F242" s="11"/>
      <c r="G242" s="11"/>
      <c r="H242" s="11"/>
      <c r="I242" s="11"/>
      <c r="J242" s="11"/>
      <c r="K242" s="11"/>
    </row>
    <row r="243" spans="1:16" s="147" customFormat="1" ht="18.75" customHeight="1">
      <c r="A243" s="863"/>
      <c r="B243" s="763"/>
      <c r="C243" s="751"/>
      <c r="D243" s="752"/>
      <c r="E243" s="764"/>
      <c r="F243" s="768"/>
      <c r="G243" s="424"/>
      <c r="H243" s="424"/>
      <c r="I243" s="752"/>
      <c r="J243" s="145"/>
      <c r="K243" s="145"/>
      <c r="L243" s="145"/>
      <c r="M243" s="145"/>
    </row>
    <row r="244" spans="1:16" s="147" customFormat="1" ht="18.75" customHeight="1">
      <c r="B244" s="771"/>
      <c r="C244" s="772"/>
      <c r="D244" s="773"/>
      <c r="E244" s="774"/>
      <c r="F244" s="775"/>
      <c r="G244" s="776"/>
      <c r="H244" s="777"/>
    </row>
    <row r="245" spans="1:16" s="147" customFormat="1" ht="18.75" customHeight="1">
      <c r="B245" s="778" t="s">
        <v>578</v>
      </c>
      <c r="C245" s="145"/>
      <c r="D245" s="147" t="s">
        <v>579</v>
      </c>
      <c r="G245" s="147" t="s">
        <v>580</v>
      </c>
      <c r="H245" s="779"/>
    </row>
    <row r="246" spans="1:16" s="147" customFormat="1" ht="18.75" customHeight="1">
      <c r="B246" s="780" t="s">
        <v>581</v>
      </c>
      <c r="C246" s="1098" t="s">
        <v>582</v>
      </c>
      <c r="D246" s="133" t="s">
        <v>583</v>
      </c>
      <c r="F246" s="1098" t="s">
        <v>584</v>
      </c>
      <c r="G246" s="145" t="s">
        <v>585</v>
      </c>
      <c r="H246" s="1099" t="s">
        <v>586</v>
      </c>
    </row>
    <row r="247" spans="1:16" s="147" customFormat="1" ht="18.75" customHeight="1">
      <c r="B247" s="780" t="s">
        <v>587</v>
      </c>
      <c r="C247" s="1098" t="s">
        <v>588</v>
      </c>
      <c r="D247" s="133" t="s">
        <v>589</v>
      </c>
      <c r="E247" s="148" t="s">
        <v>590</v>
      </c>
      <c r="F247" s="1100" t="s">
        <v>591</v>
      </c>
      <c r="G247" s="145" t="s">
        <v>592</v>
      </c>
      <c r="H247" s="1099" t="s">
        <v>593</v>
      </c>
    </row>
    <row r="248" spans="1:16" s="147" customFormat="1" ht="18.75" customHeight="1">
      <c r="B248" s="783" t="s">
        <v>594</v>
      </c>
      <c r="C248" s="1101" t="s">
        <v>595</v>
      </c>
      <c r="D248" s="133" t="s">
        <v>596</v>
      </c>
      <c r="E248" s="148" t="s">
        <v>597</v>
      </c>
      <c r="F248" s="1100" t="s">
        <v>598</v>
      </c>
      <c r="G248" s="588" t="s">
        <v>599</v>
      </c>
      <c r="H248" s="1102" t="s">
        <v>600</v>
      </c>
    </row>
    <row r="249" spans="1:16" s="147" customFormat="1" ht="18.75" customHeight="1">
      <c r="B249" s="783" t="s">
        <v>601</v>
      </c>
      <c r="C249" s="1101" t="s">
        <v>602</v>
      </c>
      <c r="D249" s="133" t="s">
        <v>603</v>
      </c>
      <c r="E249" s="148" t="s">
        <v>604</v>
      </c>
      <c r="F249" s="1100" t="s">
        <v>605</v>
      </c>
      <c r="G249" s="588" t="s">
        <v>606</v>
      </c>
      <c r="H249" s="1102" t="s">
        <v>607</v>
      </c>
      <c r="O249" s="149"/>
      <c r="P249" s="149"/>
    </row>
    <row r="250" spans="1:16" s="147" customFormat="1" ht="18.75" customHeight="1">
      <c r="B250" s="783" t="s">
        <v>862</v>
      </c>
      <c r="C250" s="1101" t="s">
        <v>609</v>
      </c>
      <c r="D250" s="133" t="s">
        <v>610</v>
      </c>
      <c r="E250" s="148" t="s">
        <v>611</v>
      </c>
      <c r="F250" s="1100" t="s">
        <v>612</v>
      </c>
      <c r="G250" s="588" t="s">
        <v>613</v>
      </c>
      <c r="H250" s="1102" t="s">
        <v>614</v>
      </c>
      <c r="O250" s="149"/>
      <c r="P250" s="149"/>
    </row>
    <row r="251" spans="1:16" s="147" customFormat="1" ht="18.75" customHeight="1">
      <c r="B251" s="783" t="s">
        <v>615</v>
      </c>
      <c r="C251" s="1101" t="s">
        <v>616</v>
      </c>
      <c r="D251" s="133" t="s">
        <v>617</v>
      </c>
      <c r="E251" s="148" t="s">
        <v>618</v>
      </c>
      <c r="F251" s="1100" t="s">
        <v>619</v>
      </c>
      <c r="G251" s="588" t="s">
        <v>620</v>
      </c>
      <c r="H251" s="1102" t="s">
        <v>621</v>
      </c>
      <c r="O251" s="149"/>
      <c r="P251" s="149"/>
    </row>
    <row r="252" spans="1:16" s="147" customFormat="1" ht="18.75" customHeight="1">
      <c r="B252" s="783" t="s">
        <v>622</v>
      </c>
      <c r="C252" s="1101" t="s">
        <v>623</v>
      </c>
      <c r="D252" s="133" t="s">
        <v>624</v>
      </c>
      <c r="E252" s="148" t="s">
        <v>625</v>
      </c>
      <c r="F252" s="1098" t="s">
        <v>626</v>
      </c>
      <c r="G252" s="588" t="s">
        <v>627</v>
      </c>
      <c r="H252" s="787" t="s">
        <v>628</v>
      </c>
      <c r="O252" s="149"/>
      <c r="P252" s="149"/>
    </row>
    <row r="253" spans="1:16" s="149" customFormat="1" ht="18.75" customHeight="1">
      <c r="A253" s="1033"/>
      <c r="B253" s="783" t="s">
        <v>629</v>
      </c>
      <c r="C253" s="1101" t="s">
        <v>630</v>
      </c>
      <c r="D253" s="133"/>
      <c r="E253" s="145"/>
      <c r="F253" s="588"/>
      <c r="G253" s="147"/>
      <c r="H253" s="788"/>
      <c r="I253" s="145"/>
      <c r="J253" s="145"/>
      <c r="K253" s="145"/>
      <c r="L253" s="145"/>
    </row>
    <row r="254" spans="1:16" s="149" customFormat="1" ht="18.75" customHeight="1">
      <c r="A254" s="1033"/>
      <c r="B254" s="789"/>
      <c r="C254" s="790"/>
      <c r="D254" s="790"/>
      <c r="E254" s="791"/>
      <c r="F254" s="791"/>
      <c r="G254" s="791"/>
      <c r="H254" s="792"/>
      <c r="I254" s="145"/>
      <c r="J254" s="145"/>
      <c r="K254" s="145"/>
      <c r="L254" s="145"/>
    </row>
    <row r="255" spans="1:16" s="147" customFormat="1" ht="18.75" customHeight="1">
      <c r="A255" s="863"/>
      <c r="B255" s="11"/>
      <c r="C255" s="11"/>
      <c r="D255" s="11"/>
      <c r="E255" s="145"/>
      <c r="F255" s="145"/>
      <c r="G255" s="145"/>
      <c r="H255" s="11"/>
      <c r="I255" s="145"/>
      <c r="J255" s="145"/>
      <c r="K255" s="145"/>
      <c r="L255" s="145"/>
      <c r="M255" s="145"/>
    </row>
    <row r="256" spans="1:16" s="147" customFormat="1" ht="18.75" customHeight="1">
      <c r="A256" s="863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331"/>
      <c r="M256" s="145"/>
    </row>
    <row r="257" spans="1:13" s="147" customFormat="1" ht="18.75" customHeight="1">
      <c r="A257" s="863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331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63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63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63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63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331"/>
    </row>
    <row r="352" spans="1:13" s="147" customFormat="1" ht="18.75" customHeight="1">
      <c r="A352" s="863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331"/>
    </row>
    <row r="353" spans="1:13" s="147" customFormat="1" ht="18.75" customHeight="1">
      <c r="A353" s="863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331"/>
    </row>
    <row r="354" spans="1:13" s="147" customFormat="1" ht="18.75" customHeight="1">
      <c r="A354" s="863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331"/>
    </row>
    <row r="355" spans="1:13" s="147" customFormat="1" ht="18.75" customHeight="1">
      <c r="A355" s="863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331"/>
    </row>
    <row r="356" spans="1:13" s="147" customFormat="1" ht="18.75" customHeight="1">
      <c r="A356" s="863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331"/>
    </row>
    <row r="357" spans="1:13" s="147" customFormat="1" ht="18.75" customHeight="1">
      <c r="A357" s="863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331"/>
    </row>
    <row r="358" spans="1:13" s="147" customFormat="1" ht="18" customHeight="1">
      <c r="A358" s="863"/>
      <c r="B358" s="756"/>
      <c r="C358" s="155"/>
      <c r="D358" s="162"/>
      <c r="E358" s="155"/>
      <c r="F358" s="155"/>
      <c r="H358" s="430"/>
      <c r="I358" s="162"/>
      <c r="J358" s="145"/>
      <c r="K358" s="145"/>
      <c r="L358" s="145"/>
      <c r="M358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6" r:id="rId1" xr:uid="{78185C98-CE40-45B9-94EC-69C7D6D8F583}"/>
    <hyperlink ref="C246" r:id="rId2" xr:uid="{33CFA7CB-EEA5-483A-80EE-9B275246FDE1}"/>
    <hyperlink ref="H251" r:id="rId3" xr:uid="{BEBF9EEC-39C2-4554-8148-F6DBEA55340E}"/>
    <hyperlink ref="H250" r:id="rId4" xr:uid="{209EB6D8-1EAD-44F4-9F82-490CEFB9D72B}"/>
    <hyperlink ref="C249" r:id="rId5" xr:uid="{8DB48C81-7385-41A4-9869-6C5C6AC865F8}"/>
    <hyperlink ref="C247" r:id="rId6" xr:uid="{B6925AD6-3032-4EE8-A361-1113B94A700D}"/>
    <hyperlink ref="C253" r:id="rId7" xr:uid="{F6E1BB6B-DCC6-401C-8112-72776BC9ACBB}"/>
    <hyperlink ref="H249" r:id="rId8" xr:uid="{BEC5F07E-7F3C-4A91-A8B5-F6136C2C06A8}"/>
    <hyperlink ref="H252" r:id="rId9" xr:uid="{CF47D7BF-0BEF-4DB7-9BC5-3916AE6F9252}"/>
    <hyperlink ref="F246" r:id="rId10" xr:uid="{CD46A59B-D06C-4B06-AADD-45CDC79ABB4B}"/>
    <hyperlink ref="F251" r:id="rId11" xr:uid="{0A63FE8C-4BAE-4711-B490-D4B8C73D2EB2}"/>
    <hyperlink ref="F247" r:id="rId12" xr:uid="{860052C6-7C2A-4779-9F3D-E36454E88CAA}"/>
    <hyperlink ref="F248" r:id="rId13" xr:uid="{2DCB52C8-CDCC-45DC-9D38-6A9030457DEC}"/>
    <hyperlink ref="F249" r:id="rId14" xr:uid="{D4A99D4D-6845-4A4B-8987-B51CC034A940}"/>
    <hyperlink ref="F250" r:id="rId15" xr:uid="{7AF81332-71D0-4D51-AAD4-0C4A3287BEE5}"/>
    <hyperlink ref="H247" r:id="rId16" xr:uid="{7FF8BA96-9224-4F74-8995-1291E5E44678}"/>
    <hyperlink ref="H248" r:id="rId17" xr:uid="{AE9F37AB-1992-4880-A669-6E2024061EE3}"/>
    <hyperlink ref="F252" r:id="rId18" xr:uid="{58773456-8701-4CD6-AAAC-A11E6F336B16}"/>
    <hyperlink ref="C248" r:id="rId19" xr:uid="{8FDB1F5C-1D2B-496C-923F-661E9B3E8599}"/>
    <hyperlink ref="C250" r:id="rId20" xr:uid="{D1B18B5B-F250-45B1-AE57-F3F380924895}"/>
    <hyperlink ref="C251" r:id="rId21" xr:uid="{0BD6050E-464B-4673-9B2F-867469DE8CF3}"/>
    <hyperlink ref="C252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1545</v>
      </c>
    </row>
    <row r="3" spans="1:14" ht="17.25" customHeight="1">
      <c r="B3" s="165"/>
    </row>
    <row r="4" spans="1:14" ht="17.25" customHeight="1">
      <c r="C4" s="313" t="s">
        <v>5403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3389</v>
      </c>
      <c r="D6" s="208" t="s">
        <v>1772</v>
      </c>
      <c r="E6" s="311" t="s">
        <v>5404</v>
      </c>
      <c r="F6" s="163" t="s">
        <v>4185</v>
      </c>
      <c r="G6" s="163" t="s">
        <v>284</v>
      </c>
      <c r="H6" s="332" t="s">
        <v>4771</v>
      </c>
      <c r="I6" s="146"/>
      <c r="J6" s="337" t="s">
        <v>5405</v>
      </c>
      <c r="K6" s="146"/>
      <c r="L6" s="146"/>
      <c r="M6" s="146"/>
      <c r="N6" s="146"/>
    </row>
    <row r="7" spans="1:14" ht="17.25" customHeight="1">
      <c r="A7" s="218"/>
      <c r="B7" s="152" t="s">
        <v>365</v>
      </c>
      <c r="C7" s="152" t="s">
        <v>366</v>
      </c>
      <c r="D7" s="209"/>
      <c r="E7" s="161" t="s">
        <v>267</v>
      </c>
      <c r="F7" s="332" t="s">
        <v>255</v>
      </c>
      <c r="G7" s="332" t="s">
        <v>273</v>
      </c>
      <c r="H7" s="332" t="s">
        <v>301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423</v>
      </c>
      <c r="C8" s="173" t="s">
        <v>5406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423</v>
      </c>
      <c r="C9" s="355" t="s">
        <v>5407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423</v>
      </c>
      <c r="C10" s="355" t="s">
        <v>5408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423</v>
      </c>
      <c r="C11" s="355" t="s">
        <v>5409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4623</v>
      </c>
      <c r="C12" s="355" t="s">
        <v>5410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5411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4617</v>
      </c>
      <c r="C13" s="355" t="s">
        <v>5412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4627</v>
      </c>
      <c r="C14" s="355" t="s">
        <v>5413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423</v>
      </c>
      <c r="C15" s="355" t="s">
        <v>5414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4509</v>
      </c>
      <c r="C16" s="355" t="s">
        <v>5415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308" t="s">
        <v>5416</v>
      </c>
      <c r="C18" s="1308"/>
      <c r="D18" s="1308"/>
      <c r="E18" s="1308"/>
      <c r="F18" s="1308"/>
      <c r="G18" s="1308"/>
      <c r="H18" s="1308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577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578</v>
      </c>
      <c r="C22" s="193"/>
      <c r="D22" s="193"/>
      <c r="E22" s="194"/>
      <c r="F22" s="195" t="s">
        <v>1681</v>
      </c>
      <c r="G22" s="195"/>
      <c r="H22" s="193"/>
      <c r="I22" s="193"/>
      <c r="J22" s="195" t="s">
        <v>580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581</v>
      </c>
      <c r="C23" s="193"/>
      <c r="D23" s="198" t="s">
        <v>582</v>
      </c>
      <c r="E23" s="199"/>
      <c r="F23" s="197" t="s">
        <v>583</v>
      </c>
      <c r="G23" s="193"/>
      <c r="H23" s="198" t="s">
        <v>584</v>
      </c>
      <c r="I23" s="193"/>
      <c r="J23" s="197" t="s">
        <v>585</v>
      </c>
      <c r="K23" s="193"/>
      <c r="L23" s="198" t="s">
        <v>586</v>
      </c>
      <c r="M23" s="193"/>
      <c r="N23" s="196"/>
    </row>
    <row r="24" spans="1:14" s="159" customFormat="1" ht="17.25" customHeight="1">
      <c r="A24" s="213"/>
      <c r="B24" s="201" t="s">
        <v>5255</v>
      </c>
      <c r="C24" s="202" t="s">
        <v>5256</v>
      </c>
      <c r="D24" s="203" t="s">
        <v>5257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592</v>
      </c>
      <c r="K24" s="202" t="s">
        <v>1682</v>
      </c>
      <c r="L24" s="203" t="s">
        <v>593</v>
      </c>
      <c r="M24" s="193"/>
      <c r="N24" s="196"/>
    </row>
    <row r="25" spans="1:14" s="159" customFormat="1" ht="17.25" customHeight="1">
      <c r="A25" s="212"/>
      <c r="B25" s="201" t="s">
        <v>5258</v>
      </c>
      <c r="C25" s="202" t="s">
        <v>5259</v>
      </c>
      <c r="D25" s="203" t="s">
        <v>5260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599</v>
      </c>
      <c r="K25" s="202" t="s">
        <v>1683</v>
      </c>
      <c r="L25" s="203" t="s">
        <v>600</v>
      </c>
      <c r="M25" s="193"/>
      <c r="N25" s="196"/>
    </row>
    <row r="26" spans="1:14" s="159" customFormat="1" ht="17.25" customHeight="1">
      <c r="A26" s="212"/>
      <c r="B26" s="201" t="s">
        <v>1684</v>
      </c>
      <c r="C26" s="202" t="s">
        <v>5261</v>
      </c>
      <c r="D26" s="203" t="s">
        <v>1685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1686</v>
      </c>
      <c r="K26" s="202" t="s">
        <v>1687</v>
      </c>
      <c r="L26" s="203" t="s">
        <v>1688</v>
      </c>
      <c r="M26" s="193"/>
      <c r="N26" s="196"/>
    </row>
    <row r="27" spans="1:14" s="159" customFormat="1" ht="17.25" customHeight="1">
      <c r="A27" s="212"/>
      <c r="B27" s="201" t="s">
        <v>5262</v>
      </c>
      <c r="C27" s="202" t="s">
        <v>5263</v>
      </c>
      <c r="D27" s="203" t="s">
        <v>5264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613</v>
      </c>
      <c r="K27" s="202" t="s">
        <v>1689</v>
      </c>
      <c r="L27" s="203" t="s">
        <v>614</v>
      </c>
      <c r="M27" s="193"/>
      <c r="N27" s="196"/>
    </row>
    <row r="28" spans="1:14" s="159" customFormat="1" ht="17.25" customHeight="1">
      <c r="A28" s="212"/>
      <c r="B28" s="201" t="s">
        <v>594</v>
      </c>
      <c r="C28" s="202" t="s">
        <v>5265</v>
      </c>
      <c r="D28" s="203" t="s">
        <v>595</v>
      </c>
      <c r="E28" s="197"/>
      <c r="F28" s="201"/>
      <c r="G28" s="202"/>
      <c r="H28" s="203"/>
      <c r="I28" s="193"/>
      <c r="J28" s="201" t="s">
        <v>620</v>
      </c>
      <c r="K28" s="202" t="s">
        <v>1690</v>
      </c>
      <c r="L28" s="203" t="s">
        <v>621</v>
      </c>
      <c r="M28" s="193"/>
      <c r="N28" s="196"/>
    </row>
    <row r="29" spans="1:14" s="159" customFormat="1" ht="17.25" customHeight="1">
      <c r="A29" s="212"/>
      <c r="B29" s="201" t="s">
        <v>5266</v>
      </c>
      <c r="C29" s="202" t="s">
        <v>5267</v>
      </c>
      <c r="D29" s="203" t="s">
        <v>5268</v>
      </c>
      <c r="E29" s="197"/>
      <c r="F29" s="201"/>
      <c r="G29" s="202"/>
      <c r="H29" s="203"/>
      <c r="I29" s="193"/>
      <c r="J29" s="201" t="s">
        <v>1693</v>
      </c>
      <c r="K29" s="202" t="s">
        <v>1694</v>
      </c>
      <c r="L29" s="203" t="s">
        <v>1695</v>
      </c>
      <c r="M29" s="193"/>
      <c r="N29" s="196"/>
    </row>
    <row r="30" spans="1:14" s="159" customFormat="1" ht="17.25" customHeight="1">
      <c r="A30" s="212"/>
      <c r="B30" s="201" t="s">
        <v>5269</v>
      </c>
      <c r="C30" s="202" t="s">
        <v>5270</v>
      </c>
      <c r="D30" s="203" t="s">
        <v>5271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5272</v>
      </c>
      <c r="C31" s="202" t="s">
        <v>5273</v>
      </c>
      <c r="D31" s="203" t="s">
        <v>5274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1698</v>
      </c>
      <c r="C33" s="193" t="s">
        <v>1699</v>
      </c>
      <c r="D33" s="205"/>
      <c r="E33" s="193"/>
      <c r="F33" s="193" t="s">
        <v>1700</v>
      </c>
      <c r="G33" s="206" t="s">
        <v>1701</v>
      </c>
      <c r="H33" s="196"/>
      <c r="I33" s="193"/>
      <c r="J33" s="193" t="s">
        <v>1700</v>
      </c>
      <c r="K33" s="193" t="s">
        <v>1702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5417</v>
      </c>
      <c r="J2" s="265"/>
      <c r="K2" s="265"/>
      <c r="L2" s="265"/>
    </row>
    <row r="3" spans="2:12" ht="19.5" customHeight="1">
      <c r="B3" s="268"/>
      <c r="C3" s="269" t="s">
        <v>5418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3563</v>
      </c>
      <c r="D5" s="302" t="s">
        <v>1772</v>
      </c>
      <c r="E5" s="274" t="s">
        <v>4185</v>
      </c>
      <c r="F5" s="272"/>
      <c r="G5" s="270" t="s">
        <v>5419</v>
      </c>
      <c r="H5" s="270" t="s">
        <v>5420</v>
      </c>
      <c r="J5" s="272"/>
      <c r="L5" s="284"/>
    </row>
    <row r="6" spans="2:12">
      <c r="B6" s="276" t="s">
        <v>365</v>
      </c>
      <c r="C6" s="276" t="s">
        <v>366</v>
      </c>
      <c r="D6" s="303"/>
      <c r="E6" s="277" t="s">
        <v>238</v>
      </c>
      <c r="F6" s="272"/>
      <c r="G6" s="280"/>
      <c r="H6" s="280"/>
      <c r="J6" s="272"/>
      <c r="L6" s="284"/>
    </row>
    <row r="7" spans="2:12">
      <c r="B7" s="281" t="s">
        <v>5421</v>
      </c>
      <c r="C7" s="282" t="s">
        <v>5422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4458</v>
      </c>
      <c r="C8" s="282" t="s">
        <v>5423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5424</v>
      </c>
      <c r="C9" s="282" t="s">
        <v>5425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4477</v>
      </c>
      <c r="C10" s="279" t="s">
        <v>5426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5427</v>
      </c>
      <c r="C11" s="279" t="s">
        <v>5428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4434</v>
      </c>
      <c r="C12" s="279" t="s">
        <v>5429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5355</v>
      </c>
      <c r="C13" s="279" t="s">
        <v>5430</v>
      </c>
      <c r="D13" s="389">
        <f t="shared" si="3"/>
        <v>43309</v>
      </c>
      <c r="E13" s="389" t="s">
        <v>399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577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578</v>
      </c>
      <c r="C16" s="266"/>
      <c r="D16" s="266"/>
      <c r="E16" s="286"/>
      <c r="F16" s="287" t="s">
        <v>1681</v>
      </c>
      <c r="G16" s="287"/>
      <c r="H16" s="266"/>
      <c r="I16" s="266"/>
      <c r="J16" s="287" t="s">
        <v>580</v>
      </c>
      <c r="K16" s="287"/>
      <c r="L16" s="287"/>
    </row>
    <row r="17" spans="2:12" s="288" customFormat="1" ht="17.25" customHeight="1">
      <c r="B17" s="289" t="s">
        <v>581</v>
      </c>
      <c r="C17" s="266"/>
      <c r="D17" s="290" t="s">
        <v>582</v>
      </c>
      <c r="E17" s="291"/>
      <c r="F17" s="289" t="s">
        <v>583</v>
      </c>
      <c r="G17" s="266"/>
      <c r="H17" s="290" t="s">
        <v>584</v>
      </c>
      <c r="I17" s="266"/>
      <c r="J17" s="289" t="s">
        <v>585</v>
      </c>
      <c r="K17" s="266"/>
      <c r="L17" s="290" t="s">
        <v>586</v>
      </c>
    </row>
    <row r="18" spans="2:12" s="288" customFormat="1" ht="17.25" customHeight="1">
      <c r="B18" s="292" t="s">
        <v>5255</v>
      </c>
      <c r="C18" s="293" t="s">
        <v>5256</v>
      </c>
      <c r="D18" s="294" t="s">
        <v>5257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592</v>
      </c>
      <c r="K18" s="293" t="s">
        <v>1682</v>
      </c>
      <c r="L18" s="294" t="s">
        <v>593</v>
      </c>
    </row>
    <row r="19" spans="2:12" s="288" customFormat="1" ht="17.25" customHeight="1">
      <c r="B19" s="292" t="s">
        <v>5258</v>
      </c>
      <c r="C19" s="293" t="s">
        <v>5259</v>
      </c>
      <c r="D19" s="294" t="s">
        <v>5260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599</v>
      </c>
      <c r="K19" s="293" t="s">
        <v>1683</v>
      </c>
      <c r="L19" s="294" t="s">
        <v>600</v>
      </c>
    </row>
    <row r="20" spans="2:12" s="288" customFormat="1" ht="17.25" customHeight="1">
      <c r="B20" s="292" t="s">
        <v>1684</v>
      </c>
      <c r="C20" s="293" t="s">
        <v>5261</v>
      </c>
      <c r="D20" s="294" t="s">
        <v>1685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1686</v>
      </c>
      <c r="K20" s="293" t="s">
        <v>1687</v>
      </c>
      <c r="L20" s="294" t="s">
        <v>1688</v>
      </c>
    </row>
    <row r="21" spans="2:12" s="288" customFormat="1" ht="17.25" customHeight="1">
      <c r="B21" s="292" t="s">
        <v>5262</v>
      </c>
      <c r="C21" s="293" t="s">
        <v>5263</v>
      </c>
      <c r="D21" s="294" t="s">
        <v>5264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613</v>
      </c>
      <c r="K21" s="293" t="s">
        <v>1689</v>
      </c>
      <c r="L21" s="294" t="s">
        <v>614</v>
      </c>
    </row>
    <row r="22" spans="2:12" s="288" customFormat="1" ht="17.25" customHeight="1">
      <c r="B22" s="292" t="s">
        <v>594</v>
      </c>
      <c r="C22" s="293" t="s">
        <v>5265</v>
      </c>
      <c r="D22" s="294" t="s">
        <v>595</v>
      </c>
      <c r="E22" s="289"/>
      <c r="F22" s="292"/>
      <c r="G22" s="293"/>
      <c r="H22" s="294"/>
      <c r="I22" s="266"/>
      <c r="J22" s="292" t="s">
        <v>620</v>
      </c>
      <c r="K22" s="293" t="s">
        <v>1690</v>
      </c>
      <c r="L22" s="294" t="s">
        <v>621</v>
      </c>
    </row>
    <row r="23" spans="2:12" s="288" customFormat="1" ht="17.25" customHeight="1">
      <c r="B23" s="292" t="s">
        <v>5266</v>
      </c>
      <c r="C23" s="293" t="s">
        <v>5267</v>
      </c>
      <c r="D23" s="294" t="s">
        <v>5268</v>
      </c>
      <c r="E23" s="289"/>
      <c r="F23" s="292"/>
      <c r="G23" s="293"/>
      <c r="H23" s="294"/>
      <c r="I23" s="266"/>
      <c r="J23" s="292" t="s">
        <v>1693</v>
      </c>
      <c r="K23" s="293" t="s">
        <v>1694</v>
      </c>
      <c r="L23" s="294" t="s">
        <v>1695</v>
      </c>
    </row>
    <row r="24" spans="2:12" s="288" customFormat="1" ht="17.25" customHeight="1">
      <c r="B24" s="292" t="s">
        <v>5269</v>
      </c>
      <c r="C24" s="293" t="s">
        <v>5270</v>
      </c>
      <c r="D24" s="294" t="s">
        <v>5271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5272</v>
      </c>
      <c r="C25" s="293" t="s">
        <v>5273</v>
      </c>
      <c r="D25" s="294" t="s">
        <v>5274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1698</v>
      </c>
      <c r="C27" s="266" t="s">
        <v>1699</v>
      </c>
      <c r="D27" s="297"/>
      <c r="E27" s="266"/>
      <c r="F27" s="266" t="s">
        <v>1700</v>
      </c>
      <c r="G27" s="298" t="s">
        <v>1701</v>
      </c>
      <c r="H27" s="266"/>
      <c r="I27" s="266"/>
      <c r="J27" s="266" t="s">
        <v>1700</v>
      </c>
      <c r="K27" s="266" t="s">
        <v>1702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5417</v>
      </c>
    </row>
    <row r="3" spans="2:7" ht="17.25" customHeight="1">
      <c r="B3" s="165"/>
    </row>
    <row r="4" spans="2:7" ht="17.25" customHeight="1">
      <c r="C4" s="313" t="s">
        <v>5431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1547</v>
      </c>
      <c r="D6" s="332" t="s">
        <v>1772</v>
      </c>
      <c r="E6" s="332" t="s">
        <v>333</v>
      </c>
      <c r="F6" s="163" t="s">
        <v>240</v>
      </c>
    </row>
    <row r="7" spans="2:7" ht="17.25" customHeight="1">
      <c r="B7" s="152" t="s">
        <v>365</v>
      </c>
      <c r="C7" s="152" t="s">
        <v>366</v>
      </c>
      <c r="D7" s="332"/>
      <c r="E7" s="332" t="s">
        <v>185</v>
      </c>
      <c r="F7" s="332" t="s">
        <v>255</v>
      </c>
    </row>
    <row r="8" spans="2:7" ht="17.25" customHeight="1">
      <c r="B8" s="172" t="s">
        <v>5432</v>
      </c>
      <c r="C8" s="175" t="s">
        <v>5433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5434</v>
      </c>
      <c r="C9" s="175" t="s">
        <v>5435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5436</v>
      </c>
      <c r="C10" s="173" t="s">
        <v>5437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1547</v>
      </c>
      <c r="D13" s="332" t="s">
        <v>1772</v>
      </c>
      <c r="E13" s="332" t="s">
        <v>214</v>
      </c>
      <c r="F13" s="332" t="s">
        <v>303</v>
      </c>
      <c r="G13" s="332" t="s">
        <v>5438</v>
      </c>
    </row>
    <row r="14" spans="2:7" ht="17.25" customHeight="1">
      <c r="B14" s="152" t="s">
        <v>365</v>
      </c>
      <c r="C14" s="152" t="s">
        <v>366</v>
      </c>
      <c r="D14" s="332"/>
      <c r="E14" s="332" t="s">
        <v>185</v>
      </c>
      <c r="F14" s="332"/>
      <c r="G14" s="332"/>
    </row>
    <row r="15" spans="2:7" ht="17.25" customHeight="1">
      <c r="B15" s="171" t="s">
        <v>5439</v>
      </c>
      <c r="C15" s="173" t="s">
        <v>5440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5441</v>
      </c>
      <c r="D16" s="320"/>
      <c r="E16" s="320"/>
      <c r="F16" s="320"/>
      <c r="G16" s="320"/>
    </row>
    <row r="20" spans="2:12" ht="17.25" customHeight="1">
      <c r="B20" s="157" t="s">
        <v>577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578</v>
      </c>
      <c r="C22" s="193"/>
      <c r="D22" s="193"/>
      <c r="E22" s="194"/>
      <c r="F22" s="195" t="s">
        <v>1681</v>
      </c>
      <c r="G22" s="195"/>
      <c r="H22" s="193"/>
      <c r="I22" s="193"/>
      <c r="J22" s="195" t="s">
        <v>580</v>
      </c>
      <c r="K22" s="195"/>
      <c r="L22" s="195"/>
    </row>
    <row r="23" spans="2:12" s="159" customFormat="1" ht="17.25" customHeight="1">
      <c r="B23" s="197" t="s">
        <v>581</v>
      </c>
      <c r="C23" s="193"/>
      <c r="D23" s="198" t="s">
        <v>582</v>
      </c>
      <c r="E23" s="199"/>
      <c r="F23" s="197" t="s">
        <v>583</v>
      </c>
      <c r="G23" s="193"/>
      <c r="H23" s="198" t="s">
        <v>584</v>
      </c>
      <c r="I23" s="193"/>
      <c r="J23" s="197" t="s">
        <v>585</v>
      </c>
      <c r="K23" s="193"/>
      <c r="L23" s="198" t="s">
        <v>586</v>
      </c>
    </row>
    <row r="24" spans="2:12" s="159" customFormat="1" ht="17.25" customHeight="1">
      <c r="B24" s="201" t="s">
        <v>5255</v>
      </c>
      <c r="C24" s="202" t="s">
        <v>5256</v>
      </c>
      <c r="D24" s="203" t="s">
        <v>5257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592</v>
      </c>
      <c r="K24" s="202" t="s">
        <v>1682</v>
      </c>
      <c r="L24" s="203" t="s">
        <v>593</v>
      </c>
    </row>
    <row r="25" spans="2:12" s="159" customFormat="1" ht="17.25" customHeight="1">
      <c r="B25" s="201" t="s">
        <v>5258</v>
      </c>
      <c r="C25" s="202" t="s">
        <v>5259</v>
      </c>
      <c r="D25" s="203" t="s">
        <v>5260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599</v>
      </c>
      <c r="K25" s="202" t="s">
        <v>1683</v>
      </c>
      <c r="L25" s="203" t="s">
        <v>600</v>
      </c>
    </row>
    <row r="26" spans="2:12" s="159" customFormat="1" ht="17.25" customHeight="1">
      <c r="B26" s="201" t="s">
        <v>1684</v>
      </c>
      <c r="C26" s="202" t="s">
        <v>5261</v>
      </c>
      <c r="D26" s="203" t="s">
        <v>1685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1686</v>
      </c>
      <c r="K26" s="202" t="s">
        <v>1687</v>
      </c>
      <c r="L26" s="203" t="s">
        <v>1688</v>
      </c>
    </row>
    <row r="27" spans="2:12" s="159" customFormat="1" ht="17.25" customHeight="1">
      <c r="B27" s="201" t="s">
        <v>5262</v>
      </c>
      <c r="C27" s="202" t="s">
        <v>5263</v>
      </c>
      <c r="D27" s="203" t="s">
        <v>5264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613</v>
      </c>
      <c r="K27" s="202" t="s">
        <v>1689</v>
      </c>
      <c r="L27" s="203" t="s">
        <v>614</v>
      </c>
    </row>
    <row r="28" spans="2:12" s="159" customFormat="1" ht="17.25" customHeight="1">
      <c r="B28" s="201" t="s">
        <v>594</v>
      </c>
      <c r="C28" s="202" t="s">
        <v>5265</v>
      </c>
      <c r="D28" s="203" t="s">
        <v>595</v>
      </c>
      <c r="E28" s="197"/>
      <c r="F28" s="201"/>
      <c r="G28" s="202"/>
      <c r="H28" s="203"/>
      <c r="I28" s="193"/>
      <c r="J28" s="201" t="s">
        <v>620</v>
      </c>
      <c r="K28" s="202" t="s">
        <v>1690</v>
      </c>
      <c r="L28" s="203" t="s">
        <v>621</v>
      </c>
    </row>
    <row r="29" spans="2:12" s="159" customFormat="1" ht="17.25" customHeight="1">
      <c r="B29" s="201" t="s">
        <v>5266</v>
      </c>
      <c r="C29" s="202" t="s">
        <v>5267</v>
      </c>
      <c r="D29" s="203" t="s">
        <v>5268</v>
      </c>
      <c r="E29" s="197"/>
      <c r="F29" s="201"/>
      <c r="G29" s="202"/>
      <c r="H29" s="203"/>
      <c r="I29" s="193"/>
      <c r="J29" s="201" t="s">
        <v>1693</v>
      </c>
      <c r="K29" s="202" t="s">
        <v>1694</v>
      </c>
      <c r="L29" s="203" t="s">
        <v>1695</v>
      </c>
    </row>
    <row r="30" spans="2:12" s="159" customFormat="1" ht="17.25" customHeight="1">
      <c r="B30" s="201" t="s">
        <v>5269</v>
      </c>
      <c r="C30" s="202" t="s">
        <v>5270</v>
      </c>
      <c r="D30" s="203" t="s">
        <v>5271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5272</v>
      </c>
      <c r="C31" s="202" t="s">
        <v>5273</v>
      </c>
      <c r="D31" s="203" t="s">
        <v>5274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1698</v>
      </c>
      <c r="C33" s="193" t="s">
        <v>1699</v>
      </c>
      <c r="D33" s="205"/>
      <c r="E33" s="193"/>
      <c r="F33" s="193" t="s">
        <v>1700</v>
      </c>
      <c r="G33" s="206" t="s">
        <v>1701</v>
      </c>
      <c r="H33" s="196"/>
      <c r="I33" s="193"/>
      <c r="J33" s="193" t="s">
        <v>1700</v>
      </c>
      <c r="K33" s="193" t="s">
        <v>1702</v>
      </c>
    </row>
    <row r="54" spans="2:5" ht="17.25" customHeight="1">
      <c r="B54" s="207"/>
      <c r="C54" s="179" t="s">
        <v>1547</v>
      </c>
      <c r="D54" s="332" t="s">
        <v>1772</v>
      </c>
      <c r="E54" s="163" t="s">
        <v>240</v>
      </c>
    </row>
    <row r="55" spans="2:5" ht="17.25" customHeight="1">
      <c r="B55" s="152" t="s">
        <v>365</v>
      </c>
      <c r="C55" s="152" t="s">
        <v>366</v>
      </c>
      <c r="D55" s="332"/>
      <c r="E55" s="332" t="s">
        <v>255</v>
      </c>
    </row>
    <row r="56" spans="2:5" ht="17.25" customHeight="1">
      <c r="B56" s="171" t="s">
        <v>5442</v>
      </c>
      <c r="C56" s="173" t="s">
        <v>5443</v>
      </c>
      <c r="D56" s="320">
        <v>43087</v>
      </c>
      <c r="E56" s="261">
        <v>43096</v>
      </c>
    </row>
    <row r="57" spans="2:5" ht="17.25" customHeight="1">
      <c r="B57" s="172" t="s">
        <v>5444</v>
      </c>
      <c r="C57" s="175" t="s">
        <v>5445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5417</v>
      </c>
    </row>
    <row r="3" spans="2:8" ht="17.25" customHeight="1">
      <c r="B3" s="165"/>
    </row>
    <row r="4" spans="2:8" ht="17.25" customHeight="1">
      <c r="C4" s="195" t="s">
        <v>5446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3563</v>
      </c>
      <c r="D6" s="332" t="s">
        <v>1772</v>
      </c>
      <c r="E6" s="332" t="s">
        <v>303</v>
      </c>
      <c r="F6" s="163" t="s">
        <v>341</v>
      </c>
      <c r="G6" s="163" t="s">
        <v>5404</v>
      </c>
      <c r="H6" s="332" t="s">
        <v>246</v>
      </c>
    </row>
    <row r="7" spans="2:8" ht="20.25" customHeight="1">
      <c r="B7" s="152" t="s">
        <v>365</v>
      </c>
      <c r="C7" s="152" t="s">
        <v>366</v>
      </c>
      <c r="D7" s="332"/>
      <c r="E7" s="332" t="s">
        <v>267</v>
      </c>
      <c r="F7" s="332" t="s">
        <v>221</v>
      </c>
      <c r="G7" s="332" t="s">
        <v>185</v>
      </c>
      <c r="H7" s="332" t="s">
        <v>162</v>
      </c>
    </row>
    <row r="8" spans="2:8" ht="17.25" customHeight="1">
      <c r="B8" s="153" t="s">
        <v>4241</v>
      </c>
      <c r="C8" s="299" t="s">
        <v>5447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5448</v>
      </c>
      <c r="C9" s="306" t="s">
        <v>5428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5449</v>
      </c>
      <c r="C10" s="306" t="s">
        <v>5450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5451</v>
      </c>
      <c r="C11" s="306" t="s">
        <v>5452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5453</v>
      </c>
      <c r="C12" s="308" t="s">
        <v>5454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5455</v>
      </c>
      <c r="C13" s="308" t="s">
        <v>5433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5456</v>
      </c>
      <c r="C14" s="308" t="s">
        <v>5435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5457</v>
      </c>
      <c r="C15" s="308" t="s">
        <v>5437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5458</v>
      </c>
      <c r="C16" s="308" t="s">
        <v>5441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577</v>
      </c>
      <c r="C17" s="155"/>
      <c r="D17" s="155"/>
      <c r="E17" s="155"/>
      <c r="F17" s="155"/>
      <c r="G17" s="180" t="s">
        <v>3935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578</v>
      </c>
      <c r="C19" s="193"/>
      <c r="D19" s="193"/>
      <c r="E19" s="194"/>
      <c r="F19" s="195" t="s">
        <v>1681</v>
      </c>
      <c r="G19" s="195"/>
      <c r="H19" s="193"/>
      <c r="I19" s="193"/>
      <c r="J19" s="195" t="s">
        <v>580</v>
      </c>
      <c r="K19" s="195"/>
      <c r="L19" s="195"/>
    </row>
    <row r="20" spans="2:12" s="159" customFormat="1" ht="17.25" customHeight="1">
      <c r="B20" s="197" t="s">
        <v>581</v>
      </c>
      <c r="C20" s="193"/>
      <c r="D20" s="198" t="s">
        <v>582</v>
      </c>
      <c r="E20" s="199"/>
      <c r="F20" s="197" t="s">
        <v>583</v>
      </c>
      <c r="G20" s="193"/>
      <c r="H20" s="198" t="s">
        <v>584</v>
      </c>
      <c r="I20" s="193"/>
      <c r="J20" s="197" t="s">
        <v>585</v>
      </c>
      <c r="K20" s="193"/>
      <c r="L20" s="198" t="s">
        <v>586</v>
      </c>
    </row>
    <row r="21" spans="2:12" s="159" customFormat="1" ht="17.25" customHeight="1">
      <c r="B21" s="201" t="s">
        <v>5255</v>
      </c>
      <c r="C21" s="202" t="s">
        <v>5256</v>
      </c>
      <c r="D21" s="203" t="s">
        <v>5257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592</v>
      </c>
      <c r="K21" s="202" t="s">
        <v>1682</v>
      </c>
      <c r="L21" s="203" t="s">
        <v>593</v>
      </c>
    </row>
    <row r="22" spans="2:12" s="159" customFormat="1" ht="17.25" customHeight="1">
      <c r="B22" s="201" t="s">
        <v>5258</v>
      </c>
      <c r="C22" s="202" t="s">
        <v>5259</v>
      </c>
      <c r="D22" s="203" t="s">
        <v>5260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599</v>
      </c>
      <c r="K22" s="202" t="s">
        <v>1683</v>
      </c>
      <c r="L22" s="203" t="s">
        <v>600</v>
      </c>
    </row>
    <row r="23" spans="2:12" s="159" customFormat="1" ht="17.25" customHeight="1">
      <c r="B23" s="201" t="s">
        <v>1684</v>
      </c>
      <c r="C23" s="202" t="s">
        <v>5261</v>
      </c>
      <c r="D23" s="203" t="s">
        <v>1685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1686</v>
      </c>
      <c r="K23" s="202" t="s">
        <v>1687</v>
      </c>
      <c r="L23" s="203" t="s">
        <v>1688</v>
      </c>
    </row>
    <row r="24" spans="2:12" s="159" customFormat="1" ht="17.25" customHeight="1">
      <c r="B24" s="201" t="s">
        <v>5262</v>
      </c>
      <c r="C24" s="202" t="s">
        <v>5263</v>
      </c>
      <c r="D24" s="203" t="s">
        <v>5264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613</v>
      </c>
      <c r="K24" s="202" t="s">
        <v>1689</v>
      </c>
      <c r="L24" s="203" t="s">
        <v>614</v>
      </c>
    </row>
    <row r="25" spans="2:12" s="159" customFormat="1" ht="17.25" customHeight="1">
      <c r="B25" s="201" t="s">
        <v>594</v>
      </c>
      <c r="C25" s="202" t="s">
        <v>5265</v>
      </c>
      <c r="D25" s="203" t="s">
        <v>595</v>
      </c>
      <c r="E25" s="197"/>
      <c r="F25" s="201"/>
      <c r="G25" s="202"/>
      <c r="H25" s="203"/>
      <c r="I25" s="193"/>
      <c r="J25" s="201" t="s">
        <v>620</v>
      </c>
      <c r="K25" s="202" t="s">
        <v>1690</v>
      </c>
      <c r="L25" s="203" t="s">
        <v>621</v>
      </c>
    </row>
    <row r="26" spans="2:12" s="159" customFormat="1" ht="17.25" customHeight="1">
      <c r="B26" s="201" t="s">
        <v>5266</v>
      </c>
      <c r="C26" s="202" t="s">
        <v>5267</v>
      </c>
      <c r="D26" s="203" t="s">
        <v>5268</v>
      </c>
      <c r="E26" s="197"/>
      <c r="F26" s="201"/>
      <c r="G26" s="202"/>
      <c r="H26" s="203"/>
      <c r="I26" s="193"/>
      <c r="J26" s="201" t="s">
        <v>1693</v>
      </c>
      <c r="K26" s="202" t="s">
        <v>1694</v>
      </c>
      <c r="L26" s="203" t="s">
        <v>1695</v>
      </c>
    </row>
    <row r="27" spans="2:12" s="159" customFormat="1" ht="17.25" customHeight="1">
      <c r="B27" s="201" t="s">
        <v>5269</v>
      </c>
      <c r="C27" s="202" t="s">
        <v>5270</v>
      </c>
      <c r="D27" s="203" t="s">
        <v>5271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5272</v>
      </c>
      <c r="C28" s="202" t="s">
        <v>5273</v>
      </c>
      <c r="D28" s="203" t="s">
        <v>5274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1698</v>
      </c>
      <c r="C30" s="193" t="s">
        <v>1699</v>
      </c>
      <c r="D30" s="205"/>
      <c r="E30" s="193"/>
      <c r="F30" s="193" t="s">
        <v>1700</v>
      </c>
      <c r="G30" s="206" t="s">
        <v>1701</v>
      </c>
      <c r="H30" s="196"/>
      <c r="I30" s="193"/>
      <c r="J30" s="193" t="s">
        <v>1700</v>
      </c>
      <c r="K30" s="193" t="s">
        <v>1702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78003D15-0E2C-4A16-88C4-945D3556D63A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1545</v>
      </c>
    </row>
    <row r="3" spans="2:12" ht="18" customHeight="1">
      <c r="B3" s="165"/>
    </row>
    <row r="4" spans="2:12" ht="18" customHeight="1">
      <c r="C4" s="313" t="s">
        <v>5459</v>
      </c>
      <c r="H4" s="147"/>
      <c r="I4" s="147"/>
    </row>
    <row r="5" spans="2:12" ht="42" customHeight="1">
      <c r="F5" s="394" t="s">
        <v>5460</v>
      </c>
      <c r="I5" s="146"/>
    </row>
    <row r="6" spans="2:12" s="145" customFormat="1" ht="31.5" customHeight="1">
      <c r="B6" s="386" t="s">
        <v>3562</v>
      </c>
      <c r="C6" s="158"/>
      <c r="D6" s="208" t="s">
        <v>1772</v>
      </c>
      <c r="E6" s="332" t="s">
        <v>145</v>
      </c>
      <c r="F6" s="163" t="s">
        <v>265</v>
      </c>
      <c r="G6" s="163" t="s">
        <v>341</v>
      </c>
      <c r="H6" s="174"/>
      <c r="I6" s="174"/>
      <c r="J6" s="174"/>
    </row>
    <row r="7" spans="2:12" s="145" customFormat="1" ht="18" customHeight="1">
      <c r="B7" s="158"/>
      <c r="C7" s="169" t="s">
        <v>3563</v>
      </c>
      <c r="D7" s="209"/>
      <c r="E7" s="332" t="s">
        <v>250</v>
      </c>
      <c r="F7" s="332" t="s">
        <v>255</v>
      </c>
      <c r="G7" s="332" t="s">
        <v>162</v>
      </c>
      <c r="H7" s="174"/>
      <c r="I7" s="174"/>
      <c r="J7" s="174"/>
    </row>
    <row r="8" spans="2:12" s="145" customFormat="1" ht="18" customHeight="1">
      <c r="B8" s="354" t="s">
        <v>5461</v>
      </c>
      <c r="C8" s="355" t="s">
        <v>5462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5463</v>
      </c>
    </row>
    <row r="9" spans="2:12" s="145" customFormat="1" ht="18" customHeight="1">
      <c r="B9" s="171" t="s">
        <v>5464</v>
      </c>
      <c r="C9" s="173" t="s">
        <v>5465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5466</v>
      </c>
      <c r="C10" s="173" t="s">
        <v>5467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5219</v>
      </c>
      <c r="C11" s="173" t="s">
        <v>5468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5469</v>
      </c>
      <c r="C12" s="173" t="s">
        <v>5470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577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578</v>
      </c>
      <c r="C15" s="193"/>
      <c r="D15" s="193"/>
      <c r="E15" s="194"/>
      <c r="F15" s="195" t="s">
        <v>1681</v>
      </c>
      <c r="G15" s="195"/>
      <c r="H15" s="193"/>
      <c r="I15" s="193"/>
      <c r="J15" s="195" t="s">
        <v>580</v>
      </c>
      <c r="K15" s="195"/>
      <c r="L15" s="195"/>
    </row>
    <row r="16" spans="2:12" s="159" customFormat="1" ht="18" customHeight="1">
      <c r="B16" s="197" t="s">
        <v>581</v>
      </c>
      <c r="C16" s="193"/>
      <c r="D16" s="198" t="s">
        <v>582</v>
      </c>
      <c r="E16" s="199"/>
      <c r="F16" s="197" t="s">
        <v>583</v>
      </c>
      <c r="G16" s="193"/>
      <c r="H16" s="198" t="s">
        <v>584</v>
      </c>
      <c r="I16" s="193"/>
      <c r="J16" s="197" t="s">
        <v>585</v>
      </c>
      <c r="K16" s="193"/>
      <c r="L16" s="198" t="s">
        <v>586</v>
      </c>
    </row>
    <row r="17" spans="2:12" s="159" customFormat="1" ht="18" customHeight="1">
      <c r="B17" s="201" t="s">
        <v>5255</v>
      </c>
      <c r="C17" s="202" t="s">
        <v>5256</v>
      </c>
      <c r="D17" s="203" t="s">
        <v>5257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592</v>
      </c>
      <c r="K17" s="202" t="s">
        <v>1682</v>
      </c>
      <c r="L17" s="203" t="s">
        <v>593</v>
      </c>
    </row>
    <row r="18" spans="2:12" s="159" customFormat="1" ht="18" customHeight="1">
      <c r="B18" s="201" t="s">
        <v>5258</v>
      </c>
      <c r="C18" s="202" t="s">
        <v>5259</v>
      </c>
      <c r="D18" s="203" t="s">
        <v>5260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599</v>
      </c>
      <c r="K18" s="202" t="s">
        <v>1683</v>
      </c>
      <c r="L18" s="203" t="s">
        <v>600</v>
      </c>
    </row>
    <row r="19" spans="2:12" s="159" customFormat="1" ht="18" customHeight="1">
      <c r="B19" s="201" t="s">
        <v>1684</v>
      </c>
      <c r="C19" s="202" t="s">
        <v>5261</v>
      </c>
      <c r="D19" s="203" t="s">
        <v>1685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1686</v>
      </c>
      <c r="K19" s="202" t="s">
        <v>1687</v>
      </c>
      <c r="L19" s="203" t="s">
        <v>1688</v>
      </c>
    </row>
    <row r="20" spans="2:12" s="159" customFormat="1" ht="18" customHeight="1">
      <c r="B20" s="201" t="s">
        <v>5262</v>
      </c>
      <c r="C20" s="202" t="s">
        <v>5263</v>
      </c>
      <c r="D20" s="203" t="s">
        <v>5264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613</v>
      </c>
      <c r="K20" s="202" t="s">
        <v>1689</v>
      </c>
      <c r="L20" s="203" t="s">
        <v>614</v>
      </c>
    </row>
    <row r="21" spans="2:12" s="159" customFormat="1" ht="18" customHeight="1">
      <c r="B21" s="201" t="s">
        <v>594</v>
      </c>
      <c r="C21" s="202" t="s">
        <v>5265</v>
      </c>
      <c r="D21" s="203" t="s">
        <v>595</v>
      </c>
      <c r="E21" s="197"/>
      <c r="F21" s="201"/>
      <c r="G21" s="202"/>
      <c r="H21" s="203"/>
      <c r="I21" s="193"/>
      <c r="J21" s="201" t="s">
        <v>620</v>
      </c>
      <c r="K21" s="202" t="s">
        <v>1690</v>
      </c>
      <c r="L21" s="203" t="s">
        <v>621</v>
      </c>
    </row>
    <row r="22" spans="2:12" s="159" customFormat="1" ht="18" customHeight="1">
      <c r="B22" s="201" t="s">
        <v>5266</v>
      </c>
      <c r="C22" s="202" t="s">
        <v>5267</v>
      </c>
      <c r="D22" s="203" t="s">
        <v>5268</v>
      </c>
      <c r="E22" s="197"/>
      <c r="F22" s="201"/>
      <c r="G22" s="202"/>
      <c r="H22" s="203"/>
      <c r="I22" s="193"/>
      <c r="J22" s="201" t="s">
        <v>1693</v>
      </c>
      <c r="K22" s="202" t="s">
        <v>1694</v>
      </c>
      <c r="L22" s="203" t="s">
        <v>1695</v>
      </c>
    </row>
    <row r="23" spans="2:12" s="159" customFormat="1" ht="18" customHeight="1">
      <c r="B23" s="201" t="s">
        <v>5269</v>
      </c>
      <c r="C23" s="202" t="s">
        <v>5270</v>
      </c>
      <c r="D23" s="203" t="s">
        <v>5271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5272</v>
      </c>
      <c r="C24" s="202" t="s">
        <v>5273</v>
      </c>
      <c r="D24" s="203" t="s">
        <v>5274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1698</v>
      </c>
      <c r="C26" s="193" t="s">
        <v>1699</v>
      </c>
      <c r="D26" s="205"/>
      <c r="E26" s="193"/>
      <c r="F26" s="193" t="s">
        <v>1700</v>
      </c>
      <c r="G26" s="206" t="s">
        <v>1701</v>
      </c>
      <c r="H26" s="196"/>
      <c r="I26" s="193"/>
      <c r="J26" s="193" t="s">
        <v>1700</v>
      </c>
      <c r="K26" s="193" t="s">
        <v>1702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1545</v>
      </c>
      <c r="J2" s="114"/>
      <c r="K2" s="114"/>
      <c r="L2" s="114"/>
      <c r="M2" s="114"/>
    </row>
    <row r="3" spans="1:13">
      <c r="A3" s="1311" t="s">
        <v>5471</v>
      </c>
      <c r="B3" s="1311"/>
      <c r="C3" s="1311"/>
      <c r="D3" s="1311"/>
      <c r="E3" s="1311"/>
      <c r="F3" s="1311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3563</v>
      </c>
      <c r="D5" s="1312" t="s">
        <v>246</v>
      </c>
      <c r="E5" s="140" t="s">
        <v>5472</v>
      </c>
      <c r="F5" s="134" t="s">
        <v>323</v>
      </c>
      <c r="G5" s="134" t="s">
        <v>347</v>
      </c>
      <c r="H5" s="134" t="s">
        <v>1832</v>
      </c>
      <c r="I5" s="395" t="s">
        <v>246</v>
      </c>
      <c r="J5" s="141" t="s">
        <v>275</v>
      </c>
      <c r="K5" s="141" t="s">
        <v>5473</v>
      </c>
      <c r="L5" s="134" t="s">
        <v>344</v>
      </c>
      <c r="M5" s="134" t="s">
        <v>260</v>
      </c>
    </row>
    <row r="6" spans="1:13">
      <c r="A6" s="116"/>
      <c r="B6" s="135" t="s">
        <v>365</v>
      </c>
      <c r="C6" s="135" t="s">
        <v>366</v>
      </c>
      <c r="D6" s="1312"/>
      <c r="E6" s="142" t="s">
        <v>146</v>
      </c>
      <c r="F6" s="134" t="s">
        <v>267</v>
      </c>
      <c r="G6" s="134" t="s">
        <v>221</v>
      </c>
      <c r="H6" s="134" t="s">
        <v>238</v>
      </c>
      <c r="I6" s="395"/>
      <c r="J6" s="134" t="s">
        <v>250</v>
      </c>
      <c r="K6" s="134" t="s">
        <v>146</v>
      </c>
      <c r="L6" s="134" t="s">
        <v>267</v>
      </c>
      <c r="M6" s="134" t="s">
        <v>221</v>
      </c>
    </row>
    <row r="7" spans="1:13">
      <c r="B7" s="143" t="s">
        <v>1675</v>
      </c>
      <c r="C7" s="126" t="s">
        <v>5474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5475</v>
      </c>
      <c r="C8" s="126" t="s">
        <v>5476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5477</v>
      </c>
      <c r="C9" s="126" t="s">
        <v>5478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1675</v>
      </c>
      <c r="C10" s="126" t="s">
        <v>5479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5475</v>
      </c>
      <c r="C11" s="126" t="s">
        <v>5480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5477</v>
      </c>
      <c r="C12" s="126" t="s">
        <v>5481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5482</v>
      </c>
      <c r="B13" s="143" t="s">
        <v>5477</v>
      </c>
      <c r="C13" s="126" t="s">
        <v>5483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5484</v>
      </c>
      <c r="C14" s="126" t="s">
        <v>5485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5486</v>
      </c>
      <c r="B15" s="143" t="s">
        <v>1675</v>
      </c>
      <c r="C15" s="126" t="s">
        <v>5487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5482</v>
      </c>
      <c r="B16" s="143" t="s">
        <v>5477</v>
      </c>
      <c r="C16" s="126" t="s">
        <v>5488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5484</v>
      </c>
      <c r="C17" s="126" t="s">
        <v>5489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1675</v>
      </c>
      <c r="C18" s="126" t="s">
        <v>5490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5477</v>
      </c>
      <c r="C19" s="126" t="s">
        <v>5491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5484</v>
      </c>
      <c r="C20" s="126" t="s">
        <v>5492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1675</v>
      </c>
      <c r="C21" s="126" t="s">
        <v>5493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5477</v>
      </c>
      <c r="C22" s="126" t="s">
        <v>5494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577</v>
      </c>
      <c r="J23" s="120"/>
      <c r="K23" s="118"/>
      <c r="L23" s="118"/>
      <c r="M23" s="118"/>
    </row>
    <row r="24" spans="1:13" ht="15.6">
      <c r="A24" s="116"/>
      <c r="B24" s="117" t="s">
        <v>5495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578</v>
      </c>
      <c r="C27" s="193"/>
      <c r="D27" s="193"/>
      <c r="E27" s="194"/>
      <c r="F27" s="195" t="s">
        <v>1681</v>
      </c>
      <c r="G27" s="195"/>
      <c r="H27" s="193"/>
      <c r="I27" s="193"/>
      <c r="J27" s="195" t="s">
        <v>580</v>
      </c>
      <c r="K27" s="195"/>
      <c r="L27" s="195"/>
      <c r="M27" s="193"/>
    </row>
    <row r="28" spans="1:13" s="12" customFormat="1" ht="15.75" customHeight="1">
      <c r="A28" s="191"/>
      <c r="B28" s="197" t="s">
        <v>581</v>
      </c>
      <c r="C28" s="193"/>
      <c r="D28" s="198" t="s">
        <v>582</v>
      </c>
      <c r="E28" s="199"/>
      <c r="F28" s="197" t="s">
        <v>583</v>
      </c>
      <c r="G28" s="193"/>
      <c r="H28" s="198" t="s">
        <v>584</v>
      </c>
      <c r="I28" s="193"/>
      <c r="J28" s="197" t="s">
        <v>585</v>
      </c>
      <c r="K28" s="193"/>
      <c r="L28" s="198" t="s">
        <v>586</v>
      </c>
      <c r="M28" s="193"/>
    </row>
    <row r="29" spans="1:13" s="12" customFormat="1" ht="15.75" customHeight="1">
      <c r="A29" s="200"/>
      <c r="B29" s="201" t="s">
        <v>5255</v>
      </c>
      <c r="C29" s="202" t="s">
        <v>5256</v>
      </c>
      <c r="D29" s="203" t="s">
        <v>5257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592</v>
      </c>
      <c r="K29" s="202" t="s">
        <v>1682</v>
      </c>
      <c r="L29" s="203" t="s">
        <v>593</v>
      </c>
      <c r="M29" s="193"/>
    </row>
    <row r="30" spans="1:13" s="14" customFormat="1" ht="15.75" customHeight="1">
      <c r="A30" s="191"/>
      <c r="B30" s="201" t="s">
        <v>5258</v>
      </c>
      <c r="C30" s="202" t="s">
        <v>5259</v>
      </c>
      <c r="D30" s="203" t="s">
        <v>5260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599</v>
      </c>
      <c r="K30" s="202" t="s">
        <v>1683</v>
      </c>
      <c r="L30" s="203" t="s">
        <v>600</v>
      </c>
      <c r="M30" s="193"/>
    </row>
    <row r="31" spans="1:13" s="14" customFormat="1" ht="15.75" customHeight="1">
      <c r="A31" s="191"/>
      <c r="B31" s="201" t="s">
        <v>1684</v>
      </c>
      <c r="C31" s="202" t="s">
        <v>5261</v>
      </c>
      <c r="D31" s="203" t="s">
        <v>1685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1686</v>
      </c>
      <c r="K31" s="202" t="s">
        <v>1687</v>
      </c>
      <c r="L31" s="203" t="s">
        <v>1688</v>
      </c>
      <c r="M31" s="193"/>
    </row>
    <row r="32" spans="1:13" s="14" customFormat="1" ht="15.75" customHeight="1">
      <c r="A32" s="191"/>
      <c r="B32" s="201" t="s">
        <v>5262</v>
      </c>
      <c r="C32" s="202" t="s">
        <v>5263</v>
      </c>
      <c r="D32" s="203" t="s">
        <v>5264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613</v>
      </c>
      <c r="K32" s="202" t="s">
        <v>1689</v>
      </c>
      <c r="L32" s="203" t="s">
        <v>614</v>
      </c>
      <c r="M32" s="193"/>
    </row>
    <row r="33" spans="2:12" s="14" customFormat="1" ht="15.75" customHeight="1">
      <c r="B33" s="201" t="s">
        <v>594</v>
      </c>
      <c r="C33" s="202" t="s">
        <v>5265</v>
      </c>
      <c r="D33" s="203" t="s">
        <v>595</v>
      </c>
      <c r="E33" s="197"/>
      <c r="F33" s="201"/>
      <c r="G33" s="202"/>
      <c r="H33" s="203"/>
      <c r="I33" s="193"/>
      <c r="J33" s="201" t="s">
        <v>620</v>
      </c>
      <c r="K33" s="202" t="s">
        <v>1690</v>
      </c>
      <c r="L33" s="203" t="s">
        <v>621</v>
      </c>
    </row>
    <row r="34" spans="2:12" s="14" customFormat="1" ht="15.75" customHeight="1">
      <c r="B34" s="201" t="s">
        <v>5266</v>
      </c>
      <c r="C34" s="202" t="s">
        <v>5267</v>
      </c>
      <c r="D34" s="203" t="s">
        <v>5268</v>
      </c>
      <c r="E34" s="197"/>
      <c r="F34" s="201"/>
      <c r="G34" s="202"/>
      <c r="H34" s="203"/>
      <c r="I34" s="193"/>
      <c r="J34" s="201" t="s">
        <v>1693</v>
      </c>
      <c r="K34" s="202" t="s">
        <v>1694</v>
      </c>
      <c r="L34" s="203" t="s">
        <v>1695</v>
      </c>
    </row>
    <row r="35" spans="2:12" s="14" customFormat="1" ht="15.75" customHeight="1">
      <c r="B35" s="201" t="s">
        <v>5269</v>
      </c>
      <c r="C35" s="202" t="s">
        <v>5270</v>
      </c>
      <c r="D35" s="203" t="s">
        <v>5271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5272</v>
      </c>
      <c r="C36" s="202" t="s">
        <v>5273</v>
      </c>
      <c r="D36" s="203" t="s">
        <v>5274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1698</v>
      </c>
      <c r="C38" s="193" t="s">
        <v>1699</v>
      </c>
      <c r="D38" s="205"/>
      <c r="E38" s="193"/>
      <c r="F38" s="193" t="s">
        <v>1700</v>
      </c>
      <c r="G38" s="206" t="s">
        <v>1701</v>
      </c>
      <c r="H38" s="196"/>
      <c r="I38" s="193"/>
      <c r="J38" s="193" t="s">
        <v>1700</v>
      </c>
      <c r="K38" s="193" t="s">
        <v>1702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4895</v>
      </c>
    </row>
    <row r="3" spans="2:8" ht="17.25" customHeight="1">
      <c r="B3" s="165"/>
    </row>
    <row r="4" spans="2:8" ht="17.25" customHeight="1">
      <c r="C4" s="313" t="s">
        <v>5496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5497</v>
      </c>
      <c r="D6" s="332" t="s">
        <v>1772</v>
      </c>
      <c r="E6" s="163" t="s">
        <v>303</v>
      </c>
      <c r="F6" s="163" t="s">
        <v>341</v>
      </c>
      <c r="G6" s="163" t="s">
        <v>246</v>
      </c>
      <c r="H6" s="163" t="s">
        <v>226</v>
      </c>
    </row>
    <row r="7" spans="2:8" ht="19.5" customHeight="1">
      <c r="B7" s="152" t="s">
        <v>365</v>
      </c>
      <c r="C7" s="152" t="s">
        <v>366</v>
      </c>
      <c r="D7" s="403"/>
      <c r="E7" s="403" t="s">
        <v>185</v>
      </c>
      <c r="F7" s="403" t="s">
        <v>238</v>
      </c>
      <c r="G7" s="403" t="s">
        <v>173</v>
      </c>
      <c r="H7" s="403" t="s">
        <v>176</v>
      </c>
    </row>
    <row r="8" spans="2:8" ht="17.25" customHeight="1">
      <c r="B8" s="183" t="s">
        <v>5498</v>
      </c>
      <c r="C8" s="189" t="s">
        <v>5499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5500</v>
      </c>
      <c r="C9" s="189" t="s">
        <v>5501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1663</v>
      </c>
      <c r="D11" s="332" t="s">
        <v>1772</v>
      </c>
      <c r="E11" s="163" t="s">
        <v>341</v>
      </c>
      <c r="F11" s="163" t="s">
        <v>246</v>
      </c>
      <c r="G11" s="163" t="s">
        <v>226</v>
      </c>
      <c r="H11" s="148"/>
    </row>
    <row r="12" spans="2:8" ht="19.5" customHeight="1">
      <c r="B12" s="152" t="s">
        <v>365</v>
      </c>
      <c r="C12" s="152" t="s">
        <v>366</v>
      </c>
      <c r="D12" s="403"/>
      <c r="E12" s="403" t="s">
        <v>185</v>
      </c>
      <c r="F12" s="403" t="s">
        <v>162</v>
      </c>
      <c r="G12" s="403" t="s">
        <v>273</v>
      </c>
      <c r="H12" s="148"/>
    </row>
    <row r="13" spans="2:8" ht="17.25" customHeight="1">
      <c r="B13" s="183" t="s">
        <v>5502</v>
      </c>
      <c r="C13" s="189" t="s">
        <v>5503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5504</v>
      </c>
      <c r="C14" s="189" t="s">
        <v>5505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5506</v>
      </c>
      <c r="C15" s="188" t="s">
        <v>5507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5508</v>
      </c>
      <c r="C16" s="188" t="s">
        <v>5509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5510</v>
      </c>
      <c r="C17" s="188" t="s">
        <v>5511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5512</v>
      </c>
      <c r="C18" s="188" t="s">
        <v>5513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5514</v>
      </c>
      <c r="C19" s="188" t="s">
        <v>5515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4379</v>
      </c>
      <c r="C20" s="189" t="s">
        <v>5516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5517</v>
      </c>
      <c r="C21" s="189" t="s">
        <v>5518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5519</v>
      </c>
      <c r="C22" s="189" t="s">
        <v>5520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5521</v>
      </c>
      <c r="C23" s="189" t="s">
        <v>5522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577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5523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578</v>
      </c>
      <c r="C27" s="193"/>
      <c r="D27" s="193"/>
      <c r="E27" s="194"/>
      <c r="F27" s="195" t="s">
        <v>1681</v>
      </c>
      <c r="G27" s="195"/>
      <c r="H27" s="193"/>
      <c r="I27" s="193"/>
      <c r="J27" s="195" t="s">
        <v>580</v>
      </c>
      <c r="K27" s="195"/>
      <c r="L27" s="195"/>
    </row>
    <row r="28" spans="2:12" s="159" customFormat="1" ht="17.25" customHeight="1">
      <c r="B28" s="197" t="s">
        <v>581</v>
      </c>
      <c r="C28" s="193"/>
      <c r="D28" s="198" t="s">
        <v>582</v>
      </c>
      <c r="E28" s="199"/>
      <c r="F28" s="197" t="s">
        <v>583</v>
      </c>
      <c r="G28" s="193"/>
      <c r="H28" s="198" t="s">
        <v>584</v>
      </c>
      <c r="I28" s="193"/>
      <c r="J28" s="197" t="s">
        <v>585</v>
      </c>
      <c r="K28" s="193"/>
      <c r="L28" s="198" t="s">
        <v>586</v>
      </c>
    </row>
    <row r="29" spans="2:12" s="159" customFormat="1" ht="17.25" customHeight="1">
      <c r="B29" s="201" t="s">
        <v>5255</v>
      </c>
      <c r="C29" s="202" t="s">
        <v>5256</v>
      </c>
      <c r="D29" s="203" t="s">
        <v>5257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592</v>
      </c>
      <c r="K29" s="202" t="s">
        <v>1682</v>
      </c>
      <c r="L29" s="203" t="s">
        <v>593</v>
      </c>
    </row>
    <row r="30" spans="2:12" s="159" customFormat="1" ht="17.25" customHeight="1">
      <c r="B30" s="201" t="s">
        <v>5258</v>
      </c>
      <c r="C30" s="202" t="s">
        <v>5259</v>
      </c>
      <c r="D30" s="203" t="s">
        <v>5260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599</v>
      </c>
      <c r="K30" s="202" t="s">
        <v>1683</v>
      </c>
      <c r="L30" s="203" t="s">
        <v>600</v>
      </c>
    </row>
    <row r="31" spans="2:12" s="159" customFormat="1" ht="17.25" customHeight="1">
      <c r="B31" s="201" t="s">
        <v>1684</v>
      </c>
      <c r="C31" s="202" t="s">
        <v>5261</v>
      </c>
      <c r="D31" s="203" t="s">
        <v>1685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1686</v>
      </c>
      <c r="K31" s="202" t="s">
        <v>1687</v>
      </c>
      <c r="L31" s="203" t="s">
        <v>1688</v>
      </c>
    </row>
    <row r="32" spans="2:12" s="159" customFormat="1" ht="17.25" customHeight="1">
      <c r="B32" s="201" t="s">
        <v>5262</v>
      </c>
      <c r="C32" s="202" t="s">
        <v>5263</v>
      </c>
      <c r="D32" s="203" t="s">
        <v>5264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613</v>
      </c>
      <c r="K32" s="202" t="s">
        <v>1689</v>
      </c>
      <c r="L32" s="203" t="s">
        <v>614</v>
      </c>
    </row>
    <row r="33" spans="2:12" s="159" customFormat="1" ht="17.25" customHeight="1">
      <c r="B33" s="201" t="s">
        <v>594</v>
      </c>
      <c r="C33" s="202" t="s">
        <v>5265</v>
      </c>
      <c r="D33" s="203" t="s">
        <v>595</v>
      </c>
      <c r="E33" s="197"/>
      <c r="F33" s="201"/>
      <c r="G33" s="202"/>
      <c r="H33" s="203"/>
      <c r="I33" s="193"/>
      <c r="J33" s="201" t="s">
        <v>620</v>
      </c>
      <c r="K33" s="202" t="s">
        <v>1690</v>
      </c>
      <c r="L33" s="203" t="s">
        <v>621</v>
      </c>
    </row>
    <row r="34" spans="2:12" s="159" customFormat="1" ht="17.25" customHeight="1">
      <c r="B34" s="201" t="s">
        <v>5266</v>
      </c>
      <c r="C34" s="202" t="s">
        <v>5267</v>
      </c>
      <c r="D34" s="203" t="s">
        <v>5268</v>
      </c>
      <c r="E34" s="197"/>
      <c r="F34" s="201"/>
      <c r="G34" s="202"/>
      <c r="H34" s="203"/>
      <c r="I34" s="193"/>
      <c r="J34" s="201" t="s">
        <v>1693</v>
      </c>
      <c r="K34" s="202" t="s">
        <v>1694</v>
      </c>
      <c r="L34" s="203" t="s">
        <v>1695</v>
      </c>
    </row>
    <row r="35" spans="2:12" s="159" customFormat="1" ht="17.25" customHeight="1">
      <c r="B35" s="201" t="s">
        <v>5269</v>
      </c>
      <c r="C35" s="202" t="s">
        <v>5270</v>
      </c>
      <c r="D35" s="203" t="s">
        <v>5271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5272</v>
      </c>
      <c r="C36" s="202" t="s">
        <v>5273</v>
      </c>
      <c r="D36" s="203" t="s">
        <v>5274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1698</v>
      </c>
      <c r="C38" s="193" t="s">
        <v>1699</v>
      </c>
      <c r="D38" s="205"/>
      <c r="E38" s="193"/>
      <c r="F38" s="193" t="s">
        <v>1700</v>
      </c>
      <c r="G38" s="206" t="s">
        <v>1701</v>
      </c>
      <c r="H38" s="196"/>
      <c r="I38" s="193"/>
      <c r="J38" s="193" t="s">
        <v>1700</v>
      </c>
      <c r="K38" s="193" t="s">
        <v>1702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4895</v>
      </c>
    </row>
    <row r="3" spans="2:7" ht="17.25" customHeight="1">
      <c r="B3" s="165"/>
    </row>
    <row r="4" spans="2:7" ht="17.25" customHeight="1">
      <c r="C4" s="313" t="s">
        <v>5524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302" t="s">
        <v>1772</v>
      </c>
      <c r="E6" s="163" t="s">
        <v>284</v>
      </c>
      <c r="F6" s="163" t="s">
        <v>5525</v>
      </c>
      <c r="G6" s="163" t="s">
        <v>246</v>
      </c>
    </row>
    <row r="7" spans="2:7" ht="17.25" customHeight="1">
      <c r="B7" s="152" t="s">
        <v>365</v>
      </c>
      <c r="C7" s="152" t="s">
        <v>366</v>
      </c>
      <c r="D7" s="1302"/>
      <c r="E7" s="332" t="s">
        <v>185</v>
      </c>
      <c r="F7" s="332" t="s">
        <v>162</v>
      </c>
      <c r="G7" s="332" t="s">
        <v>273</v>
      </c>
    </row>
    <row r="8" spans="2:7" ht="17.25" customHeight="1">
      <c r="B8" s="171" t="s">
        <v>5526</v>
      </c>
      <c r="C8" s="189" t="s">
        <v>5527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5528</v>
      </c>
      <c r="C9" s="189" t="s">
        <v>5529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5530</v>
      </c>
      <c r="C10" s="189" t="s">
        <v>5531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5532</v>
      </c>
      <c r="C11" s="189" t="s">
        <v>5533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5534</v>
      </c>
      <c r="C12" s="189" t="s">
        <v>5535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5536</v>
      </c>
      <c r="C13" s="189" t="s">
        <v>5537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577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578</v>
      </c>
      <c r="C17" s="193"/>
      <c r="D17" s="193"/>
      <c r="E17" s="194"/>
      <c r="F17" s="195" t="s">
        <v>1681</v>
      </c>
      <c r="G17" s="195"/>
      <c r="H17" s="193"/>
      <c r="I17" s="197"/>
      <c r="J17" s="195" t="s">
        <v>580</v>
      </c>
      <c r="K17" s="195"/>
      <c r="L17" s="195"/>
    </row>
    <row r="18" spans="2:12" s="159" customFormat="1" ht="17.25" customHeight="1">
      <c r="B18" s="197" t="s">
        <v>581</v>
      </c>
      <c r="C18" s="193"/>
      <c r="D18" s="198" t="s">
        <v>582</v>
      </c>
      <c r="E18" s="199"/>
      <c r="F18" s="197" t="s">
        <v>583</v>
      </c>
      <c r="G18" s="193"/>
      <c r="H18" s="198" t="s">
        <v>584</v>
      </c>
      <c r="I18" s="197"/>
      <c r="J18" s="197" t="s">
        <v>585</v>
      </c>
      <c r="K18" s="193"/>
      <c r="L18" s="198" t="s">
        <v>586</v>
      </c>
    </row>
    <row r="19" spans="2:12" s="159" customFormat="1" ht="17.25" customHeight="1">
      <c r="B19" s="201" t="s">
        <v>5255</v>
      </c>
      <c r="C19" s="202" t="s">
        <v>5256</v>
      </c>
      <c r="D19" s="203" t="s">
        <v>5257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592</v>
      </c>
      <c r="K19" s="202" t="s">
        <v>1682</v>
      </c>
      <c r="L19" s="203" t="s">
        <v>593</v>
      </c>
    </row>
    <row r="20" spans="2:12" s="159" customFormat="1" ht="17.25" customHeight="1">
      <c r="B20" s="201" t="s">
        <v>5258</v>
      </c>
      <c r="C20" s="202" t="s">
        <v>5259</v>
      </c>
      <c r="D20" s="203" t="s">
        <v>5260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599</v>
      </c>
      <c r="K20" s="202" t="s">
        <v>1683</v>
      </c>
      <c r="L20" s="203" t="s">
        <v>600</v>
      </c>
    </row>
    <row r="21" spans="2:12" s="159" customFormat="1" ht="17.25" customHeight="1">
      <c r="B21" s="201" t="s">
        <v>1684</v>
      </c>
      <c r="C21" s="202" t="s">
        <v>5261</v>
      </c>
      <c r="D21" s="203" t="s">
        <v>1685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1686</v>
      </c>
      <c r="K21" s="202" t="s">
        <v>1687</v>
      </c>
      <c r="L21" s="203" t="s">
        <v>1688</v>
      </c>
    </row>
    <row r="22" spans="2:12" s="159" customFormat="1" ht="17.25" customHeight="1">
      <c r="B22" s="201" t="s">
        <v>5262</v>
      </c>
      <c r="C22" s="202" t="s">
        <v>5263</v>
      </c>
      <c r="D22" s="203" t="s">
        <v>5264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613</v>
      </c>
      <c r="K22" s="202" t="s">
        <v>1689</v>
      </c>
      <c r="L22" s="203" t="s">
        <v>614</v>
      </c>
    </row>
    <row r="23" spans="2:12" s="159" customFormat="1" ht="17.25" customHeight="1">
      <c r="B23" s="201" t="s">
        <v>594</v>
      </c>
      <c r="C23" s="202" t="s">
        <v>5265</v>
      </c>
      <c r="D23" s="203" t="s">
        <v>595</v>
      </c>
      <c r="E23" s="197"/>
      <c r="F23" s="201"/>
      <c r="G23" s="202"/>
      <c r="H23" s="203"/>
      <c r="I23" s="197"/>
      <c r="J23" s="201" t="s">
        <v>620</v>
      </c>
      <c r="K23" s="202" t="s">
        <v>1690</v>
      </c>
      <c r="L23" s="203" t="s">
        <v>621</v>
      </c>
    </row>
    <row r="24" spans="2:12" s="159" customFormat="1" ht="17.25" customHeight="1">
      <c r="B24" s="201" t="s">
        <v>5266</v>
      </c>
      <c r="C24" s="202" t="s">
        <v>5267</v>
      </c>
      <c r="D24" s="203" t="s">
        <v>5268</v>
      </c>
      <c r="E24" s="197"/>
      <c r="F24" s="201"/>
      <c r="G24" s="202"/>
      <c r="H24" s="203"/>
      <c r="I24" s="197"/>
      <c r="J24" s="201" t="s">
        <v>1693</v>
      </c>
      <c r="K24" s="202" t="s">
        <v>1694</v>
      </c>
      <c r="L24" s="203" t="s">
        <v>1695</v>
      </c>
    </row>
    <row r="25" spans="2:12" s="159" customFormat="1" ht="17.25" customHeight="1">
      <c r="B25" s="201" t="s">
        <v>5269</v>
      </c>
      <c r="C25" s="202" t="s">
        <v>5270</v>
      </c>
      <c r="D25" s="203" t="s">
        <v>5271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5272</v>
      </c>
      <c r="C26" s="202" t="s">
        <v>5273</v>
      </c>
      <c r="D26" s="203" t="s">
        <v>5274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1698</v>
      </c>
      <c r="C28" s="193" t="s">
        <v>1699</v>
      </c>
      <c r="D28" s="205"/>
      <c r="E28" s="193"/>
      <c r="F28" s="193" t="s">
        <v>1700</v>
      </c>
      <c r="G28" s="206" t="s">
        <v>1701</v>
      </c>
      <c r="H28" s="196"/>
      <c r="I28" s="197"/>
      <c r="J28" s="193" t="s">
        <v>1700</v>
      </c>
      <c r="K28" s="193" t="s">
        <v>1702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4764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305" t="s">
        <v>5538</v>
      </c>
      <c r="B4" s="1305"/>
      <c r="C4" s="1305"/>
      <c r="D4" s="1305"/>
      <c r="E4" s="1305"/>
      <c r="F4" s="1305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4768</v>
      </c>
      <c r="C6" s="169" t="s">
        <v>5282</v>
      </c>
      <c r="D6" s="1302" t="s">
        <v>1772</v>
      </c>
      <c r="E6" s="163" t="s">
        <v>284</v>
      </c>
      <c r="F6" s="163" t="s">
        <v>318</v>
      </c>
      <c r="G6" s="163" t="s">
        <v>4904</v>
      </c>
      <c r="H6" s="318" t="s">
        <v>5539</v>
      </c>
      <c r="I6" s="318" t="s">
        <v>246</v>
      </c>
      <c r="J6" s="318" t="s">
        <v>226</v>
      </c>
      <c r="K6" s="318" t="s">
        <v>265</v>
      </c>
      <c r="L6" s="318" t="s">
        <v>303</v>
      </c>
      <c r="M6" s="146"/>
      <c r="N6" s="337" t="s">
        <v>4906</v>
      </c>
    </row>
    <row r="7" spans="1:14" ht="17.25" customHeight="1">
      <c r="A7" s="342"/>
      <c r="B7" s="152" t="s">
        <v>365</v>
      </c>
      <c r="C7" s="152" t="s">
        <v>366</v>
      </c>
      <c r="D7" s="1302"/>
      <c r="E7" s="332" t="s">
        <v>185</v>
      </c>
      <c r="F7" s="332" t="s">
        <v>255</v>
      </c>
      <c r="G7" s="332" t="s">
        <v>173</v>
      </c>
      <c r="H7" s="319" t="s">
        <v>208</v>
      </c>
      <c r="I7" s="319" t="s">
        <v>177</v>
      </c>
      <c r="J7" s="319" t="s">
        <v>178</v>
      </c>
      <c r="K7" s="319" t="s">
        <v>274</v>
      </c>
      <c r="L7" s="319" t="s">
        <v>262</v>
      </c>
      <c r="M7" s="145"/>
      <c r="N7" s="146"/>
    </row>
    <row r="8" spans="1:14" ht="17.25" hidden="1" customHeight="1">
      <c r="B8" s="354" t="s">
        <v>5540</v>
      </c>
      <c r="C8" s="355" t="s">
        <v>5541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423</v>
      </c>
      <c r="C9" s="450" t="s">
        <v>5542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423</v>
      </c>
      <c r="C10" s="446" t="s">
        <v>5543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5544</v>
      </c>
      <c r="C11" s="355" t="s">
        <v>5545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5062</v>
      </c>
      <c r="C12" s="355" t="s">
        <v>5546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5092</v>
      </c>
      <c r="C13" s="355" t="s">
        <v>5547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5548</v>
      </c>
      <c r="C15" s="355" t="s">
        <v>5549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5090</v>
      </c>
      <c r="C16" s="355" t="s">
        <v>5550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423</v>
      </c>
      <c r="C17" s="355" t="s">
        <v>5551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5094</v>
      </c>
      <c r="C18" s="355" t="s">
        <v>5552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5096</v>
      </c>
      <c r="C19" s="355" t="s">
        <v>5553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423</v>
      </c>
      <c r="C20" s="355" t="s">
        <v>5554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5555</v>
      </c>
      <c r="C21" s="355" t="s">
        <v>5556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5361</v>
      </c>
      <c r="C22" s="355" t="s">
        <v>5362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5365</v>
      </c>
      <c r="C23" s="355" t="s">
        <v>5366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5109</v>
      </c>
      <c r="C24" s="355" t="s">
        <v>5557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5558</v>
      </c>
      <c r="C25" s="355" t="s">
        <v>5559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423</v>
      </c>
      <c r="C26" s="355" t="s">
        <v>5560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423</v>
      </c>
      <c r="C27" s="355" t="s">
        <v>5561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423</v>
      </c>
      <c r="C28" s="355" t="s">
        <v>5562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423</v>
      </c>
      <c r="C29" s="355" t="s">
        <v>5563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5564</v>
      </c>
      <c r="C30" s="355" t="s">
        <v>5565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5566</v>
      </c>
      <c r="C31" s="355" t="s">
        <v>5567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577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578</v>
      </c>
      <c r="C37" s="193"/>
      <c r="D37" s="193"/>
      <c r="E37" s="194"/>
      <c r="F37" s="195" t="s">
        <v>1681</v>
      </c>
      <c r="G37" s="195"/>
      <c r="H37" s="193"/>
      <c r="I37" s="193"/>
      <c r="J37" s="195" t="s">
        <v>580</v>
      </c>
      <c r="K37" s="195"/>
      <c r="L37" s="195"/>
    </row>
    <row r="38" spans="2:12" s="159" customFormat="1" ht="17.25" customHeight="1">
      <c r="B38" s="197" t="s">
        <v>581</v>
      </c>
      <c r="C38" s="193"/>
      <c r="D38" s="198" t="s">
        <v>582</v>
      </c>
      <c r="E38" s="199"/>
      <c r="F38" s="197" t="s">
        <v>583</v>
      </c>
      <c r="G38" s="193"/>
      <c r="H38" s="198" t="s">
        <v>584</v>
      </c>
      <c r="I38" s="193"/>
      <c r="J38" s="197" t="s">
        <v>585</v>
      </c>
      <c r="K38" s="193"/>
      <c r="L38" s="198" t="s">
        <v>586</v>
      </c>
    </row>
    <row r="39" spans="2:12" s="159" customFormat="1" ht="17.25" customHeight="1">
      <c r="B39" s="414" t="s">
        <v>587</v>
      </c>
      <c r="C39" s="202"/>
      <c r="D39" s="570" t="s">
        <v>588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592</v>
      </c>
      <c r="K39" s="202" t="s">
        <v>1682</v>
      </c>
      <c r="L39" s="203" t="s">
        <v>593</v>
      </c>
    </row>
    <row r="40" spans="2:12" s="159" customFormat="1" ht="17.25" customHeight="1">
      <c r="B40" s="414" t="s">
        <v>601</v>
      </c>
      <c r="C40" s="202"/>
      <c r="D40" s="570" t="s">
        <v>602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599</v>
      </c>
      <c r="K40" s="202" t="s">
        <v>1683</v>
      </c>
      <c r="L40" s="203" t="s">
        <v>600</v>
      </c>
    </row>
    <row r="41" spans="2:12" s="159" customFormat="1" ht="17.25" customHeight="1">
      <c r="B41" s="201" t="s">
        <v>1684</v>
      </c>
      <c r="C41" s="202"/>
      <c r="D41" s="203" t="s">
        <v>1685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1686</v>
      </c>
      <c r="K41" s="202" t="s">
        <v>1687</v>
      </c>
      <c r="L41" s="203" t="s">
        <v>1688</v>
      </c>
    </row>
    <row r="42" spans="2:12" s="159" customFormat="1" ht="17.25" customHeight="1">
      <c r="B42" s="201" t="s">
        <v>594</v>
      </c>
      <c r="C42" s="202"/>
      <c r="D42" s="203" t="s">
        <v>595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613</v>
      </c>
      <c r="K42" s="202" t="s">
        <v>1689</v>
      </c>
      <c r="L42" s="203" t="s">
        <v>614</v>
      </c>
    </row>
    <row r="43" spans="2:12" s="159" customFormat="1" ht="17.25" customHeight="1">
      <c r="B43" s="414" t="s">
        <v>862</v>
      </c>
      <c r="C43" s="202"/>
      <c r="D43" s="570" t="s">
        <v>609</v>
      </c>
      <c r="E43" s="197"/>
      <c r="F43" s="201"/>
      <c r="G43" s="202"/>
      <c r="H43" s="203"/>
      <c r="I43" s="193"/>
      <c r="J43" s="201" t="s">
        <v>620</v>
      </c>
      <c r="K43" s="202" t="s">
        <v>1690</v>
      </c>
      <c r="L43" s="203" t="s">
        <v>621</v>
      </c>
    </row>
    <row r="44" spans="2:12" s="159" customFormat="1" ht="17.25" customHeight="1">
      <c r="B44" s="414" t="s">
        <v>1691</v>
      </c>
      <c r="C44" s="202"/>
      <c r="D44" s="570" t="s">
        <v>1692</v>
      </c>
      <c r="E44" s="197"/>
      <c r="F44" s="201"/>
      <c r="G44" s="202"/>
      <c r="H44" s="203"/>
      <c r="I44" s="193"/>
      <c r="J44" s="201" t="s">
        <v>1693</v>
      </c>
      <c r="K44" s="202" t="s">
        <v>1694</v>
      </c>
      <c r="L44" s="203" t="s">
        <v>1695</v>
      </c>
    </row>
    <row r="45" spans="2:12" s="159" customFormat="1" ht="17.25" customHeight="1">
      <c r="B45" s="414" t="s">
        <v>1696</v>
      </c>
      <c r="C45" s="202"/>
      <c r="D45" s="570" t="s">
        <v>1697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1698</v>
      </c>
      <c r="C48" s="193" t="s">
        <v>1699</v>
      </c>
      <c r="D48" s="205"/>
      <c r="E48" s="193"/>
      <c r="F48" s="193" t="s">
        <v>1700</v>
      </c>
      <c r="G48" s="206" t="s">
        <v>1701</v>
      </c>
      <c r="H48" s="196"/>
      <c r="I48" s="193"/>
      <c r="J48" s="193" t="s">
        <v>1700</v>
      </c>
      <c r="K48" s="193" t="s">
        <v>1702</v>
      </c>
      <c r="L48" s="196"/>
    </row>
    <row r="62" spans="2:5" ht="17.25" customHeight="1">
      <c r="B62" s="147" t="s">
        <v>5568</v>
      </c>
    </row>
    <row r="64" spans="2:5" ht="17.25" customHeight="1">
      <c r="B64" s="169"/>
      <c r="C64" s="169" t="s">
        <v>5282</v>
      </c>
      <c r="D64" s="332" t="s">
        <v>1772</v>
      </c>
      <c r="E64" s="163" t="s">
        <v>318</v>
      </c>
    </row>
    <row r="65" spans="2:5" ht="17.25" customHeight="1">
      <c r="B65" s="152" t="s">
        <v>365</v>
      </c>
      <c r="C65" s="152" t="s">
        <v>366</v>
      </c>
      <c r="D65" s="332"/>
      <c r="E65" s="332" t="s">
        <v>238</v>
      </c>
    </row>
    <row r="66" spans="2:5" ht="17.25" customHeight="1">
      <c r="B66" s="171" t="s">
        <v>5096</v>
      </c>
      <c r="C66" s="173" t="s">
        <v>5569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755</v>
      </c>
      <c r="C67" s="173" t="s">
        <v>5570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5571</v>
      </c>
      <c r="C68" s="173" t="s">
        <v>5572</v>
      </c>
      <c r="D68" s="320">
        <v>43544</v>
      </c>
      <c r="E68" s="320">
        <f t="shared" si="51"/>
        <v>43552</v>
      </c>
    </row>
    <row r="69" spans="2:5" ht="17.25" customHeight="1">
      <c r="B69" s="171" t="s">
        <v>5090</v>
      </c>
      <c r="C69" s="173" t="s">
        <v>5573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5574</v>
      </c>
      <c r="C70" s="173" t="s">
        <v>5575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423</v>
      </c>
      <c r="C71" s="173" t="s">
        <v>5572</v>
      </c>
      <c r="D71" s="154">
        <f t="shared" si="52"/>
        <v>43565</v>
      </c>
      <c r="E71" s="154"/>
    </row>
    <row r="72" spans="2:5" ht="17.25" customHeight="1">
      <c r="B72" s="171" t="s">
        <v>5576</v>
      </c>
      <c r="C72" s="173" t="s">
        <v>5572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5577</v>
      </c>
      <c r="C73" s="173" t="s">
        <v>5572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4764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305" t="s">
        <v>36</v>
      </c>
      <c r="B4" s="1305"/>
      <c r="C4" s="1305"/>
      <c r="D4" s="1305"/>
      <c r="E4" s="1305"/>
      <c r="F4" s="1305"/>
      <c r="G4" s="1305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1772</v>
      </c>
      <c r="E6" s="367" t="s">
        <v>311</v>
      </c>
      <c r="F6" s="1309" t="s">
        <v>1774</v>
      </c>
      <c r="G6" s="1306" t="s">
        <v>366</v>
      </c>
      <c r="H6" s="367" t="s">
        <v>311</v>
      </c>
      <c r="I6" s="367" t="s">
        <v>265</v>
      </c>
      <c r="J6" s="477"/>
      <c r="K6" s="146"/>
      <c r="L6" s="146"/>
    </row>
    <row r="7" spans="1:12" ht="17.25" customHeight="1">
      <c r="A7" s="342"/>
      <c r="B7" s="4" t="s">
        <v>365</v>
      </c>
      <c r="C7" s="4" t="s">
        <v>366</v>
      </c>
      <c r="D7" s="395" t="s">
        <v>1553</v>
      </c>
      <c r="E7" s="4" t="s">
        <v>1553</v>
      </c>
      <c r="F7" s="1310"/>
      <c r="G7" s="1307"/>
      <c r="H7" s="395" t="s">
        <v>1553</v>
      </c>
      <c r="I7" s="395" t="s">
        <v>1553</v>
      </c>
      <c r="J7" s="369"/>
      <c r="K7" s="145"/>
      <c r="L7" s="146"/>
    </row>
    <row r="8" spans="1:12" ht="17.25" hidden="1" customHeight="1">
      <c r="B8" s="6" t="s">
        <v>3510</v>
      </c>
      <c r="C8" s="6" t="s">
        <v>3515</v>
      </c>
      <c r="D8" s="6">
        <v>44546</v>
      </c>
      <c r="E8" s="6">
        <f>D8+1</f>
        <v>44547</v>
      </c>
      <c r="F8" s="376" t="s">
        <v>5578</v>
      </c>
      <c r="G8" s="376" t="s">
        <v>4790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3510</v>
      </c>
      <c r="C9" s="476" t="s">
        <v>3517</v>
      </c>
      <c r="D9" s="476">
        <v>44559</v>
      </c>
      <c r="E9" s="507">
        <f>D9+1</f>
        <v>44560</v>
      </c>
      <c r="F9" s="508" t="s">
        <v>5579</v>
      </c>
      <c r="G9" s="508" t="s">
        <v>4792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3514</v>
      </c>
      <c r="C10" s="476" t="s">
        <v>3518</v>
      </c>
      <c r="D10" s="476">
        <v>44563</v>
      </c>
      <c r="E10" s="507">
        <f>D10+1</f>
        <v>44564</v>
      </c>
      <c r="F10" s="508" t="s">
        <v>5579</v>
      </c>
      <c r="G10" s="508" t="s">
        <v>4792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3510</v>
      </c>
      <c r="C11" s="476" t="s">
        <v>3519</v>
      </c>
      <c r="D11" s="476">
        <v>44205</v>
      </c>
      <c r="E11" s="507">
        <f>D11+1</f>
        <v>44206</v>
      </c>
      <c r="F11" s="511" t="s">
        <v>5579</v>
      </c>
      <c r="G11" s="511" t="s">
        <v>4792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577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578</v>
      </c>
      <c r="C16" s="11"/>
      <c r="D16" s="11"/>
      <c r="E16" s="15"/>
      <c r="F16" s="2" t="s">
        <v>1681</v>
      </c>
      <c r="G16" s="2"/>
      <c r="H16" s="11"/>
      <c r="I16" s="11"/>
      <c r="J16" s="2" t="s">
        <v>580</v>
      </c>
      <c r="K16" s="2"/>
      <c r="L16" s="2"/>
    </row>
    <row r="17" spans="2:12" s="159" customFormat="1" ht="17.25" customHeight="1">
      <c r="B17" s="197" t="s">
        <v>581</v>
      </c>
      <c r="C17" s="193"/>
      <c r="D17" s="198" t="s">
        <v>582</v>
      </c>
      <c r="E17" s="15"/>
      <c r="F17" s="11" t="s">
        <v>583</v>
      </c>
      <c r="G17" s="11"/>
      <c r="H17" s="198" t="s">
        <v>584</v>
      </c>
      <c r="I17" s="11"/>
      <c r="J17" s="197" t="s">
        <v>585</v>
      </c>
      <c r="K17" s="193"/>
      <c r="L17" s="198" t="s">
        <v>586</v>
      </c>
    </row>
    <row r="18" spans="2:12" s="159" customFormat="1" ht="17.25" customHeight="1">
      <c r="B18" s="414" t="s">
        <v>587</v>
      </c>
      <c r="C18" s="202"/>
      <c r="D18" s="570" t="s">
        <v>588</v>
      </c>
      <c r="E18" s="11"/>
      <c r="F18" s="110" t="e">
        <f>#REF!</f>
        <v>#REF!</v>
      </c>
      <c r="G18" s="16" t="s">
        <v>5310</v>
      </c>
      <c r="H18" s="110" t="e">
        <f>#REF!</f>
        <v>#REF!</v>
      </c>
      <c r="I18" s="11"/>
      <c r="J18" s="201" t="s">
        <v>592</v>
      </c>
      <c r="K18" s="202" t="s">
        <v>1682</v>
      </c>
      <c r="L18" s="203" t="s">
        <v>593</v>
      </c>
    </row>
    <row r="19" spans="2:12" s="159" customFormat="1" ht="17.25" customHeight="1">
      <c r="B19" s="414" t="s">
        <v>601</v>
      </c>
      <c r="C19" s="202"/>
      <c r="D19" s="570" t="s">
        <v>602</v>
      </c>
      <c r="E19" s="11"/>
      <c r="F19" s="110" t="e">
        <f>#REF!</f>
        <v>#REF!</v>
      </c>
      <c r="G19" s="16" t="s">
        <v>5311</v>
      </c>
      <c r="H19" s="110" t="e">
        <f>#REF!</f>
        <v>#REF!</v>
      </c>
      <c r="I19" s="11"/>
      <c r="J19" s="201" t="s">
        <v>599</v>
      </c>
      <c r="K19" s="202" t="s">
        <v>1683</v>
      </c>
      <c r="L19" s="203" t="s">
        <v>600</v>
      </c>
    </row>
    <row r="20" spans="2:12" s="159" customFormat="1" ht="17.25" customHeight="1">
      <c r="B20" s="201" t="s">
        <v>1684</v>
      </c>
      <c r="C20" s="202"/>
      <c r="D20" s="203" t="s">
        <v>1685</v>
      </c>
      <c r="E20" s="11"/>
      <c r="F20" s="110" t="e">
        <f>#REF!</f>
        <v>#REF!</v>
      </c>
      <c r="G20" s="16" t="s">
        <v>5312</v>
      </c>
      <c r="H20" s="110" t="e">
        <f>#REF!</f>
        <v>#REF!</v>
      </c>
      <c r="I20" s="11"/>
      <c r="J20" s="201" t="s">
        <v>1686</v>
      </c>
      <c r="K20" s="202" t="s">
        <v>1687</v>
      </c>
      <c r="L20" s="203" t="s">
        <v>1688</v>
      </c>
    </row>
    <row r="21" spans="2:12" s="159" customFormat="1" ht="17.25" customHeight="1">
      <c r="B21" s="201" t="s">
        <v>594</v>
      </c>
      <c r="C21" s="202"/>
      <c r="D21" s="203" t="s">
        <v>595</v>
      </c>
      <c r="E21" s="11"/>
      <c r="F21" s="110" t="e">
        <f>#REF!</f>
        <v>#REF!</v>
      </c>
      <c r="G21" s="16" t="s">
        <v>5313</v>
      </c>
      <c r="H21" s="110" t="e">
        <f>#REF!</f>
        <v>#REF!</v>
      </c>
      <c r="I21" s="11"/>
      <c r="J21" s="201" t="s">
        <v>613</v>
      </c>
      <c r="K21" s="202" t="s">
        <v>1689</v>
      </c>
      <c r="L21" s="203" t="s">
        <v>614</v>
      </c>
    </row>
    <row r="22" spans="2:12" s="159" customFormat="1" ht="17.25" customHeight="1">
      <c r="B22" s="414" t="s">
        <v>862</v>
      </c>
      <c r="C22" s="202"/>
      <c r="D22" s="570" t="s">
        <v>609</v>
      </c>
      <c r="E22" s="11"/>
      <c r="F22" s="14"/>
      <c r="G22" s="16"/>
      <c r="H22" s="14"/>
      <c r="I22" s="11"/>
      <c r="J22" s="201" t="s">
        <v>620</v>
      </c>
      <c r="K22" s="202" t="s">
        <v>1690</v>
      </c>
      <c r="L22" s="203" t="s">
        <v>621</v>
      </c>
    </row>
    <row r="23" spans="2:12" s="159" customFormat="1" ht="17.25" customHeight="1">
      <c r="B23" s="414" t="s">
        <v>1691</v>
      </c>
      <c r="C23" s="202"/>
      <c r="D23" s="570" t="s">
        <v>1692</v>
      </c>
      <c r="E23" s="11"/>
      <c r="F23" s="11"/>
      <c r="G23" s="16"/>
      <c r="H23" s="13"/>
      <c r="I23" s="11"/>
      <c r="J23" s="201" t="s">
        <v>1693</v>
      </c>
      <c r="K23" s="202" t="s">
        <v>1694</v>
      </c>
      <c r="L23" s="203" t="s">
        <v>1695</v>
      </c>
    </row>
    <row r="24" spans="2:12" s="159" customFormat="1" ht="17.25" customHeight="1">
      <c r="B24" s="414" t="s">
        <v>1696</v>
      </c>
      <c r="C24" s="202"/>
      <c r="D24" s="570" t="s">
        <v>1697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1698</v>
      </c>
      <c r="C27" s="11" t="s">
        <v>1699</v>
      </c>
      <c r="D27" s="13"/>
      <c r="E27" s="11"/>
      <c r="F27" s="11" t="s">
        <v>1700</v>
      </c>
      <c r="G27" s="16" t="s">
        <v>1701</v>
      </c>
      <c r="H27" s="14"/>
      <c r="I27" s="11"/>
      <c r="J27" s="11" t="s">
        <v>1700</v>
      </c>
      <c r="K27" s="11" t="s">
        <v>1702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68"/>
  <sheetViews>
    <sheetView showGridLines="0" topLeftCell="A176" zoomScaleNormal="100" zoomScaleSheetLayoutView="85" workbookViewId="0">
      <selection activeCell="D273" sqref="D273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44" t="s">
        <v>116</v>
      </c>
      <c r="C2" s="1244"/>
      <c r="D2" s="1244"/>
      <c r="E2" s="1244"/>
      <c r="F2" s="1244"/>
      <c r="H2" s="956" t="s">
        <v>360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39" t="s">
        <v>120</v>
      </c>
      <c r="C4" s="1240"/>
      <c r="D4" s="1240"/>
      <c r="E4" s="1240"/>
      <c r="F4" s="1241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35" t="s">
        <v>363</v>
      </c>
      <c r="E6" s="941" t="s">
        <v>863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365</v>
      </c>
      <c r="C7" s="944" t="s">
        <v>366</v>
      </c>
      <c r="D7" s="1236"/>
      <c r="E7" s="940" t="s">
        <v>221</v>
      </c>
      <c r="F7" s="195"/>
      <c r="G7" s="943" t="s">
        <v>367</v>
      </c>
      <c r="H7" s="145"/>
      <c r="I7" s="145"/>
      <c r="J7" s="145"/>
      <c r="K7" s="145"/>
    </row>
    <row r="8" spans="1:11" s="145" customFormat="1" ht="18" hidden="1" customHeight="1">
      <c r="A8" s="805" t="s">
        <v>864</v>
      </c>
      <c r="B8" s="618" t="s">
        <v>865</v>
      </c>
      <c r="C8" s="758" t="s">
        <v>866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867</v>
      </c>
      <c r="B9" s="742" t="s">
        <v>868</v>
      </c>
      <c r="C9" s="758" t="s">
        <v>869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870</v>
      </c>
      <c r="B10" s="795" t="s">
        <v>871</v>
      </c>
      <c r="C10" s="758" t="s">
        <v>872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873</v>
      </c>
      <c r="B11" s="742" t="s">
        <v>865</v>
      </c>
      <c r="C11" s="758" t="s">
        <v>874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875</v>
      </c>
      <c r="B12" s="618" t="s">
        <v>868</v>
      </c>
      <c r="C12" s="758" t="s">
        <v>876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877</v>
      </c>
      <c r="B13" s="795" t="s">
        <v>871</v>
      </c>
      <c r="C13" s="758" t="s">
        <v>878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879</v>
      </c>
      <c r="B14" s="742" t="s">
        <v>865</v>
      </c>
      <c r="C14" s="758" t="s">
        <v>880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881</v>
      </c>
      <c r="B15" s="618" t="s">
        <v>868</v>
      </c>
      <c r="C15" s="758" t="s">
        <v>882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875</v>
      </c>
      <c r="B16" s="795" t="s">
        <v>871</v>
      </c>
      <c r="C16" s="758" t="s">
        <v>883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877</v>
      </c>
      <c r="B17" s="742" t="s">
        <v>865</v>
      </c>
      <c r="C17" s="758" t="s">
        <v>884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875</v>
      </c>
      <c r="B18" s="618" t="s">
        <v>868</v>
      </c>
      <c r="C18" s="758" t="s">
        <v>885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886</v>
      </c>
      <c r="B19" s="795" t="s">
        <v>871</v>
      </c>
      <c r="C19" s="758" t="s">
        <v>887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877</v>
      </c>
      <c r="B20" s="742" t="s">
        <v>865</v>
      </c>
      <c r="C20" s="758" t="s">
        <v>888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868</v>
      </c>
      <c r="C21" s="758" t="s">
        <v>889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871</v>
      </c>
      <c r="C22" s="758" t="s">
        <v>890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865</v>
      </c>
      <c r="C23" s="758" t="s">
        <v>891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868</v>
      </c>
      <c r="C24" s="758" t="s">
        <v>892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871</v>
      </c>
      <c r="C25" s="758" t="s">
        <v>893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865</v>
      </c>
      <c r="C26" s="758" t="s">
        <v>894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868</v>
      </c>
      <c r="C27" s="758" t="s">
        <v>895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871</v>
      </c>
      <c r="C28" s="758" t="s">
        <v>896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865</v>
      </c>
      <c r="C29" s="758" t="s">
        <v>897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868</v>
      </c>
      <c r="C30" s="758" t="s">
        <v>898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871</v>
      </c>
      <c r="C31" s="758" t="s">
        <v>899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865</v>
      </c>
      <c r="C32" s="758" t="s">
        <v>900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877</v>
      </c>
      <c r="B33" s="880" t="s">
        <v>399</v>
      </c>
      <c r="C33" s="955" t="s">
        <v>901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871</v>
      </c>
      <c r="C34" s="955" t="s">
        <v>902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865</v>
      </c>
      <c r="C35" s="955" t="s">
        <v>903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868</v>
      </c>
      <c r="C36" s="955" t="s">
        <v>904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871</v>
      </c>
      <c r="C37" s="955" t="s">
        <v>905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865</v>
      </c>
      <c r="C38" s="955" t="s">
        <v>906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868</v>
      </c>
      <c r="C39" s="955" t="s">
        <v>907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871</v>
      </c>
      <c r="C40" s="955" t="s">
        <v>908</v>
      </c>
      <c r="D40" s="955">
        <v>45431</v>
      </c>
      <c r="E40" s="880" t="s">
        <v>399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865</v>
      </c>
      <c r="C41" s="955" t="s">
        <v>909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868</v>
      </c>
      <c r="C42" s="955" t="s">
        <v>910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871</v>
      </c>
      <c r="C43" s="955" t="s">
        <v>911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865</v>
      </c>
      <c r="C44" s="955" t="s">
        <v>912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868</v>
      </c>
      <c r="C45" s="955" t="s">
        <v>913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871</v>
      </c>
      <c r="C46" s="955" t="s">
        <v>914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865</v>
      </c>
      <c r="C47" s="955" t="s">
        <v>915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868</v>
      </c>
      <c r="C48" s="955" t="s">
        <v>916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871</v>
      </c>
      <c r="C49" s="955" t="s">
        <v>917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865</v>
      </c>
      <c r="C50" s="955" t="s">
        <v>918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868</v>
      </c>
      <c r="C51" s="955" t="s">
        <v>919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871</v>
      </c>
      <c r="C52" s="955" t="s">
        <v>920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865</v>
      </c>
      <c r="C53" s="955" t="s">
        <v>921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868</v>
      </c>
      <c r="C54" s="955" t="s">
        <v>922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923</v>
      </c>
      <c r="B55" s="955" t="s">
        <v>865</v>
      </c>
      <c r="C55" s="955" t="s">
        <v>924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865</v>
      </c>
      <c r="B56" s="1026" t="s">
        <v>423</v>
      </c>
      <c r="C56" s="955" t="s">
        <v>925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926</v>
      </c>
      <c r="C57" s="955" t="s">
        <v>927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928</v>
      </c>
      <c r="B58" s="955" t="s">
        <v>865</v>
      </c>
      <c r="C58" s="955" t="s">
        <v>929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868</v>
      </c>
      <c r="C59" s="955" t="s">
        <v>930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926</v>
      </c>
      <c r="C60" s="955" t="s">
        <v>931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865</v>
      </c>
      <c r="B61" s="955" t="s">
        <v>932</v>
      </c>
      <c r="C61" s="955" t="s">
        <v>933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934</v>
      </c>
      <c r="B62" s="955" t="s">
        <v>868</v>
      </c>
      <c r="C62" s="955" t="s">
        <v>935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926</v>
      </c>
      <c r="C63" s="955" t="s">
        <v>936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865</v>
      </c>
      <c r="B64" s="955" t="s">
        <v>932</v>
      </c>
      <c r="C64" s="955" t="s">
        <v>937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938</v>
      </c>
      <c r="B65" s="955" t="s">
        <v>926</v>
      </c>
      <c r="C65" s="955" t="s">
        <v>939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871</v>
      </c>
      <c r="C66" s="955" t="s">
        <v>940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941</v>
      </c>
      <c r="B67" s="955" t="s">
        <v>926</v>
      </c>
      <c r="C67" s="955" t="s">
        <v>942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868</v>
      </c>
      <c r="B68" s="955" t="s">
        <v>871</v>
      </c>
      <c r="C68" s="955" t="s">
        <v>943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926</v>
      </c>
      <c r="C69" s="955" t="s">
        <v>944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945</v>
      </c>
      <c r="B70" s="955" t="s">
        <v>871</v>
      </c>
      <c r="C70" s="955" t="s">
        <v>946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926</v>
      </c>
      <c r="B71" s="1026" t="s">
        <v>423</v>
      </c>
      <c r="C71" s="955" t="s">
        <v>947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948</v>
      </c>
      <c r="B72" s="955" t="s">
        <v>871</v>
      </c>
      <c r="C72" s="955" t="s">
        <v>949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948</v>
      </c>
      <c r="B73" s="955" t="s">
        <v>865</v>
      </c>
      <c r="C73" s="955" t="s">
        <v>950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871</v>
      </c>
      <c r="C74" s="955" t="s">
        <v>951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865</v>
      </c>
      <c r="C75" s="955" t="s">
        <v>952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871</v>
      </c>
      <c r="C76" s="955" t="s">
        <v>953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865</v>
      </c>
      <c r="C77" s="955" t="s">
        <v>954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404</v>
      </c>
      <c r="B78" s="1026" t="s">
        <v>423</v>
      </c>
      <c r="C78" s="955" t="s">
        <v>955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865</v>
      </c>
      <c r="B79" s="955" t="s">
        <v>871</v>
      </c>
      <c r="C79" s="955" t="s">
        <v>956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865</v>
      </c>
      <c r="C80" s="955" t="s">
        <v>957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423</v>
      </c>
      <c r="C81" s="955" t="s">
        <v>958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959</v>
      </c>
      <c r="B82" s="955" t="s">
        <v>865</v>
      </c>
      <c r="C82" s="955" t="s">
        <v>960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871</v>
      </c>
      <c r="C83" s="955" t="s">
        <v>961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865</v>
      </c>
      <c r="C84" s="955" t="s">
        <v>962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871</v>
      </c>
      <c r="C85" s="955" t="s">
        <v>963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964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577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35" t="s">
        <v>363</v>
      </c>
      <c r="E90" s="941" t="s">
        <v>165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365</v>
      </c>
      <c r="C91" s="944" t="s">
        <v>366</v>
      </c>
      <c r="D91" s="1236"/>
      <c r="E91" s="940" t="s">
        <v>250</v>
      </c>
      <c r="F91" s="331"/>
      <c r="G91" s="943" t="s">
        <v>367</v>
      </c>
      <c r="I91" s="430"/>
    </row>
    <row r="92" spans="1:11" ht="18" hidden="1" customHeight="1">
      <c r="B92" s="618" t="s">
        <v>865</v>
      </c>
      <c r="C92" s="758" t="s">
        <v>866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868</v>
      </c>
      <c r="C93" s="758" t="s">
        <v>869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871</v>
      </c>
      <c r="C94" s="758" t="s">
        <v>872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865</v>
      </c>
      <c r="C95" s="758" t="s">
        <v>874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865</v>
      </c>
      <c r="C96" s="758" t="s">
        <v>965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868</v>
      </c>
      <c r="C97" s="758" t="s">
        <v>966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871</v>
      </c>
      <c r="C98" s="758" t="s">
        <v>967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865</v>
      </c>
      <c r="C99" s="758" t="s">
        <v>968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868</v>
      </c>
      <c r="C100" s="758" t="s">
        <v>969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871</v>
      </c>
      <c r="C101" s="758" t="s">
        <v>970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865</v>
      </c>
      <c r="C102" s="758" t="s">
        <v>971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868</v>
      </c>
      <c r="C103" s="758" t="s">
        <v>972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871</v>
      </c>
      <c r="C104" s="758" t="s">
        <v>973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865</v>
      </c>
      <c r="C105" s="758" t="s">
        <v>974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868</v>
      </c>
      <c r="C106" s="758" t="s">
        <v>975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871</v>
      </c>
      <c r="C107" s="758" t="s">
        <v>976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865</v>
      </c>
      <c r="C108" s="758" t="s">
        <v>977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868</v>
      </c>
      <c r="C109" s="758" t="s">
        <v>978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871</v>
      </c>
      <c r="C110" s="758" t="s">
        <v>979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865</v>
      </c>
      <c r="C111" s="758" t="s">
        <v>980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868</v>
      </c>
      <c r="C112" s="758" t="s">
        <v>981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871</v>
      </c>
      <c r="C113" s="758" t="s">
        <v>982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865</v>
      </c>
      <c r="C114" s="758" t="s">
        <v>983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868</v>
      </c>
      <c r="C115" s="758" t="s">
        <v>984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871</v>
      </c>
      <c r="C116" s="758" t="s">
        <v>985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865</v>
      </c>
      <c r="C117" s="955" t="s">
        <v>986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399</v>
      </c>
      <c r="C118" s="955" t="s">
        <v>987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988</v>
      </c>
      <c r="B119" s="955" t="s">
        <v>871</v>
      </c>
      <c r="C119" s="955" t="s">
        <v>989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865</v>
      </c>
      <c r="C120" s="955" t="s">
        <v>990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991</v>
      </c>
      <c r="B121" s="955" t="s">
        <v>868</v>
      </c>
      <c r="C121" s="955" t="s">
        <v>992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871</v>
      </c>
      <c r="C122" s="955" t="s">
        <v>993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865</v>
      </c>
      <c r="B123" s="880" t="s">
        <v>399</v>
      </c>
      <c r="C123" s="955" t="s">
        <v>994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868</v>
      </c>
      <c r="C124" s="955" t="s">
        <v>995</v>
      </c>
      <c r="D124" s="955">
        <v>45436</v>
      </c>
      <c r="E124" s="880" t="s">
        <v>399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871</v>
      </c>
      <c r="C125" s="955" t="s">
        <v>996</v>
      </c>
      <c r="D125" s="955">
        <v>45444</v>
      </c>
      <c r="E125" s="880" t="s">
        <v>399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865</v>
      </c>
      <c r="C126" s="955" t="s">
        <v>997</v>
      </c>
      <c r="D126" s="955">
        <v>45450</v>
      </c>
      <c r="E126" s="880" t="s">
        <v>399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868</v>
      </c>
      <c r="C127" s="955" t="s">
        <v>998</v>
      </c>
      <c r="D127" s="955">
        <v>45455</v>
      </c>
      <c r="E127" s="880" t="s">
        <v>399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871</v>
      </c>
      <c r="C128" s="955" t="s">
        <v>999</v>
      </c>
      <c r="D128" s="955">
        <v>45462</v>
      </c>
      <c r="E128" s="880" t="s">
        <v>399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865</v>
      </c>
      <c r="C129" s="955" t="s">
        <v>1000</v>
      </c>
      <c r="D129" s="955">
        <v>45471</v>
      </c>
      <c r="E129" s="880" t="s">
        <v>399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868</v>
      </c>
      <c r="C130" s="955" t="s">
        <v>1001</v>
      </c>
      <c r="D130" s="955">
        <v>45476</v>
      </c>
      <c r="E130" s="880" t="s">
        <v>399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871</v>
      </c>
      <c r="C131" s="955" t="s">
        <v>1002</v>
      </c>
      <c r="D131" s="955">
        <v>45483</v>
      </c>
      <c r="E131" s="880" t="s">
        <v>399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865</v>
      </c>
      <c r="C132" s="955" t="s">
        <v>1003</v>
      </c>
      <c r="D132" s="955">
        <v>45490</v>
      </c>
      <c r="E132" s="880" t="s">
        <v>399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868</v>
      </c>
      <c r="C133" s="955" t="s">
        <v>1004</v>
      </c>
      <c r="D133" s="955">
        <v>45497</v>
      </c>
      <c r="E133" s="880" t="s">
        <v>399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871</v>
      </c>
      <c r="C134" s="955" t="s">
        <v>1005</v>
      </c>
      <c r="D134" s="955">
        <v>45504</v>
      </c>
      <c r="E134" s="880" t="s">
        <v>399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865</v>
      </c>
      <c r="C135" s="955" t="s">
        <v>1006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868</v>
      </c>
      <c r="C136" s="955" t="s">
        <v>1007</v>
      </c>
      <c r="D136" s="955">
        <v>45519</v>
      </c>
      <c r="E136" s="880" t="s">
        <v>399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871</v>
      </c>
      <c r="C137" s="955" t="s">
        <v>1008</v>
      </c>
      <c r="D137" s="955">
        <v>45525</v>
      </c>
      <c r="E137" s="880" t="s">
        <v>399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865</v>
      </c>
      <c r="C138" s="955" t="s">
        <v>1009</v>
      </c>
      <c r="D138" s="955">
        <v>45534</v>
      </c>
      <c r="E138" s="880" t="s">
        <v>399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868</v>
      </c>
      <c r="C139" s="955" t="s">
        <v>1010</v>
      </c>
      <c r="D139" s="955">
        <v>45542</v>
      </c>
      <c r="E139" s="880" t="s">
        <v>399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865</v>
      </c>
      <c r="C140" s="955" t="s">
        <v>1011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423</v>
      </c>
      <c r="C141" s="955" t="s">
        <v>1012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926</v>
      </c>
      <c r="C142" s="955" t="s">
        <v>1013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865</v>
      </c>
      <c r="B143" s="955" t="s">
        <v>932</v>
      </c>
      <c r="C143" s="955" t="s">
        <v>1014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868</v>
      </c>
      <c r="C144" s="955" t="s">
        <v>1015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926</v>
      </c>
      <c r="C145" s="955" t="s">
        <v>1016</v>
      </c>
      <c r="D145" s="955">
        <v>45581</v>
      </c>
      <c r="E145" s="880" t="s">
        <v>399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865</v>
      </c>
      <c r="B146" s="955" t="s">
        <v>932</v>
      </c>
      <c r="C146" s="955" t="s">
        <v>1017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868</v>
      </c>
      <c r="C147" s="955" t="s">
        <v>1018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423</v>
      </c>
      <c r="C148" s="955" t="s">
        <v>1019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1020</v>
      </c>
      <c r="B149" s="955" t="s">
        <v>404</v>
      </c>
      <c r="C149" s="955" t="s">
        <v>1021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868</v>
      </c>
      <c r="B150" s="955" t="s">
        <v>404</v>
      </c>
      <c r="C150" s="955" t="s">
        <v>1022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404</v>
      </c>
      <c r="C151" s="955" t="s">
        <v>1023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404</v>
      </c>
      <c r="C152" s="955" t="s">
        <v>1024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404</v>
      </c>
      <c r="B153" s="955" t="s">
        <v>404</v>
      </c>
      <c r="C153" s="955" t="s">
        <v>1025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404</v>
      </c>
      <c r="B154" s="955" t="s">
        <v>404</v>
      </c>
      <c r="C154" s="955" t="s">
        <v>1026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404</v>
      </c>
      <c r="C155" s="955" t="s">
        <v>1027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404</v>
      </c>
      <c r="C156" s="955" t="s">
        <v>1028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404</v>
      </c>
      <c r="C157" s="955" t="s">
        <v>1029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404</v>
      </c>
      <c r="C158" s="955" t="s">
        <v>1030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404</v>
      </c>
      <c r="C159" s="955" t="s">
        <v>1031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404</v>
      </c>
      <c r="C160" s="955" t="s">
        <v>1032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404</v>
      </c>
      <c r="C161" s="955" t="s">
        <v>1033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1034</v>
      </c>
      <c r="C162" s="955" t="s">
        <v>1035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1036</v>
      </c>
      <c r="C163" s="955" t="s">
        <v>1037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1036</v>
      </c>
      <c r="C164" s="955" t="s">
        <v>1038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865</v>
      </c>
      <c r="C165" s="955" t="s">
        <v>1039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871</v>
      </c>
      <c r="C166" s="955" t="s">
        <v>1040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1036</v>
      </c>
      <c r="C167" s="955" t="s">
        <v>1041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865</v>
      </c>
      <c r="C168" s="955" t="s">
        <v>1042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871</v>
      </c>
      <c r="C169" s="955" t="s">
        <v>1043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1036</v>
      </c>
      <c r="C170" s="955" t="s">
        <v>1044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865</v>
      </c>
      <c r="C171" s="955" t="s">
        <v>1045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871</v>
      </c>
      <c r="C172" s="955" t="s">
        <v>1046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1036</v>
      </c>
      <c r="C173" s="955" t="s">
        <v>1047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31" t="s">
        <v>361</v>
      </c>
      <c r="C175" s="1231"/>
      <c r="D175" s="1231"/>
      <c r="E175" s="1231"/>
      <c r="F175" s="1231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33" t="s">
        <v>120</v>
      </c>
      <c r="C177" s="1234"/>
      <c r="D177" s="1235" t="s">
        <v>363</v>
      </c>
      <c r="E177" s="941" t="s">
        <v>863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365</v>
      </c>
      <c r="C178" s="944" t="s">
        <v>366</v>
      </c>
      <c r="D178" s="1236"/>
      <c r="E178" s="940" t="s">
        <v>221</v>
      </c>
      <c r="F178" s="195"/>
      <c r="G178" s="943" t="s">
        <v>502</v>
      </c>
      <c r="H178" s="943" t="s">
        <v>367</v>
      </c>
      <c r="I178" s="1046" t="s">
        <v>368</v>
      </c>
      <c r="J178" s="145"/>
      <c r="K178" s="145"/>
    </row>
    <row r="179" spans="1:11" s="145" customFormat="1" ht="18" hidden="1" customHeight="1">
      <c r="A179" s="805" t="s">
        <v>877</v>
      </c>
      <c r="B179" s="880" t="s">
        <v>399</v>
      </c>
      <c r="C179" s="955" t="s">
        <v>901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871</v>
      </c>
      <c r="C180" s="955" t="s">
        <v>902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865</v>
      </c>
      <c r="C181" s="955" t="s">
        <v>903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868</v>
      </c>
      <c r="C182" s="955" t="s">
        <v>904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871</v>
      </c>
      <c r="C183" s="955" t="s">
        <v>905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865</v>
      </c>
      <c r="C184" s="955" t="s">
        <v>906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868</v>
      </c>
      <c r="C185" s="955" t="s">
        <v>907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871</v>
      </c>
      <c r="C186" s="955" t="s">
        <v>908</v>
      </c>
      <c r="D186" s="955">
        <v>45431</v>
      </c>
      <c r="E186" s="880" t="s">
        <v>399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865</v>
      </c>
      <c r="C187" s="955" t="s">
        <v>909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868</v>
      </c>
      <c r="C188" s="955" t="s">
        <v>910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871</v>
      </c>
      <c r="C189" s="955" t="s">
        <v>911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865</v>
      </c>
      <c r="C190" s="955" t="s">
        <v>912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868</v>
      </c>
      <c r="C191" s="955" t="s">
        <v>913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871</v>
      </c>
      <c r="C192" s="955" t="s">
        <v>914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865</v>
      </c>
      <c r="C193" s="955" t="s">
        <v>915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868</v>
      </c>
      <c r="C194" s="955" t="s">
        <v>916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871</v>
      </c>
      <c r="C195" s="955" t="s">
        <v>917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865</v>
      </c>
      <c r="C196" s="955" t="s">
        <v>918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868</v>
      </c>
      <c r="C197" s="955" t="s">
        <v>919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871</v>
      </c>
      <c r="C198" s="955" t="s">
        <v>920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865</v>
      </c>
      <c r="C199" s="955" t="s">
        <v>921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868</v>
      </c>
      <c r="C200" s="955" t="s">
        <v>922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923</v>
      </c>
      <c r="B201" s="955" t="s">
        <v>865</v>
      </c>
      <c r="C201" s="955" t="s">
        <v>924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865</v>
      </c>
      <c r="B202" s="1026" t="s">
        <v>423</v>
      </c>
      <c r="C202" s="955" t="s">
        <v>925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926</v>
      </c>
      <c r="C203" s="955" t="s">
        <v>927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928</v>
      </c>
      <c r="B204" s="955" t="s">
        <v>865</v>
      </c>
      <c r="C204" s="955" t="s">
        <v>929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868</v>
      </c>
      <c r="C205" s="955" t="s">
        <v>930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926</v>
      </c>
      <c r="C206" s="955" t="s">
        <v>931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865</v>
      </c>
      <c r="B207" s="955" t="s">
        <v>932</v>
      </c>
      <c r="C207" s="955" t="s">
        <v>933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934</v>
      </c>
      <c r="B208" s="955" t="s">
        <v>868</v>
      </c>
      <c r="C208" s="955" t="s">
        <v>935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926</v>
      </c>
      <c r="C209" s="955" t="s">
        <v>936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865</v>
      </c>
      <c r="B210" s="955" t="s">
        <v>932</v>
      </c>
      <c r="C210" s="955" t="s">
        <v>937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938</v>
      </c>
      <c r="B211" s="955" t="s">
        <v>926</v>
      </c>
      <c r="C211" s="955" t="s">
        <v>939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871</v>
      </c>
      <c r="C212" s="955" t="s">
        <v>940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941</v>
      </c>
      <c r="B213" s="955" t="s">
        <v>926</v>
      </c>
      <c r="C213" s="955" t="s">
        <v>942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868</v>
      </c>
      <c r="B214" s="955" t="s">
        <v>871</v>
      </c>
      <c r="C214" s="955" t="s">
        <v>943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926</v>
      </c>
      <c r="C215" s="955" t="s">
        <v>944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945</v>
      </c>
      <c r="B216" s="955" t="s">
        <v>871</v>
      </c>
      <c r="C216" s="955" t="s">
        <v>946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926</v>
      </c>
      <c r="B217" s="1026" t="s">
        <v>423</v>
      </c>
      <c r="C217" s="955" t="s">
        <v>947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948</v>
      </c>
      <c r="B218" s="955" t="s">
        <v>871</v>
      </c>
      <c r="C218" s="955" t="s">
        <v>949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948</v>
      </c>
      <c r="B219" s="955" t="s">
        <v>865</v>
      </c>
      <c r="C219" s="955" t="s">
        <v>950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871</v>
      </c>
      <c r="C220" s="955" t="s">
        <v>951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865</v>
      </c>
      <c r="C221" s="955" t="s">
        <v>952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871</v>
      </c>
      <c r="C222" s="955" t="s">
        <v>953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865</v>
      </c>
      <c r="C223" s="955" t="s">
        <v>954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404</v>
      </c>
      <c r="B224" s="1026" t="s">
        <v>423</v>
      </c>
      <c r="C224" s="955" t="s">
        <v>955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865</v>
      </c>
      <c r="B225" s="955" t="s">
        <v>871</v>
      </c>
      <c r="C225" s="955" t="s">
        <v>956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865</v>
      </c>
      <c r="C226" s="955" t="s">
        <v>957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423</v>
      </c>
      <c r="C227" s="955" t="s">
        <v>958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959</v>
      </c>
      <c r="B228" s="955" t="s">
        <v>865</v>
      </c>
      <c r="C228" s="955" t="s">
        <v>960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871</v>
      </c>
      <c r="C229" s="955" t="s">
        <v>961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865</v>
      </c>
      <c r="C230" s="955" t="s">
        <v>962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865</v>
      </c>
      <c r="C231" s="955" t="s">
        <v>1048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871</v>
      </c>
      <c r="C232" s="955" t="s">
        <v>1049</v>
      </c>
      <c r="D232" s="880" t="s">
        <v>399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926</v>
      </c>
      <c r="C233" s="955" t="s">
        <v>1050</v>
      </c>
      <c r="D233" s="955">
        <v>45765</v>
      </c>
      <c r="E233" s="758">
        <f t="shared" si="24"/>
        <v>45771</v>
      </c>
      <c r="F233" s="331"/>
      <c r="G233" s="758">
        <f t="shared" ref="G233:H281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865</v>
      </c>
      <c r="C234" s="955" t="s">
        <v>1051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871</v>
      </c>
      <c r="C235" s="955" t="s">
        <v>1052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926</v>
      </c>
      <c r="C236" s="955" t="s">
        <v>1053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865</v>
      </c>
      <c r="C237" s="955" t="s">
        <v>1054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871</v>
      </c>
      <c r="C238" s="955" t="s">
        <v>1055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926</v>
      </c>
      <c r="C239" s="955" t="s">
        <v>1056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865</v>
      </c>
      <c r="C240" s="955" t="s">
        <v>1057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871</v>
      </c>
      <c r="C241" s="955" t="s">
        <v>1058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926</v>
      </c>
      <c r="C242" s="955" t="s">
        <v>1059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865</v>
      </c>
      <c r="C243" s="955" t="s">
        <v>1060</v>
      </c>
      <c r="D243" s="972" t="s">
        <v>399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926</v>
      </c>
      <c r="C244" s="953" t="s">
        <v>1061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865</v>
      </c>
      <c r="C245" s="953" t="s">
        <v>1062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926</v>
      </c>
      <c r="C246" s="953" t="s">
        <v>1063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865</v>
      </c>
      <c r="C247" s="953" t="s">
        <v>1064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926</v>
      </c>
      <c r="C248" s="953" t="s">
        <v>1065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865</v>
      </c>
      <c r="C249" s="953" t="s">
        <v>1066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926</v>
      </c>
      <c r="C250" s="953" t="s">
        <v>1067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865</v>
      </c>
      <c r="C251" s="953" t="s">
        <v>1068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926</v>
      </c>
      <c r="C252" s="955" t="s">
        <v>1069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865</v>
      </c>
      <c r="C253" s="955" t="s">
        <v>1070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926</v>
      </c>
      <c r="C254" s="955" t="s">
        <v>1071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865</v>
      </c>
      <c r="C255" s="955" t="s">
        <v>1072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1073</v>
      </c>
      <c r="B256" s="1126" t="s">
        <v>423</v>
      </c>
      <c r="C256" s="955" t="s">
        <v>1074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1075</v>
      </c>
      <c r="B257" s="1003" t="s">
        <v>865</v>
      </c>
      <c r="C257" s="955" t="s">
        <v>1076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1077</v>
      </c>
      <c r="B258" s="953" t="s">
        <v>926</v>
      </c>
      <c r="C258" s="955" t="s">
        <v>1078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926</v>
      </c>
      <c r="B259" s="955" t="s">
        <v>871</v>
      </c>
      <c r="C259" s="955" t="s">
        <v>1079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I259:I268" si="33">WEEKNUM(H259)</f>
        <v>42</v>
      </c>
    </row>
    <row r="260" spans="1:9" s="145" customFormat="1" ht="18" hidden="1" customHeight="1">
      <c r="A260" s="207"/>
      <c r="B260" s="1003" t="s">
        <v>865</v>
      </c>
      <c r="C260" s="955" t="s">
        <v>1080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926</v>
      </c>
      <c r="C261" s="955" t="s">
        <v>1081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871</v>
      </c>
      <c r="C262" s="955" t="s">
        <v>1082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hidden="1" customHeight="1">
      <c r="A263" s="207"/>
      <c r="B263" s="1003" t="s">
        <v>865</v>
      </c>
      <c r="C263" s="955" t="s">
        <v>1083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hidden="1" customHeight="1">
      <c r="A264" s="207"/>
      <c r="B264" s="955" t="s">
        <v>926</v>
      </c>
      <c r="C264" s="955" t="s">
        <v>1084</v>
      </c>
      <c r="D264" s="953">
        <v>45979</v>
      </c>
      <c r="E264" s="802">
        <f t="shared" si="35"/>
        <v>45985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hidden="1" customHeight="1">
      <c r="A265" s="207"/>
      <c r="B265" s="955" t="s">
        <v>871</v>
      </c>
      <c r="C265" s="955" t="s">
        <v>1085</v>
      </c>
      <c r="D265" s="953">
        <v>45983</v>
      </c>
      <c r="E265" s="802">
        <f t="shared" ref="E265" si="36">D265+6</f>
        <v>45989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hidden="1" customHeight="1">
      <c r="A266" s="207"/>
      <c r="B266" s="955" t="s">
        <v>1077</v>
      </c>
      <c r="C266" s="955" t="s">
        <v>1086</v>
      </c>
      <c r="D266" s="953">
        <v>45993</v>
      </c>
      <c r="E266" s="802">
        <f t="shared" ref="E266:E267" si="37">D266+6</f>
        <v>45999</v>
      </c>
      <c r="F266" s="193"/>
      <c r="G266" s="802">
        <f>G265+7</f>
        <v>45992</v>
      </c>
      <c r="H266" s="802">
        <f>H265+7</f>
        <v>45993</v>
      </c>
      <c r="I266" s="616">
        <f t="shared" si="33"/>
        <v>49</v>
      </c>
    </row>
    <row r="267" spans="1:9" s="145" customFormat="1" ht="18" hidden="1" customHeight="1">
      <c r="A267" s="805" t="s">
        <v>926</v>
      </c>
      <c r="B267" s="955" t="s">
        <v>1087</v>
      </c>
      <c r="C267" s="955" t="s">
        <v>1088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hidden="1" customHeight="1">
      <c r="A268" s="805" t="s">
        <v>871</v>
      </c>
      <c r="B268" s="1061" t="s">
        <v>633</v>
      </c>
      <c r="C268" s="955" t="s">
        <v>1089</v>
      </c>
      <c r="D268" s="953">
        <v>46003</v>
      </c>
      <c r="E268" s="802">
        <f t="shared" ref="E268" si="38">D268+6</f>
        <v>46009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hidden="1" customHeight="1">
      <c r="A269" s="207"/>
      <c r="B269" s="955" t="s">
        <v>1077</v>
      </c>
      <c r="C269" s="955" t="s">
        <v>1090</v>
      </c>
      <c r="D269" s="953">
        <v>46014</v>
      </c>
      <c r="E269" s="802">
        <f t="shared" ref="E269" si="39">D269+6</f>
        <v>46020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hidden="1" customHeight="1">
      <c r="A270" s="805" t="s">
        <v>1091</v>
      </c>
      <c r="B270" s="955" t="s">
        <v>1087</v>
      </c>
      <c r="C270" s="955" t="s">
        <v>1092</v>
      </c>
      <c r="D270" s="953">
        <v>46027</v>
      </c>
      <c r="E270" s="802">
        <f t="shared" ref="E270" si="41">D270+6</f>
        <v>46033</v>
      </c>
      <c r="F270" s="193"/>
      <c r="G270" s="802">
        <f t="shared" si="25"/>
        <v>46020</v>
      </c>
      <c r="H270" s="802">
        <f t="shared" si="25"/>
        <v>46021</v>
      </c>
      <c r="I270" s="616">
        <v>1</v>
      </c>
    </row>
    <row r="271" spans="1:9" s="145" customFormat="1" ht="18" hidden="1" customHeight="1">
      <c r="A271" s="805" t="s">
        <v>1093</v>
      </c>
      <c r="B271" s="1061" t="s">
        <v>633</v>
      </c>
      <c r="C271" s="955" t="s">
        <v>1094</v>
      </c>
      <c r="D271" s="972" t="s">
        <v>399</v>
      </c>
      <c r="E271" s="972" t="s">
        <v>399</v>
      </c>
      <c r="F271" s="193"/>
      <c r="G271" s="802">
        <v>46027</v>
      </c>
      <c r="H271" s="802">
        <v>46028</v>
      </c>
      <c r="I271" s="616">
        <f t="shared" ref="I271:I280" si="42">WEEKNUM(H271)</f>
        <v>2</v>
      </c>
    </row>
    <row r="272" spans="1:9" s="145" customFormat="1" ht="18" customHeight="1">
      <c r="A272" s="805"/>
      <c r="B272" s="955" t="s">
        <v>1077</v>
      </c>
      <c r="C272" s="955" t="s">
        <v>1095</v>
      </c>
      <c r="D272" s="953">
        <v>46034</v>
      </c>
      <c r="E272" s="802">
        <f t="shared" ref="E272" si="43">D272+6</f>
        <v>46040</v>
      </c>
      <c r="F272" s="193"/>
      <c r="G272" s="802">
        <f>G271+7</f>
        <v>46034</v>
      </c>
      <c r="H272" s="802">
        <f t="shared" si="25"/>
        <v>46035</v>
      </c>
      <c r="I272" s="616">
        <f t="shared" si="42"/>
        <v>3</v>
      </c>
    </row>
    <row r="273" spans="1:13" s="145" customFormat="1" ht="18" customHeight="1">
      <c r="A273" s="805" t="s">
        <v>1087</v>
      </c>
      <c r="B273" s="955" t="s">
        <v>1096</v>
      </c>
      <c r="C273" s="955" t="s">
        <v>1097</v>
      </c>
      <c r="D273" s="953">
        <v>46041</v>
      </c>
      <c r="E273" s="802">
        <f t="shared" ref="E273" si="44">D273+6</f>
        <v>46047</v>
      </c>
      <c r="F273" s="193"/>
      <c r="G273" s="802">
        <f t="shared" si="25"/>
        <v>46041</v>
      </c>
      <c r="H273" s="802">
        <f t="shared" si="25"/>
        <v>46042</v>
      </c>
      <c r="I273" s="616">
        <f t="shared" si="42"/>
        <v>4</v>
      </c>
    </row>
    <row r="274" spans="1:13" s="145" customFormat="1" ht="18" customHeight="1">
      <c r="A274" s="805" t="s">
        <v>1096</v>
      </c>
      <c r="B274" s="955" t="s">
        <v>1087</v>
      </c>
      <c r="C274" s="955" t="s">
        <v>1098</v>
      </c>
      <c r="D274" s="953">
        <v>46045</v>
      </c>
      <c r="E274" s="802">
        <f t="shared" ref="E274" si="45">D274+6</f>
        <v>46051</v>
      </c>
      <c r="F274" s="193"/>
      <c r="G274" s="802">
        <f t="shared" si="25"/>
        <v>46048</v>
      </c>
      <c r="H274" s="802">
        <f t="shared" si="25"/>
        <v>46049</v>
      </c>
      <c r="I274" s="616">
        <f t="shared" si="42"/>
        <v>5</v>
      </c>
    </row>
    <row r="275" spans="1:13" s="145" customFormat="1" ht="18" customHeight="1">
      <c r="A275" s="207"/>
      <c r="B275" s="955" t="s">
        <v>1077</v>
      </c>
      <c r="C275" s="955" t="s">
        <v>1099</v>
      </c>
      <c r="D275" s="953">
        <v>46055</v>
      </c>
      <c r="E275" s="802">
        <f t="shared" ref="E275" si="46">D275+6</f>
        <v>46061</v>
      </c>
      <c r="F275" s="193"/>
      <c r="G275" s="802">
        <f t="shared" si="25"/>
        <v>46055</v>
      </c>
      <c r="H275" s="802">
        <f t="shared" si="25"/>
        <v>46056</v>
      </c>
      <c r="I275" s="616">
        <f t="shared" si="42"/>
        <v>6</v>
      </c>
    </row>
    <row r="276" spans="1:13" s="145" customFormat="1" ht="18" customHeight="1">
      <c r="A276" s="805" t="s">
        <v>1087</v>
      </c>
      <c r="B276" s="955" t="s">
        <v>1096</v>
      </c>
      <c r="C276" s="955" t="s">
        <v>1100</v>
      </c>
      <c r="D276" s="953">
        <v>46062</v>
      </c>
      <c r="E276" s="802">
        <f t="shared" ref="E276" si="47">D276+6</f>
        <v>46068</v>
      </c>
      <c r="F276" s="193"/>
      <c r="G276" s="802">
        <f t="shared" si="25"/>
        <v>46062</v>
      </c>
      <c r="H276" s="802">
        <f t="shared" si="25"/>
        <v>46063</v>
      </c>
      <c r="I276" s="616">
        <f t="shared" si="42"/>
        <v>7</v>
      </c>
    </row>
    <row r="277" spans="1:13" s="145" customFormat="1" ht="18" customHeight="1">
      <c r="A277" s="805" t="s">
        <v>1096</v>
      </c>
      <c r="B277" s="955" t="s">
        <v>1087</v>
      </c>
      <c r="C277" s="955" t="s">
        <v>1101</v>
      </c>
      <c r="D277" s="953">
        <v>46069</v>
      </c>
      <c r="E277" s="802">
        <f t="shared" ref="E277" si="48">D277+6</f>
        <v>46075</v>
      </c>
      <c r="F277" s="193"/>
      <c r="G277" s="802">
        <f t="shared" si="25"/>
        <v>46069</v>
      </c>
      <c r="H277" s="802">
        <f t="shared" si="25"/>
        <v>46070</v>
      </c>
      <c r="I277" s="616">
        <f t="shared" si="42"/>
        <v>8</v>
      </c>
    </row>
    <row r="278" spans="1:13" s="145" customFormat="1" ht="18" customHeight="1">
      <c r="A278" s="207"/>
      <c r="B278" s="955" t="s">
        <v>1077</v>
      </c>
      <c r="C278" s="955" t="s">
        <v>1102</v>
      </c>
      <c r="D278" s="953">
        <v>46076</v>
      </c>
      <c r="E278" s="802">
        <f t="shared" ref="E278" si="49">D278+6</f>
        <v>46082</v>
      </c>
      <c r="F278" s="193"/>
      <c r="G278" s="802">
        <f t="shared" si="25"/>
        <v>46076</v>
      </c>
      <c r="H278" s="802">
        <f t="shared" si="25"/>
        <v>46077</v>
      </c>
      <c r="I278" s="616">
        <f t="shared" si="42"/>
        <v>9</v>
      </c>
    </row>
    <row r="279" spans="1:13" s="145" customFormat="1" ht="18" customHeight="1">
      <c r="A279" s="805" t="s">
        <v>1087</v>
      </c>
      <c r="B279" s="955" t="s">
        <v>1096</v>
      </c>
      <c r="C279" s="955" t="s">
        <v>1103</v>
      </c>
      <c r="D279" s="953">
        <v>46083</v>
      </c>
      <c r="E279" s="802">
        <f t="shared" ref="E279:E280" si="50">D279+6</f>
        <v>46089</v>
      </c>
      <c r="F279" s="193"/>
      <c r="G279" s="802">
        <f t="shared" si="25"/>
        <v>46083</v>
      </c>
      <c r="H279" s="802">
        <f t="shared" si="25"/>
        <v>46084</v>
      </c>
      <c r="I279" s="616">
        <f t="shared" si="42"/>
        <v>10</v>
      </c>
    </row>
    <row r="280" spans="1:13" s="145" customFormat="1" ht="18" customHeight="1">
      <c r="A280" s="805" t="s">
        <v>1096</v>
      </c>
      <c r="B280" s="955" t="s">
        <v>1087</v>
      </c>
      <c r="C280" s="955" t="s">
        <v>1104</v>
      </c>
      <c r="D280" s="953">
        <v>46090</v>
      </c>
      <c r="E280" s="802">
        <f t="shared" si="50"/>
        <v>46096</v>
      </c>
      <c r="F280" s="193"/>
      <c r="G280" s="802">
        <f t="shared" si="25"/>
        <v>46090</v>
      </c>
      <c r="H280" s="802">
        <f t="shared" si="25"/>
        <v>46091</v>
      </c>
      <c r="I280" s="616">
        <f t="shared" si="42"/>
        <v>11</v>
      </c>
    </row>
    <row r="281" spans="1:13" s="145" customFormat="1" ht="18" customHeight="1">
      <c r="A281" s="805"/>
      <c r="B281" s="955" t="s">
        <v>1077</v>
      </c>
      <c r="C281" s="955" t="s">
        <v>1105</v>
      </c>
      <c r="D281" s="953">
        <v>46097</v>
      </c>
      <c r="E281" s="802">
        <f t="shared" ref="E281" si="51">D281+6</f>
        <v>46103</v>
      </c>
      <c r="F281" s="193"/>
      <c r="G281" s="802">
        <f t="shared" si="25"/>
        <v>46097</v>
      </c>
      <c r="H281" s="802">
        <f t="shared" si="25"/>
        <v>46098</v>
      </c>
      <c r="I281" s="616">
        <f t="shared" ref="I281" si="52">WEEKNUM(H281)</f>
        <v>12</v>
      </c>
    </row>
    <row r="282" spans="1:13" s="18" customFormat="1" ht="18" customHeight="1">
      <c r="A282" s="861"/>
      <c r="B282" s="195" t="s">
        <v>964</v>
      </c>
      <c r="C282" s="11"/>
      <c r="D282" s="11"/>
      <c r="E282" s="11"/>
      <c r="F282" s="11"/>
      <c r="G282" s="11"/>
      <c r="H282" s="11"/>
      <c r="I282" s="11"/>
      <c r="J282" s="11"/>
    </row>
    <row r="283" spans="1:13" s="18" customFormat="1" ht="18" customHeight="1">
      <c r="A283" s="861"/>
      <c r="B283" s="147" t="s">
        <v>577</v>
      </c>
      <c r="C283" s="11"/>
      <c r="D283" s="11"/>
      <c r="E283" s="11"/>
      <c r="F283" s="11"/>
      <c r="G283" s="11"/>
      <c r="H283" s="11"/>
      <c r="I283" s="11"/>
      <c r="J283" s="11"/>
    </row>
    <row r="284" spans="1:13" s="18" customFormat="1" ht="18" customHeight="1">
      <c r="A284" s="861"/>
      <c r="B284" s="147"/>
      <c r="C284" s="11"/>
      <c r="D284" s="11"/>
      <c r="E284" s="11"/>
      <c r="F284" s="11"/>
      <c r="G284" s="11"/>
      <c r="H284" s="11"/>
      <c r="I284" s="11"/>
      <c r="J284" s="11"/>
    </row>
    <row r="285" spans="1:13" ht="18" customHeight="1">
      <c r="B285" s="413"/>
      <c r="C285" s="331"/>
      <c r="D285" s="198"/>
      <c r="E285" s="199"/>
      <c r="F285" s="413"/>
      <c r="G285" s="331"/>
      <c r="H285" s="198"/>
    </row>
    <row r="286" spans="1:13" s="149" customFormat="1" ht="20.100000000000001" customHeight="1">
      <c r="A286" s="1033"/>
      <c r="B286" s="1231" t="s">
        <v>1106</v>
      </c>
      <c r="C286" s="1231"/>
      <c r="D286" s="1231"/>
      <c r="E286" s="1231"/>
      <c r="F286" s="1037"/>
      <c r="G286" s="1037"/>
      <c r="H286" s="145"/>
      <c r="I286" s="145"/>
      <c r="J286" s="145"/>
      <c r="K286" s="145"/>
      <c r="L286" s="145"/>
      <c r="M286" s="145"/>
    </row>
    <row r="287" spans="1:13" s="149" customFormat="1" ht="20.100000000000001" customHeight="1">
      <c r="A287" s="1033"/>
      <c r="B287" s="1034"/>
      <c r="C287" s="1034"/>
      <c r="D287" s="1034"/>
      <c r="E287" s="1034"/>
      <c r="F287" s="1034"/>
      <c r="G287" s="1034"/>
      <c r="H287" s="145"/>
      <c r="I287" s="145"/>
      <c r="J287" s="145"/>
      <c r="K287" s="145"/>
      <c r="L287" s="145"/>
      <c r="M287" s="145"/>
    </row>
    <row r="288" spans="1:13" s="147" customFormat="1" ht="30" customHeight="1">
      <c r="A288" s="805"/>
      <c r="B288" s="1233" t="s">
        <v>120</v>
      </c>
      <c r="C288" s="1234"/>
      <c r="D288" s="1235" t="s">
        <v>363</v>
      </c>
      <c r="E288" s="941" t="s">
        <v>165</v>
      </c>
      <c r="F288" s="195"/>
      <c r="G288" s="881"/>
      <c r="J288" s="145"/>
      <c r="K288" s="145"/>
    </row>
    <row r="289" spans="1:11" s="147" customFormat="1" ht="18" customHeight="1">
      <c r="A289" s="805"/>
      <c r="B289" s="944" t="s">
        <v>365</v>
      </c>
      <c r="C289" s="944" t="s">
        <v>366</v>
      </c>
      <c r="D289" s="1236"/>
      <c r="E289" s="940" t="s">
        <v>146</v>
      </c>
      <c r="F289" s="195"/>
      <c r="G289" s="943" t="s">
        <v>502</v>
      </c>
      <c r="H289" s="943" t="s">
        <v>367</v>
      </c>
      <c r="I289" s="1046" t="s">
        <v>368</v>
      </c>
      <c r="J289" s="145"/>
      <c r="K289" s="145"/>
    </row>
    <row r="290" spans="1:11" s="145" customFormat="1" ht="18" hidden="1" customHeight="1">
      <c r="A290" s="805" t="s">
        <v>948</v>
      </c>
      <c r="B290" s="955" t="s">
        <v>865</v>
      </c>
      <c r="C290" s="955" t="s">
        <v>950</v>
      </c>
      <c r="D290" s="955">
        <v>45295</v>
      </c>
      <c r="E290" s="758">
        <f t="shared" ref="E290:E294" si="53">D290+5</f>
        <v>45300</v>
      </c>
      <c r="F290" s="331"/>
      <c r="G290" s="758" t="e">
        <f>#REF!+7</f>
        <v>#REF!</v>
      </c>
      <c r="H290" s="758" t="e">
        <f>#REF!+7</f>
        <v>#REF!</v>
      </c>
    </row>
    <row r="291" spans="1:11" s="145" customFormat="1" ht="18" hidden="1" customHeight="1">
      <c r="A291" s="805" t="s">
        <v>120</v>
      </c>
      <c r="B291" s="955" t="s">
        <v>871</v>
      </c>
      <c r="C291" s="955" t="s">
        <v>951</v>
      </c>
      <c r="D291" s="955">
        <v>45669</v>
      </c>
      <c r="E291" s="758">
        <f t="shared" si="53"/>
        <v>45674</v>
      </c>
      <c r="F291" s="331"/>
      <c r="G291" s="758" t="e">
        <f t="shared" ref="G291:H296" si="54">G290+7</f>
        <v>#REF!</v>
      </c>
      <c r="H291" s="758" t="e">
        <f t="shared" si="54"/>
        <v>#REF!</v>
      </c>
    </row>
    <row r="292" spans="1:11" s="145" customFormat="1" ht="18" hidden="1" customHeight="1">
      <c r="A292" s="805"/>
      <c r="B292" s="955" t="s">
        <v>865</v>
      </c>
      <c r="C292" s="955" t="s">
        <v>952</v>
      </c>
      <c r="D292" s="955">
        <v>45307</v>
      </c>
      <c r="E292" s="758">
        <f t="shared" si="53"/>
        <v>45312</v>
      </c>
      <c r="F292" s="331"/>
      <c r="G292" s="758" t="e">
        <f t="shared" si="54"/>
        <v>#REF!</v>
      </c>
      <c r="H292" s="758" t="e">
        <f t="shared" si="54"/>
        <v>#REF!</v>
      </c>
    </row>
    <row r="293" spans="1:11" s="145" customFormat="1" ht="18" hidden="1" customHeight="1">
      <c r="A293" s="805"/>
      <c r="B293" s="955" t="s">
        <v>871</v>
      </c>
      <c r="C293" s="955" t="s">
        <v>953</v>
      </c>
      <c r="D293" s="955">
        <v>45687</v>
      </c>
      <c r="E293" s="758">
        <f t="shared" si="53"/>
        <v>45692</v>
      </c>
      <c r="F293" s="331"/>
      <c r="G293" s="758" t="e">
        <f t="shared" si="54"/>
        <v>#REF!</v>
      </c>
      <c r="H293" s="758" t="e">
        <f t="shared" si="54"/>
        <v>#REF!</v>
      </c>
    </row>
    <row r="294" spans="1:11" s="145" customFormat="1" ht="18" hidden="1" customHeight="1">
      <c r="A294" s="805"/>
      <c r="B294" s="955" t="s">
        <v>865</v>
      </c>
      <c r="C294" s="955" t="s">
        <v>954</v>
      </c>
      <c r="D294" s="955">
        <v>45688</v>
      </c>
      <c r="E294" s="758">
        <f t="shared" si="53"/>
        <v>45693</v>
      </c>
      <c r="F294" s="331"/>
      <c r="G294" s="758" t="e">
        <f t="shared" si="54"/>
        <v>#REF!</v>
      </c>
      <c r="H294" s="758" t="e">
        <f t="shared" si="54"/>
        <v>#REF!</v>
      </c>
    </row>
    <row r="295" spans="1:11" s="145" customFormat="1" ht="18" hidden="1" customHeight="1">
      <c r="A295" s="805" t="s">
        <v>404</v>
      </c>
      <c r="B295" s="1026" t="s">
        <v>423</v>
      </c>
      <c r="C295" s="955" t="s">
        <v>955</v>
      </c>
      <c r="D295" s="800"/>
      <c r="E295" s="800"/>
      <c r="F295" s="331"/>
      <c r="G295" s="758" t="e">
        <f t="shared" si="54"/>
        <v>#REF!</v>
      </c>
      <c r="H295" s="758" t="e">
        <f t="shared" si="54"/>
        <v>#REF!</v>
      </c>
    </row>
    <row r="296" spans="1:11" s="145" customFormat="1" ht="18" hidden="1" customHeight="1">
      <c r="A296" s="805" t="s">
        <v>865</v>
      </c>
      <c r="B296" s="955" t="s">
        <v>871</v>
      </c>
      <c r="C296" s="955" t="s">
        <v>956</v>
      </c>
      <c r="D296" s="955">
        <v>45704</v>
      </c>
      <c r="E296" s="758">
        <f>D296+7</f>
        <v>45711</v>
      </c>
      <c r="F296" s="331"/>
      <c r="G296" s="758" t="e">
        <f t="shared" si="54"/>
        <v>#REF!</v>
      </c>
      <c r="H296" s="758" t="e">
        <f t="shared" si="54"/>
        <v>#REF!</v>
      </c>
    </row>
    <row r="297" spans="1:11" s="145" customFormat="1" ht="18" hidden="1" customHeight="1">
      <c r="A297" s="805"/>
      <c r="B297" s="955" t="s">
        <v>865</v>
      </c>
      <c r="C297" s="955" t="s">
        <v>957</v>
      </c>
      <c r="D297" s="955">
        <v>45707</v>
      </c>
      <c r="E297" s="758">
        <f>D297+6</f>
        <v>45713</v>
      </c>
      <c r="F297" s="331"/>
      <c r="G297" s="758" t="e">
        <f t="shared" ref="G297:H301" si="55">G296+7</f>
        <v>#REF!</v>
      </c>
      <c r="H297" s="758" t="e">
        <f t="shared" si="55"/>
        <v>#REF!</v>
      </c>
    </row>
    <row r="298" spans="1:11" s="145" customFormat="1" ht="18" hidden="1" customHeight="1">
      <c r="A298" s="805"/>
      <c r="B298" s="1026" t="s">
        <v>423</v>
      </c>
      <c r="C298" s="955" t="s">
        <v>958</v>
      </c>
      <c r="D298" s="800"/>
      <c r="E298" s="800"/>
      <c r="F298" s="331"/>
      <c r="G298" s="758" t="e">
        <f t="shared" si="55"/>
        <v>#REF!</v>
      </c>
      <c r="H298" s="758" t="e">
        <f t="shared" si="55"/>
        <v>#REF!</v>
      </c>
    </row>
    <row r="299" spans="1:11" s="145" customFormat="1" ht="18" hidden="1" customHeight="1">
      <c r="A299" s="805" t="s">
        <v>959</v>
      </c>
      <c r="B299" s="955" t="s">
        <v>865</v>
      </c>
      <c r="C299" s="955" t="s">
        <v>960</v>
      </c>
      <c r="D299" s="955">
        <v>45720</v>
      </c>
      <c r="E299" s="758">
        <f t="shared" ref="E299:E301" si="56">D299+6</f>
        <v>45726</v>
      </c>
      <c r="F299" s="331"/>
      <c r="G299" s="758" t="e">
        <f t="shared" si="55"/>
        <v>#REF!</v>
      </c>
      <c r="H299" s="758" t="e">
        <f t="shared" si="55"/>
        <v>#REF!</v>
      </c>
    </row>
    <row r="300" spans="1:11" s="145" customFormat="1" ht="18" hidden="1" customHeight="1">
      <c r="A300" s="805"/>
      <c r="B300" s="955" t="s">
        <v>871</v>
      </c>
      <c r="C300" s="955" t="s">
        <v>961</v>
      </c>
      <c r="D300" s="955">
        <v>45736</v>
      </c>
      <c r="E300" s="758">
        <f t="shared" si="56"/>
        <v>45742</v>
      </c>
      <c r="F300" s="331"/>
      <c r="G300" s="758" t="e">
        <f t="shared" si="55"/>
        <v>#REF!</v>
      </c>
      <c r="H300" s="758" t="e">
        <f t="shared" si="55"/>
        <v>#REF!</v>
      </c>
    </row>
    <row r="301" spans="1:11" s="145" customFormat="1" ht="18" hidden="1" customHeight="1">
      <c r="A301" s="805"/>
      <c r="B301" s="955" t="s">
        <v>865</v>
      </c>
      <c r="C301" s="955" t="s">
        <v>962</v>
      </c>
      <c r="D301" s="955">
        <v>45735</v>
      </c>
      <c r="E301" s="758">
        <f t="shared" si="56"/>
        <v>45741</v>
      </c>
      <c r="F301" s="331"/>
      <c r="G301" s="758" t="e">
        <f t="shared" si="55"/>
        <v>#REF!</v>
      </c>
      <c r="H301" s="758" t="e">
        <f t="shared" si="55"/>
        <v>#REF!</v>
      </c>
    </row>
    <row r="302" spans="1:11" s="145" customFormat="1" ht="18" hidden="1" customHeight="1">
      <c r="A302" s="805"/>
      <c r="B302" s="955" t="s">
        <v>926</v>
      </c>
      <c r="C302" s="955" t="s">
        <v>1044</v>
      </c>
      <c r="D302" s="955">
        <v>45756</v>
      </c>
      <c r="E302" s="758">
        <f>D302+4</f>
        <v>45760</v>
      </c>
      <c r="F302" s="331"/>
      <c r="G302" s="758">
        <v>45756</v>
      </c>
      <c r="H302" s="758">
        <v>45756</v>
      </c>
    </row>
    <row r="303" spans="1:11" s="145" customFormat="1" ht="18" hidden="1" customHeight="1">
      <c r="A303" s="805"/>
      <c r="B303" s="955" t="s">
        <v>865</v>
      </c>
      <c r="C303" s="955" t="s">
        <v>1045</v>
      </c>
      <c r="D303" s="955">
        <v>45764</v>
      </c>
      <c r="E303" s="758">
        <f t="shared" ref="E303:E309" si="57">D303+4</f>
        <v>45768</v>
      </c>
      <c r="F303" s="331"/>
      <c r="G303" s="758">
        <f>G302+7</f>
        <v>45763</v>
      </c>
      <c r="H303" s="758">
        <f>H302+7</f>
        <v>45763</v>
      </c>
    </row>
    <row r="304" spans="1:11" s="145" customFormat="1" ht="18" hidden="1" customHeight="1">
      <c r="A304" s="805"/>
      <c r="B304" s="955" t="s">
        <v>871</v>
      </c>
      <c r="C304" s="955" t="s">
        <v>1046</v>
      </c>
      <c r="D304" s="955">
        <v>45769</v>
      </c>
      <c r="E304" s="758">
        <f t="shared" si="57"/>
        <v>45773</v>
      </c>
      <c r="F304" s="331"/>
      <c r="G304" s="758">
        <f t="shared" ref="G304:H353" si="58">G303+7</f>
        <v>45770</v>
      </c>
      <c r="H304" s="758">
        <f t="shared" si="58"/>
        <v>45770</v>
      </c>
    </row>
    <row r="305" spans="1:8" s="145" customFormat="1" ht="18" hidden="1" customHeight="1">
      <c r="A305" s="805"/>
      <c r="B305" s="955" t="s">
        <v>926</v>
      </c>
      <c r="C305" s="955" t="s">
        <v>1047</v>
      </c>
      <c r="D305" s="955">
        <v>45778</v>
      </c>
      <c r="E305" s="758">
        <f t="shared" si="57"/>
        <v>45782</v>
      </c>
      <c r="F305" s="331"/>
      <c r="G305" s="758">
        <f t="shared" si="58"/>
        <v>45777</v>
      </c>
      <c r="H305" s="758">
        <f t="shared" si="58"/>
        <v>45777</v>
      </c>
    </row>
    <row r="306" spans="1:8" s="145" customFormat="1" ht="18" hidden="1" customHeight="1">
      <c r="A306" s="805"/>
      <c r="B306" s="955" t="s">
        <v>865</v>
      </c>
      <c r="C306" s="955" t="s">
        <v>1107</v>
      </c>
      <c r="D306" s="955">
        <v>45784</v>
      </c>
      <c r="E306" s="758">
        <f t="shared" si="57"/>
        <v>45788</v>
      </c>
      <c r="F306" s="331"/>
      <c r="G306" s="758">
        <f t="shared" si="58"/>
        <v>45784</v>
      </c>
      <c r="H306" s="758">
        <f t="shared" si="58"/>
        <v>45784</v>
      </c>
    </row>
    <row r="307" spans="1:8" s="145" customFormat="1" ht="18" hidden="1" customHeight="1">
      <c r="A307" s="805"/>
      <c r="B307" s="955" t="s">
        <v>871</v>
      </c>
      <c r="C307" s="955" t="s">
        <v>1108</v>
      </c>
      <c r="D307" s="955">
        <v>45794</v>
      </c>
      <c r="E307" s="758">
        <f t="shared" si="57"/>
        <v>45798</v>
      </c>
      <c r="F307" s="331"/>
      <c r="G307" s="758">
        <f t="shared" si="58"/>
        <v>45791</v>
      </c>
      <c r="H307" s="758">
        <f t="shared" si="58"/>
        <v>45791</v>
      </c>
    </row>
    <row r="308" spans="1:8" s="145" customFormat="1" ht="18" hidden="1" customHeight="1">
      <c r="A308" s="805"/>
      <c r="B308" s="955" t="s">
        <v>926</v>
      </c>
      <c r="C308" s="955" t="s">
        <v>1109</v>
      </c>
      <c r="D308" s="955">
        <v>45800</v>
      </c>
      <c r="E308" s="758">
        <f t="shared" si="57"/>
        <v>45804</v>
      </c>
      <c r="F308" s="331"/>
      <c r="G308" s="758">
        <f t="shared" si="58"/>
        <v>45798</v>
      </c>
      <c r="H308" s="758">
        <f t="shared" si="58"/>
        <v>45798</v>
      </c>
    </row>
    <row r="309" spans="1:8" s="145" customFormat="1" ht="18" hidden="1" customHeight="1">
      <c r="A309" s="805"/>
      <c r="B309" s="955" t="s">
        <v>865</v>
      </c>
      <c r="C309" s="955" t="s">
        <v>1110</v>
      </c>
      <c r="D309" s="955">
        <v>45810</v>
      </c>
      <c r="E309" s="758">
        <f t="shared" si="57"/>
        <v>45814</v>
      </c>
      <c r="F309" s="331"/>
      <c r="G309" s="758">
        <f t="shared" ref="G309:H309" si="59">G308+7</f>
        <v>45805</v>
      </c>
      <c r="H309" s="758">
        <f t="shared" si="59"/>
        <v>45805</v>
      </c>
    </row>
    <row r="310" spans="1:8" s="145" customFormat="1" ht="18" hidden="1" customHeight="1">
      <c r="A310" s="805"/>
      <c r="B310" s="955" t="s">
        <v>871</v>
      </c>
      <c r="C310" s="955" t="s">
        <v>1111</v>
      </c>
      <c r="D310" s="955">
        <v>45818</v>
      </c>
      <c r="E310" s="972" t="s">
        <v>399</v>
      </c>
      <c r="F310" s="331"/>
      <c r="G310" s="758">
        <f t="shared" si="58"/>
        <v>45812</v>
      </c>
      <c r="H310" s="758">
        <f t="shared" si="58"/>
        <v>45812</v>
      </c>
    </row>
    <row r="311" spans="1:8" s="145" customFormat="1" ht="18" hidden="1" customHeight="1">
      <c r="A311" s="805"/>
      <c r="B311" s="955" t="s">
        <v>926</v>
      </c>
      <c r="C311" s="955" t="s">
        <v>1112</v>
      </c>
      <c r="D311" s="955">
        <v>45820</v>
      </c>
      <c r="E311" s="758">
        <f t="shared" ref="E311" si="60">D311+4</f>
        <v>45824</v>
      </c>
      <c r="F311" s="331"/>
      <c r="G311" s="758">
        <f t="shared" si="58"/>
        <v>45819</v>
      </c>
      <c r="H311" s="758">
        <f t="shared" si="58"/>
        <v>45819</v>
      </c>
    </row>
    <row r="312" spans="1:8" s="145" customFormat="1" ht="18" hidden="1" customHeight="1">
      <c r="A312" s="805"/>
      <c r="B312" s="955" t="s">
        <v>865</v>
      </c>
      <c r="C312" s="955" t="s">
        <v>1113</v>
      </c>
      <c r="D312" s="955">
        <v>45831</v>
      </c>
      <c r="E312" s="972" t="s">
        <v>399</v>
      </c>
      <c r="F312" s="331"/>
      <c r="G312" s="758">
        <f t="shared" si="58"/>
        <v>45826</v>
      </c>
      <c r="H312" s="758">
        <f t="shared" si="58"/>
        <v>45826</v>
      </c>
    </row>
    <row r="313" spans="1:8" s="145" customFormat="1" ht="18" hidden="1" customHeight="1">
      <c r="A313" s="805"/>
      <c r="B313" s="955" t="s">
        <v>871</v>
      </c>
      <c r="C313" s="955" t="s">
        <v>1114</v>
      </c>
      <c r="D313" s="955">
        <v>45832</v>
      </c>
      <c r="E313" s="972" t="s">
        <v>399</v>
      </c>
      <c r="F313" s="331"/>
      <c r="G313" s="758">
        <f t="shared" si="58"/>
        <v>45833</v>
      </c>
      <c r="H313" s="758">
        <f t="shared" si="58"/>
        <v>45833</v>
      </c>
    </row>
    <row r="314" spans="1:8" s="145" customFormat="1" ht="18" hidden="1" customHeight="1">
      <c r="A314" s="805"/>
      <c r="B314" s="955" t="s">
        <v>926</v>
      </c>
      <c r="C314" s="955" t="s">
        <v>1115</v>
      </c>
      <c r="D314" s="955">
        <v>45839</v>
      </c>
      <c r="E314" s="972" t="s">
        <v>399</v>
      </c>
      <c r="F314" s="331"/>
      <c r="G314" s="758">
        <f t="shared" si="58"/>
        <v>45840</v>
      </c>
      <c r="H314" s="758">
        <f t="shared" si="58"/>
        <v>45840</v>
      </c>
    </row>
    <row r="315" spans="1:8" s="145" customFormat="1" ht="18" hidden="1" customHeight="1">
      <c r="A315" s="805"/>
      <c r="B315" s="955" t="s">
        <v>865</v>
      </c>
      <c r="C315" s="955" t="s">
        <v>1116</v>
      </c>
      <c r="D315" s="955">
        <v>45846</v>
      </c>
      <c r="E315" s="972" t="s">
        <v>399</v>
      </c>
      <c r="F315" s="331"/>
      <c r="G315" s="758">
        <f t="shared" si="58"/>
        <v>45847</v>
      </c>
      <c r="H315" s="758">
        <f t="shared" si="58"/>
        <v>45847</v>
      </c>
    </row>
    <row r="316" spans="1:8" s="145" customFormat="1" ht="18" hidden="1" customHeight="1">
      <c r="A316" s="805"/>
      <c r="B316" s="955" t="s">
        <v>926</v>
      </c>
      <c r="C316" s="955" t="s">
        <v>1117</v>
      </c>
      <c r="D316" s="955">
        <v>45853</v>
      </c>
      <c r="E316" s="972" t="s">
        <v>399</v>
      </c>
      <c r="F316" s="331"/>
      <c r="G316" s="758">
        <f t="shared" si="58"/>
        <v>45854</v>
      </c>
      <c r="H316" s="758">
        <f t="shared" si="58"/>
        <v>45854</v>
      </c>
    </row>
    <row r="317" spans="1:8" s="145" customFormat="1" ht="18" hidden="1" customHeight="1">
      <c r="A317" s="805"/>
      <c r="B317" s="955" t="s">
        <v>865</v>
      </c>
      <c r="C317" s="955" t="s">
        <v>1118</v>
      </c>
      <c r="D317" s="955">
        <v>45860</v>
      </c>
      <c r="E317" s="972" t="s">
        <v>399</v>
      </c>
      <c r="F317" s="331"/>
      <c r="G317" s="758">
        <f t="shared" si="58"/>
        <v>45861</v>
      </c>
      <c r="H317" s="758">
        <f t="shared" si="58"/>
        <v>45861</v>
      </c>
    </row>
    <row r="318" spans="1:8" s="145" customFormat="1" ht="18" hidden="1" customHeight="1">
      <c r="A318" s="805"/>
      <c r="B318" s="955" t="s">
        <v>926</v>
      </c>
      <c r="C318" s="955" t="s">
        <v>1119</v>
      </c>
      <c r="D318" s="955">
        <v>45867</v>
      </c>
      <c r="E318" s="972" t="s">
        <v>399</v>
      </c>
      <c r="F318" s="331"/>
      <c r="G318" s="758">
        <f t="shared" si="58"/>
        <v>45868</v>
      </c>
      <c r="H318" s="758">
        <f t="shared" si="58"/>
        <v>45868</v>
      </c>
    </row>
    <row r="319" spans="1:8" s="145" customFormat="1" ht="18" hidden="1" customHeight="1">
      <c r="A319" s="805"/>
      <c r="B319" s="955" t="s">
        <v>865</v>
      </c>
      <c r="C319" s="955" t="s">
        <v>1120</v>
      </c>
      <c r="D319" s="955">
        <v>45874</v>
      </c>
      <c r="E319" s="972" t="s">
        <v>399</v>
      </c>
      <c r="F319" s="331"/>
      <c r="G319" s="758">
        <f t="shared" si="58"/>
        <v>45875</v>
      </c>
      <c r="H319" s="758">
        <f t="shared" si="58"/>
        <v>45875</v>
      </c>
    </row>
    <row r="320" spans="1:8" s="145" customFormat="1" ht="18" hidden="1" customHeight="1">
      <c r="A320" s="805"/>
      <c r="B320" s="955" t="s">
        <v>926</v>
      </c>
      <c r="C320" s="955" t="s">
        <v>1121</v>
      </c>
      <c r="D320" s="955">
        <v>45881</v>
      </c>
      <c r="E320" s="972" t="s">
        <v>399</v>
      </c>
      <c r="F320" s="331"/>
      <c r="G320" s="758">
        <f t="shared" si="58"/>
        <v>45882</v>
      </c>
      <c r="H320" s="758">
        <f t="shared" si="58"/>
        <v>45882</v>
      </c>
    </row>
    <row r="321" spans="1:9" s="145" customFormat="1" ht="18" hidden="1" customHeight="1">
      <c r="A321" s="805"/>
      <c r="B321" s="955" t="s">
        <v>865</v>
      </c>
      <c r="C321" s="955" t="s">
        <v>1122</v>
      </c>
      <c r="D321" s="955">
        <v>45888</v>
      </c>
      <c r="E321" s="758">
        <f t="shared" ref="E321:E322" si="61">D321+4</f>
        <v>45892</v>
      </c>
      <c r="F321" s="331"/>
      <c r="G321" s="758">
        <f t="shared" si="58"/>
        <v>45889</v>
      </c>
      <c r="H321" s="758">
        <f t="shared" si="58"/>
        <v>45889</v>
      </c>
    </row>
    <row r="322" spans="1:9" s="145" customFormat="1" ht="18" hidden="1" customHeight="1">
      <c r="A322" s="805"/>
      <c r="B322" s="955" t="s">
        <v>926</v>
      </c>
      <c r="C322" s="955" t="s">
        <v>1123</v>
      </c>
      <c r="D322" s="955">
        <v>45895</v>
      </c>
      <c r="E322" s="758">
        <f t="shared" si="61"/>
        <v>45899</v>
      </c>
      <c r="F322" s="331"/>
      <c r="G322" s="758">
        <f t="shared" si="58"/>
        <v>45896</v>
      </c>
      <c r="H322" s="758">
        <f t="shared" si="58"/>
        <v>45896</v>
      </c>
    </row>
    <row r="323" spans="1:9" s="145" customFormat="1" ht="18" hidden="1" customHeight="1">
      <c r="A323" s="805"/>
      <c r="B323" s="1026" t="s">
        <v>755</v>
      </c>
      <c r="C323" s="955" t="s">
        <v>1124</v>
      </c>
      <c r="D323" s="955">
        <v>45902</v>
      </c>
      <c r="E323" s="758">
        <f t="shared" ref="E323:E325" si="62">D323+4</f>
        <v>45906</v>
      </c>
      <c r="F323" s="331"/>
      <c r="G323" s="758">
        <f t="shared" si="58"/>
        <v>45903</v>
      </c>
      <c r="H323" s="758">
        <f t="shared" si="58"/>
        <v>45903</v>
      </c>
    </row>
    <row r="324" spans="1:9" s="145" customFormat="1" ht="18" hidden="1" customHeight="1">
      <c r="A324" s="805"/>
      <c r="B324" s="955" t="s">
        <v>865</v>
      </c>
      <c r="C324" s="955" t="s">
        <v>1125</v>
      </c>
      <c r="D324" s="955">
        <v>45909</v>
      </c>
      <c r="E324" s="758">
        <f t="shared" si="62"/>
        <v>45913</v>
      </c>
      <c r="F324" s="331"/>
      <c r="G324" s="758">
        <f t="shared" si="58"/>
        <v>45910</v>
      </c>
      <c r="H324" s="758">
        <f t="shared" si="58"/>
        <v>45910</v>
      </c>
    </row>
    <row r="325" spans="1:9" s="145" customFormat="1" ht="18" hidden="1" customHeight="1">
      <c r="A325" s="805"/>
      <c r="B325" s="955" t="s">
        <v>926</v>
      </c>
      <c r="C325" s="955" t="s">
        <v>1126</v>
      </c>
      <c r="D325" s="955">
        <v>45916</v>
      </c>
      <c r="E325" s="758">
        <f t="shared" si="62"/>
        <v>45920</v>
      </c>
      <c r="F325" s="331"/>
      <c r="G325" s="758">
        <f t="shared" si="58"/>
        <v>45917</v>
      </c>
      <c r="H325" s="758">
        <f t="shared" si="58"/>
        <v>45917</v>
      </c>
    </row>
    <row r="326" spans="1:9" s="145" customFormat="1" ht="18" hidden="1" customHeight="1">
      <c r="A326" s="805"/>
      <c r="B326" s="955" t="s">
        <v>926</v>
      </c>
      <c r="C326" s="955" t="s">
        <v>1127</v>
      </c>
      <c r="D326" s="955">
        <v>45925</v>
      </c>
      <c r="E326" s="758">
        <f t="shared" ref="E326" si="63">D326+4</f>
        <v>45929</v>
      </c>
      <c r="F326" s="331"/>
      <c r="G326" s="758">
        <f t="shared" si="58"/>
        <v>45924</v>
      </c>
      <c r="H326" s="758">
        <f t="shared" si="58"/>
        <v>45924</v>
      </c>
    </row>
    <row r="327" spans="1:9" s="145" customFormat="1" ht="18" hidden="1" customHeight="1">
      <c r="A327" s="805"/>
      <c r="B327" s="955" t="s">
        <v>865</v>
      </c>
      <c r="C327" s="955" t="s">
        <v>1128</v>
      </c>
      <c r="D327" s="955">
        <v>45930</v>
      </c>
      <c r="E327" s="758">
        <f t="shared" ref="E327" si="64">D327+4</f>
        <v>45934</v>
      </c>
      <c r="F327" s="331"/>
      <c r="G327" s="758">
        <f t="shared" si="58"/>
        <v>45931</v>
      </c>
      <c r="H327" s="758">
        <f t="shared" si="58"/>
        <v>45931</v>
      </c>
    </row>
    <row r="328" spans="1:9" s="145" customFormat="1" ht="18" hidden="1" customHeight="1">
      <c r="A328" s="805" t="s">
        <v>1093</v>
      </c>
      <c r="B328" s="1126" t="s">
        <v>423</v>
      </c>
      <c r="C328" s="955" t="s">
        <v>1129</v>
      </c>
      <c r="D328" s="800">
        <v>45934</v>
      </c>
      <c r="E328" s="800">
        <f t="shared" ref="E328" si="65">D328+4</f>
        <v>45938</v>
      </c>
      <c r="F328" s="331"/>
      <c r="G328" s="758">
        <v>45934</v>
      </c>
      <c r="H328" s="758">
        <v>45935</v>
      </c>
      <c r="I328" s="616">
        <f t="shared" ref="I328:I339" si="66">WEEKNUM(H328)</f>
        <v>41</v>
      </c>
    </row>
    <row r="329" spans="1:9" s="145" customFormat="1" ht="18" hidden="1" customHeight="1">
      <c r="A329" s="805" t="s">
        <v>1091</v>
      </c>
      <c r="B329" s="955" t="s">
        <v>865</v>
      </c>
      <c r="C329" s="955" t="s">
        <v>1130</v>
      </c>
      <c r="D329" s="955">
        <v>45943</v>
      </c>
      <c r="E329" s="758">
        <f t="shared" ref="E329" si="67">D329+4</f>
        <v>45947</v>
      </c>
      <c r="F329" s="331"/>
      <c r="G329" s="758">
        <f t="shared" si="58"/>
        <v>45941</v>
      </c>
      <c r="H329" s="758">
        <f t="shared" si="58"/>
        <v>45942</v>
      </c>
      <c r="I329" s="616">
        <f t="shared" si="66"/>
        <v>42</v>
      </c>
    </row>
    <row r="330" spans="1:9" s="145" customFormat="1" ht="18" hidden="1" customHeight="1">
      <c r="A330" s="805" t="s">
        <v>1077</v>
      </c>
      <c r="B330" s="955" t="s">
        <v>926</v>
      </c>
      <c r="C330" s="955" t="s">
        <v>1131</v>
      </c>
      <c r="D330" s="955">
        <v>45948</v>
      </c>
      <c r="E330" s="758">
        <f t="shared" ref="E330" si="68">D330+4</f>
        <v>45952</v>
      </c>
      <c r="F330" s="331"/>
      <c r="G330" s="758">
        <f t="shared" si="58"/>
        <v>45948</v>
      </c>
      <c r="H330" s="758">
        <f t="shared" si="58"/>
        <v>45949</v>
      </c>
      <c r="I330" s="616">
        <f t="shared" si="66"/>
        <v>43</v>
      </c>
    </row>
    <row r="331" spans="1:9" s="145" customFormat="1" ht="18" hidden="1" customHeight="1">
      <c r="A331" s="805"/>
      <c r="B331" s="955" t="s">
        <v>871</v>
      </c>
      <c r="C331" s="955" t="s">
        <v>1132</v>
      </c>
      <c r="D331" s="955">
        <v>45955</v>
      </c>
      <c r="E331" s="758">
        <f t="shared" ref="E331:E335" si="69">D331+4</f>
        <v>45959</v>
      </c>
      <c r="F331" s="331"/>
      <c r="G331" s="758">
        <f t="shared" si="58"/>
        <v>45955</v>
      </c>
      <c r="H331" s="758">
        <f t="shared" si="58"/>
        <v>45956</v>
      </c>
      <c r="I331" s="616">
        <f t="shared" si="66"/>
        <v>44</v>
      </c>
    </row>
    <row r="332" spans="1:9" s="145" customFormat="1" ht="18" hidden="1" customHeight="1">
      <c r="A332" s="805"/>
      <c r="B332" s="955" t="s">
        <v>865</v>
      </c>
      <c r="C332" s="955" t="s">
        <v>1133</v>
      </c>
      <c r="D332" s="955">
        <v>45963</v>
      </c>
      <c r="E332" s="758">
        <f t="shared" si="69"/>
        <v>45967</v>
      </c>
      <c r="F332" s="331"/>
      <c r="G332" s="758">
        <f>G331+7</f>
        <v>45962</v>
      </c>
      <c r="H332" s="758">
        <f>H331+7</f>
        <v>45963</v>
      </c>
      <c r="I332" s="616">
        <f t="shared" si="66"/>
        <v>45</v>
      </c>
    </row>
    <row r="333" spans="1:9" s="145" customFormat="1" ht="18" hidden="1" customHeight="1">
      <c r="A333" s="805"/>
      <c r="B333" s="955" t="s">
        <v>926</v>
      </c>
      <c r="C333" s="955" t="s">
        <v>1134</v>
      </c>
      <c r="D333" s="955">
        <v>45972</v>
      </c>
      <c r="E333" s="758">
        <f t="shared" si="69"/>
        <v>45976</v>
      </c>
      <c r="F333" s="331"/>
      <c r="G333" s="758">
        <f t="shared" si="58"/>
        <v>45969</v>
      </c>
      <c r="H333" s="758">
        <f t="shared" si="58"/>
        <v>45970</v>
      </c>
      <c r="I333" s="616">
        <f t="shared" si="66"/>
        <v>46</v>
      </c>
    </row>
    <row r="334" spans="1:9" s="145" customFormat="1" ht="18" hidden="1" customHeight="1">
      <c r="A334" s="805"/>
      <c r="B334" s="955" t="s">
        <v>871</v>
      </c>
      <c r="C334" s="955" t="s">
        <v>1135</v>
      </c>
      <c r="D334" s="955">
        <v>45978</v>
      </c>
      <c r="E334" s="758">
        <f t="shared" si="69"/>
        <v>45982</v>
      </c>
      <c r="F334" s="331"/>
      <c r="G334" s="758">
        <f t="shared" si="58"/>
        <v>45976</v>
      </c>
      <c r="H334" s="758">
        <f t="shared" si="58"/>
        <v>45977</v>
      </c>
      <c r="I334" s="616">
        <f t="shared" si="66"/>
        <v>47</v>
      </c>
    </row>
    <row r="335" spans="1:9" s="145" customFormat="1" ht="18" hidden="1" customHeight="1">
      <c r="A335" s="805"/>
      <c r="B335" s="955" t="s">
        <v>865</v>
      </c>
      <c r="C335" s="955" t="s">
        <v>1136</v>
      </c>
      <c r="D335" s="955">
        <v>45986</v>
      </c>
      <c r="E335" s="758">
        <f t="shared" si="69"/>
        <v>45990</v>
      </c>
      <c r="F335" s="331"/>
      <c r="G335" s="758">
        <f t="shared" si="58"/>
        <v>45983</v>
      </c>
      <c r="H335" s="758">
        <f t="shared" si="58"/>
        <v>45984</v>
      </c>
      <c r="I335" s="616">
        <f t="shared" si="66"/>
        <v>48</v>
      </c>
    </row>
    <row r="336" spans="1:9" s="145" customFormat="1" ht="18" hidden="1" customHeight="1">
      <c r="A336" s="805"/>
      <c r="B336" s="955" t="s">
        <v>926</v>
      </c>
      <c r="C336" s="955" t="s">
        <v>1137</v>
      </c>
      <c r="D336" s="955">
        <v>45991</v>
      </c>
      <c r="E336" s="758">
        <f t="shared" ref="E336" si="70">D336+4</f>
        <v>45995</v>
      </c>
      <c r="F336" s="331"/>
      <c r="G336" s="758">
        <f>G335+7</f>
        <v>45990</v>
      </c>
      <c r="H336" s="758">
        <f>H335+7</f>
        <v>45991</v>
      </c>
      <c r="I336" s="616">
        <f t="shared" si="66"/>
        <v>49</v>
      </c>
    </row>
    <row r="337" spans="1:9" s="145" customFormat="1" ht="18" hidden="1" customHeight="1">
      <c r="A337" s="805" t="s">
        <v>871</v>
      </c>
      <c r="B337" s="1061" t="s">
        <v>633</v>
      </c>
      <c r="C337" s="955" t="s">
        <v>1138</v>
      </c>
      <c r="D337" s="955">
        <v>45994</v>
      </c>
      <c r="E337" s="758">
        <f t="shared" ref="E337:E340" si="71">D337+4</f>
        <v>45998</v>
      </c>
      <c r="F337" s="331"/>
      <c r="G337" s="758">
        <f t="shared" si="58"/>
        <v>45997</v>
      </c>
      <c r="H337" s="758">
        <f t="shared" si="58"/>
        <v>45998</v>
      </c>
      <c r="I337" s="616">
        <f t="shared" si="66"/>
        <v>50</v>
      </c>
    </row>
    <row r="338" spans="1:9" s="145" customFormat="1" ht="18" hidden="1" customHeight="1">
      <c r="A338" s="805"/>
      <c r="B338" s="955" t="s">
        <v>865</v>
      </c>
      <c r="C338" s="955" t="s">
        <v>1139</v>
      </c>
      <c r="D338" s="955">
        <v>46005</v>
      </c>
      <c r="E338" s="758">
        <f t="shared" si="71"/>
        <v>46009</v>
      </c>
      <c r="F338" s="331"/>
      <c r="G338" s="758">
        <f t="shared" si="58"/>
        <v>46004</v>
      </c>
      <c r="H338" s="758">
        <f t="shared" si="58"/>
        <v>46005</v>
      </c>
      <c r="I338" s="616">
        <f t="shared" si="66"/>
        <v>51</v>
      </c>
    </row>
    <row r="339" spans="1:9" s="145" customFormat="1" ht="18" hidden="1" customHeight="1">
      <c r="A339" s="805" t="s">
        <v>926</v>
      </c>
      <c r="B339" s="955" t="s">
        <v>1087</v>
      </c>
      <c r="C339" s="955" t="s">
        <v>1140</v>
      </c>
      <c r="D339" s="955">
        <v>46012</v>
      </c>
      <c r="E339" s="758">
        <f t="shared" si="71"/>
        <v>46016</v>
      </c>
      <c r="F339" s="331"/>
      <c r="G339" s="758">
        <f t="shared" si="58"/>
        <v>46011</v>
      </c>
      <c r="H339" s="758">
        <f t="shared" si="58"/>
        <v>46012</v>
      </c>
      <c r="I339" s="616">
        <f t="shared" si="66"/>
        <v>52</v>
      </c>
    </row>
    <row r="340" spans="1:9" s="145" customFormat="1" ht="18" hidden="1" customHeight="1">
      <c r="A340" s="805" t="s">
        <v>871</v>
      </c>
      <c r="B340" s="1061" t="s">
        <v>633</v>
      </c>
      <c r="C340" s="955" t="s">
        <v>1141</v>
      </c>
      <c r="D340" s="955">
        <v>46033</v>
      </c>
      <c r="E340" s="758">
        <f t="shared" ref="E340:E343" si="72">D340+4</f>
        <v>46037</v>
      </c>
      <c r="F340" s="331"/>
      <c r="G340" s="758">
        <f t="shared" si="58"/>
        <v>46018</v>
      </c>
      <c r="H340" s="758">
        <f t="shared" si="58"/>
        <v>46019</v>
      </c>
      <c r="I340" s="616">
        <v>1</v>
      </c>
    </row>
    <row r="341" spans="1:9" s="145" customFormat="1" ht="18" hidden="1" customHeight="1">
      <c r="A341" s="805"/>
      <c r="B341" s="955" t="s">
        <v>1077</v>
      </c>
      <c r="C341" s="955" t="s">
        <v>1142</v>
      </c>
      <c r="D341" s="955">
        <v>46027</v>
      </c>
      <c r="E341" s="758">
        <f t="shared" si="72"/>
        <v>46031</v>
      </c>
      <c r="F341" s="331"/>
      <c r="G341" s="758">
        <v>46025</v>
      </c>
      <c r="H341" s="758">
        <v>46026</v>
      </c>
      <c r="I341" s="616">
        <f t="shared" ref="I341:I343" si="73">WEEKNUM(H341)</f>
        <v>2</v>
      </c>
    </row>
    <row r="342" spans="1:9" s="145" customFormat="1" ht="18" customHeight="1">
      <c r="A342" s="805" t="s">
        <v>1143</v>
      </c>
      <c r="B342" s="1126" t="s">
        <v>423</v>
      </c>
      <c r="C342" s="955" t="s">
        <v>1144</v>
      </c>
      <c r="D342" s="760">
        <v>46038</v>
      </c>
      <c r="E342" s="760">
        <f t="shared" si="72"/>
        <v>46042</v>
      </c>
      <c r="F342" s="331"/>
      <c r="G342" s="758">
        <f t="shared" si="58"/>
        <v>46032</v>
      </c>
      <c r="H342" s="758">
        <f t="shared" si="58"/>
        <v>46033</v>
      </c>
      <c r="I342" s="616">
        <f t="shared" si="73"/>
        <v>3</v>
      </c>
    </row>
    <row r="343" spans="1:9" s="145" customFormat="1" ht="18" customHeight="1">
      <c r="A343" s="805" t="s">
        <v>1145</v>
      </c>
      <c r="B343" s="1061" t="s">
        <v>1087</v>
      </c>
      <c r="C343" s="955" t="s">
        <v>1146</v>
      </c>
      <c r="D343" s="955">
        <v>46038</v>
      </c>
      <c r="E343" s="758">
        <f t="shared" si="72"/>
        <v>46042</v>
      </c>
      <c r="F343" s="331"/>
      <c r="G343" s="758">
        <f t="shared" si="58"/>
        <v>46039</v>
      </c>
      <c r="H343" s="758">
        <f t="shared" si="58"/>
        <v>46040</v>
      </c>
      <c r="I343" s="616">
        <f t="shared" si="73"/>
        <v>4</v>
      </c>
    </row>
    <row r="344" spans="1:9" s="145" customFormat="1" ht="18" customHeight="1">
      <c r="A344" s="805"/>
      <c r="B344" s="955" t="s">
        <v>1077</v>
      </c>
      <c r="C344" s="955" t="s">
        <v>1147</v>
      </c>
      <c r="D344" s="955">
        <v>46046</v>
      </c>
      <c r="E344" s="758">
        <f t="shared" ref="E344" si="74">D344+4</f>
        <v>46050</v>
      </c>
      <c r="F344" s="331"/>
      <c r="G344" s="758">
        <f>G343+7</f>
        <v>46046</v>
      </c>
      <c r="H344" s="758">
        <f t="shared" si="58"/>
        <v>46047</v>
      </c>
      <c r="I344" s="616">
        <f t="shared" ref="I344" si="75">WEEKNUM(H344)</f>
        <v>5</v>
      </c>
    </row>
    <row r="345" spans="1:9" s="145" customFormat="1" ht="18" customHeight="1">
      <c r="A345" s="805" t="s">
        <v>1087</v>
      </c>
      <c r="B345" s="955" t="s">
        <v>1096</v>
      </c>
      <c r="C345" s="955" t="s">
        <v>1148</v>
      </c>
      <c r="D345" s="955">
        <v>46053</v>
      </c>
      <c r="E345" s="758">
        <f t="shared" ref="E345" si="76">D345+4</f>
        <v>46057</v>
      </c>
      <c r="F345" s="331"/>
      <c r="G345" s="758">
        <f t="shared" si="58"/>
        <v>46053</v>
      </c>
      <c r="H345" s="758">
        <f t="shared" si="58"/>
        <v>46054</v>
      </c>
      <c r="I345" s="616">
        <f t="shared" ref="I345" si="77">WEEKNUM(H345)</f>
        <v>6</v>
      </c>
    </row>
    <row r="346" spans="1:9" s="145" customFormat="1" ht="18" customHeight="1">
      <c r="A346" s="805" t="s">
        <v>1096</v>
      </c>
      <c r="B346" s="955" t="s">
        <v>1087</v>
      </c>
      <c r="C346" s="955" t="s">
        <v>1149</v>
      </c>
      <c r="D346" s="955">
        <v>46060</v>
      </c>
      <c r="E346" s="758">
        <f t="shared" ref="E346:E347" si="78">D346+4</f>
        <v>46064</v>
      </c>
      <c r="F346" s="331"/>
      <c r="G346" s="758">
        <f t="shared" si="58"/>
        <v>46060</v>
      </c>
      <c r="H346" s="758">
        <f t="shared" si="58"/>
        <v>46061</v>
      </c>
      <c r="I346" s="616">
        <f t="shared" ref="I346:I347" si="79">WEEKNUM(H346)</f>
        <v>7</v>
      </c>
    </row>
    <row r="347" spans="1:9" s="145" customFormat="1" ht="18" customHeight="1">
      <c r="A347" s="805"/>
      <c r="B347" s="955" t="s">
        <v>1077</v>
      </c>
      <c r="C347" s="955" t="s">
        <v>1150</v>
      </c>
      <c r="D347" s="955">
        <v>46067</v>
      </c>
      <c r="E347" s="758">
        <f t="shared" si="78"/>
        <v>46071</v>
      </c>
      <c r="F347" s="331"/>
      <c r="G347" s="758">
        <f t="shared" si="58"/>
        <v>46067</v>
      </c>
      <c r="H347" s="758">
        <f t="shared" si="58"/>
        <v>46068</v>
      </c>
      <c r="I347" s="616">
        <f t="shared" si="79"/>
        <v>8</v>
      </c>
    </row>
    <row r="348" spans="1:9" s="145" customFormat="1" ht="18" customHeight="1">
      <c r="A348" s="805" t="s">
        <v>1087</v>
      </c>
      <c r="B348" s="955" t="s">
        <v>1096</v>
      </c>
      <c r="C348" s="955" t="s">
        <v>1151</v>
      </c>
      <c r="D348" s="955">
        <v>46074</v>
      </c>
      <c r="E348" s="758">
        <f t="shared" ref="E348" si="80">D348+4</f>
        <v>46078</v>
      </c>
      <c r="F348" s="331"/>
      <c r="G348" s="758">
        <f t="shared" si="58"/>
        <v>46074</v>
      </c>
      <c r="H348" s="758">
        <f t="shared" si="58"/>
        <v>46075</v>
      </c>
      <c r="I348" s="616">
        <f t="shared" ref="I348" si="81">WEEKNUM(H348)</f>
        <v>9</v>
      </c>
    </row>
    <row r="349" spans="1:9" s="145" customFormat="1" ht="18" customHeight="1">
      <c r="A349" s="805" t="s">
        <v>1096</v>
      </c>
      <c r="B349" s="955" t="s">
        <v>1087</v>
      </c>
      <c r="C349" s="955" t="s">
        <v>1152</v>
      </c>
      <c r="D349" s="955">
        <v>46081</v>
      </c>
      <c r="E349" s="758">
        <f t="shared" ref="E349" si="82">D349+4</f>
        <v>46085</v>
      </c>
      <c r="F349" s="331"/>
      <c r="G349" s="758">
        <f t="shared" si="58"/>
        <v>46081</v>
      </c>
      <c r="H349" s="758">
        <f t="shared" si="58"/>
        <v>46082</v>
      </c>
      <c r="I349" s="616">
        <f t="shared" ref="I349" si="83">WEEKNUM(H349)</f>
        <v>10</v>
      </c>
    </row>
    <row r="350" spans="1:9" s="145" customFormat="1" ht="18" customHeight="1">
      <c r="A350" s="805"/>
      <c r="B350" s="955" t="s">
        <v>1077</v>
      </c>
      <c r="C350" s="955" t="s">
        <v>1153</v>
      </c>
      <c r="D350" s="955">
        <v>46088</v>
      </c>
      <c r="E350" s="758">
        <f t="shared" ref="E350" si="84">D350+4</f>
        <v>46092</v>
      </c>
      <c r="F350" s="331"/>
      <c r="G350" s="758">
        <f t="shared" si="58"/>
        <v>46088</v>
      </c>
      <c r="H350" s="758">
        <f t="shared" si="58"/>
        <v>46089</v>
      </c>
      <c r="I350" s="616">
        <f t="shared" ref="I350" si="85">WEEKNUM(H350)</f>
        <v>11</v>
      </c>
    </row>
    <row r="351" spans="1:9" s="145" customFormat="1" ht="18" customHeight="1">
      <c r="A351" s="805" t="s">
        <v>1154</v>
      </c>
      <c r="B351" s="955" t="s">
        <v>1096</v>
      </c>
      <c r="C351" s="955" t="s">
        <v>1155</v>
      </c>
      <c r="D351" s="955">
        <v>46095</v>
      </c>
      <c r="E351" s="758">
        <f t="shared" ref="E351:E352" si="86">D351+4</f>
        <v>46099</v>
      </c>
      <c r="F351" s="331"/>
      <c r="G351" s="758">
        <f t="shared" si="58"/>
        <v>46095</v>
      </c>
      <c r="H351" s="758">
        <f t="shared" si="58"/>
        <v>46096</v>
      </c>
      <c r="I351" s="616">
        <f t="shared" ref="I351:I352" si="87">WEEKNUM(H351)</f>
        <v>12</v>
      </c>
    </row>
    <row r="352" spans="1:9" s="145" customFormat="1" ht="18" customHeight="1">
      <c r="A352" s="805" t="s">
        <v>1096</v>
      </c>
      <c r="B352" s="955" t="s">
        <v>1087</v>
      </c>
      <c r="C352" s="955" t="s">
        <v>1156</v>
      </c>
      <c r="D352" s="955">
        <v>46102</v>
      </c>
      <c r="E352" s="758">
        <f t="shared" si="86"/>
        <v>46106</v>
      </c>
      <c r="F352" s="331"/>
      <c r="G352" s="758">
        <f t="shared" si="58"/>
        <v>46102</v>
      </c>
      <c r="H352" s="758">
        <f t="shared" si="58"/>
        <v>46103</v>
      </c>
      <c r="I352" s="616">
        <f t="shared" si="87"/>
        <v>13</v>
      </c>
    </row>
    <row r="353" spans="1:15" s="145" customFormat="1" ht="18" customHeight="1">
      <c r="A353" s="805"/>
      <c r="B353" s="955" t="s">
        <v>1077</v>
      </c>
      <c r="C353" s="955" t="s">
        <v>1157</v>
      </c>
      <c r="D353" s="955">
        <v>46109</v>
      </c>
      <c r="E353" s="758">
        <f t="shared" ref="E353" si="88">D353+4</f>
        <v>46113</v>
      </c>
      <c r="F353" s="331"/>
      <c r="G353" s="758">
        <f t="shared" si="58"/>
        <v>46109</v>
      </c>
      <c r="H353" s="758">
        <f t="shared" si="58"/>
        <v>46110</v>
      </c>
      <c r="I353" s="616">
        <f t="shared" ref="I353" si="89">WEEKNUM(H353)</f>
        <v>14</v>
      </c>
    </row>
    <row r="354" spans="1:15" s="18" customFormat="1" ht="18" customHeight="1">
      <c r="A354" s="861"/>
      <c r="B354" s="147" t="s">
        <v>577</v>
      </c>
      <c r="C354" s="11"/>
      <c r="D354" s="11"/>
      <c r="E354" s="11"/>
      <c r="F354" s="11"/>
      <c r="G354" s="11"/>
      <c r="H354" s="11"/>
      <c r="I354" s="11"/>
      <c r="J354" s="11"/>
    </row>
    <row r="355" spans="1:15" s="18" customFormat="1" ht="18" customHeight="1">
      <c r="A355" s="861"/>
      <c r="C355" s="11"/>
      <c r="D355" s="11"/>
      <c r="E355" s="11"/>
      <c r="F355" s="11"/>
      <c r="G355" s="11"/>
      <c r="H355" s="11"/>
      <c r="I355" s="11"/>
      <c r="J355" s="11"/>
    </row>
    <row r="356" spans="1:15" s="18" customFormat="1" ht="18" customHeight="1">
      <c r="A356" s="861"/>
      <c r="B356" s="147"/>
      <c r="C356" s="11"/>
      <c r="D356" s="11"/>
      <c r="E356" s="11"/>
      <c r="F356" s="11"/>
      <c r="G356" s="11"/>
      <c r="H356" s="11"/>
      <c r="I356" s="11"/>
      <c r="J356" s="11"/>
    </row>
    <row r="357" spans="1:15" s="18" customFormat="1" ht="18" customHeight="1" thickBot="1">
      <c r="A357" s="861"/>
      <c r="B357" s="147"/>
      <c r="C357" s="11"/>
      <c r="D357" s="11"/>
      <c r="E357" s="11"/>
      <c r="F357" s="11"/>
      <c r="G357" s="11"/>
      <c r="H357" s="11"/>
      <c r="I357" s="11"/>
      <c r="J357" s="11"/>
    </row>
    <row r="358" spans="1:15" s="147" customFormat="1" ht="18.75" customHeight="1">
      <c r="B358" s="771"/>
      <c r="C358" s="772"/>
      <c r="D358" s="773"/>
      <c r="E358" s="774"/>
      <c r="F358" s="775"/>
      <c r="G358" s="776"/>
      <c r="H358" s="777"/>
    </row>
    <row r="359" spans="1:15" s="147" customFormat="1" ht="18.75" customHeight="1">
      <c r="B359" s="778" t="s">
        <v>578</v>
      </c>
      <c r="C359" s="145"/>
      <c r="D359" s="147" t="s">
        <v>579</v>
      </c>
      <c r="G359" s="147" t="s">
        <v>580</v>
      </c>
      <c r="H359" s="779"/>
    </row>
    <row r="360" spans="1:15" s="147" customFormat="1" ht="18.75" customHeight="1">
      <c r="B360" s="780" t="s">
        <v>581</v>
      </c>
      <c r="C360" s="1098" t="s">
        <v>582</v>
      </c>
      <c r="D360" s="133" t="s">
        <v>583</v>
      </c>
      <c r="F360" s="1098" t="s">
        <v>584</v>
      </c>
      <c r="G360" s="145" t="s">
        <v>585</v>
      </c>
      <c r="H360" s="1099" t="s">
        <v>586</v>
      </c>
    </row>
    <row r="361" spans="1:15" s="147" customFormat="1" ht="18" customHeight="1">
      <c r="B361" s="780" t="s">
        <v>587</v>
      </c>
      <c r="C361" s="1098" t="s">
        <v>588</v>
      </c>
      <c r="D361" s="133" t="s">
        <v>589</v>
      </c>
      <c r="E361" s="148" t="s">
        <v>590</v>
      </c>
      <c r="F361" s="1100" t="s">
        <v>591</v>
      </c>
      <c r="G361" s="145" t="s">
        <v>592</v>
      </c>
      <c r="H361" s="1099" t="s">
        <v>593</v>
      </c>
    </row>
    <row r="362" spans="1:15" s="147" customFormat="1" ht="18.75" customHeight="1">
      <c r="B362" s="783" t="s">
        <v>594</v>
      </c>
      <c r="C362" s="1101" t="s">
        <v>595</v>
      </c>
      <c r="D362" s="133" t="s">
        <v>596</v>
      </c>
      <c r="E362" s="148" t="s">
        <v>597</v>
      </c>
      <c r="F362" s="1100" t="s">
        <v>598</v>
      </c>
      <c r="G362" s="588" t="s">
        <v>599</v>
      </c>
      <c r="H362" s="1102" t="s">
        <v>600</v>
      </c>
    </row>
    <row r="363" spans="1:15" s="147" customFormat="1" ht="18.75" customHeight="1">
      <c r="B363" s="783" t="s">
        <v>601</v>
      </c>
      <c r="C363" s="1101" t="s">
        <v>602</v>
      </c>
      <c r="D363" s="133" t="s">
        <v>603</v>
      </c>
      <c r="E363" s="148" t="s">
        <v>604</v>
      </c>
      <c r="F363" s="1100" t="s">
        <v>605</v>
      </c>
      <c r="G363" s="588" t="s">
        <v>606</v>
      </c>
      <c r="H363" s="1102" t="s">
        <v>607</v>
      </c>
      <c r="N363" s="149"/>
      <c r="O363" s="149"/>
    </row>
    <row r="364" spans="1:15" s="147" customFormat="1" ht="18.75" customHeight="1">
      <c r="B364" s="783" t="s">
        <v>862</v>
      </c>
      <c r="C364" s="1101" t="s">
        <v>609</v>
      </c>
      <c r="D364" s="133" t="s">
        <v>610</v>
      </c>
      <c r="E364" s="148" t="s">
        <v>611</v>
      </c>
      <c r="F364" s="1100" t="s">
        <v>612</v>
      </c>
      <c r="G364" s="588" t="s">
        <v>613</v>
      </c>
      <c r="H364" s="1102" t="s">
        <v>614</v>
      </c>
      <c r="N364" s="149"/>
      <c r="O364" s="149"/>
    </row>
    <row r="365" spans="1:15" s="147" customFormat="1" ht="18.75" customHeight="1">
      <c r="B365" s="783" t="s">
        <v>615</v>
      </c>
      <c r="C365" s="1101" t="s">
        <v>616</v>
      </c>
      <c r="D365" s="133" t="s">
        <v>617</v>
      </c>
      <c r="E365" s="148" t="s">
        <v>618</v>
      </c>
      <c r="F365" s="1100" t="s">
        <v>619</v>
      </c>
      <c r="G365" s="588" t="s">
        <v>620</v>
      </c>
      <c r="H365" s="1102" t="s">
        <v>621</v>
      </c>
      <c r="N365" s="149"/>
      <c r="O365" s="149"/>
    </row>
    <row r="366" spans="1:15" s="147" customFormat="1" ht="18.75" customHeight="1">
      <c r="B366" s="783" t="s">
        <v>622</v>
      </c>
      <c r="C366" s="1101" t="s">
        <v>623</v>
      </c>
      <c r="D366" s="133" t="s">
        <v>624</v>
      </c>
      <c r="E366" s="148" t="s">
        <v>625</v>
      </c>
      <c r="F366" s="1098" t="s">
        <v>626</v>
      </c>
      <c r="G366" s="588" t="s">
        <v>627</v>
      </c>
      <c r="H366" s="787" t="s">
        <v>628</v>
      </c>
      <c r="N366" s="149"/>
      <c r="O366" s="149"/>
    </row>
    <row r="367" spans="1:15" s="149" customFormat="1" ht="18.75" customHeight="1">
      <c r="A367" s="1033"/>
      <c r="B367" s="783" t="s">
        <v>629</v>
      </c>
      <c r="C367" s="1101" t="s">
        <v>630</v>
      </c>
      <c r="D367" s="133"/>
      <c r="E367" s="145"/>
      <c r="F367" s="588"/>
      <c r="G367" s="147"/>
      <c r="H367" s="788"/>
      <c r="I367" s="145"/>
      <c r="J367" s="145"/>
      <c r="K367" s="145"/>
    </row>
    <row r="368" spans="1:15" s="149" customFormat="1" ht="18" customHeight="1" thickBot="1">
      <c r="A368" s="1033"/>
      <c r="B368" s="789"/>
      <c r="C368" s="790"/>
      <c r="D368" s="790"/>
      <c r="E368" s="791"/>
      <c r="F368" s="791"/>
      <c r="G368" s="791"/>
      <c r="H368" s="792"/>
      <c r="I368" s="145"/>
      <c r="J368" s="145"/>
      <c r="K368" s="145"/>
    </row>
  </sheetData>
  <mergeCells count="10">
    <mergeCell ref="D288:D289"/>
    <mergeCell ref="B4:F4"/>
    <mergeCell ref="B2:F2"/>
    <mergeCell ref="D6:D7"/>
    <mergeCell ref="D90:D91"/>
    <mergeCell ref="D177:D178"/>
    <mergeCell ref="B286:E286"/>
    <mergeCell ref="B177:C177"/>
    <mergeCell ref="B288:C288"/>
    <mergeCell ref="B175:F175"/>
  </mergeCells>
  <hyperlinks>
    <hyperlink ref="H2" location="HOME!Print_Area" display="HOME" xr:uid="{19842D1F-1BFC-4DB4-90A8-1F1EB5E20B9B}"/>
    <hyperlink ref="H360" r:id="rId1" xr:uid="{1F152ED1-36A4-46DB-ADE6-672881154634}"/>
    <hyperlink ref="C360" r:id="rId2" xr:uid="{C7254DD9-7458-45A4-895E-798B70AF70FC}"/>
    <hyperlink ref="H365" r:id="rId3" xr:uid="{DC65177B-5AC3-4B6B-936A-1476782B2256}"/>
    <hyperlink ref="H364" r:id="rId4" xr:uid="{1B1142E4-3AE0-4C68-93DC-7AAD81F1E25D}"/>
    <hyperlink ref="C363" r:id="rId5" xr:uid="{DFBA4A0D-79F2-4844-8A99-456554EFA451}"/>
    <hyperlink ref="C361" r:id="rId6" xr:uid="{3B46947C-DB0E-4C9A-B7AC-48E783588656}"/>
    <hyperlink ref="C367" r:id="rId7" xr:uid="{62AA7454-D56C-4D7D-ADAF-58FCF11C6255}"/>
    <hyperlink ref="H363" r:id="rId8" xr:uid="{6EC473C1-3A86-4A63-BBEC-7F9AE232F451}"/>
    <hyperlink ref="H366" r:id="rId9" xr:uid="{7064ED98-9ABD-4321-B914-24E938FAA1E7}"/>
    <hyperlink ref="F360" r:id="rId10" xr:uid="{DFBD6B36-D4AC-49F5-99E4-65CFC70B06C6}"/>
    <hyperlink ref="F365" r:id="rId11" xr:uid="{799566F7-7BB6-4440-A4D7-F5FA3808EB84}"/>
    <hyperlink ref="F361" r:id="rId12" xr:uid="{C03531FA-7EBC-4E5F-BA5A-183FE4A031FD}"/>
    <hyperlink ref="F362" r:id="rId13" xr:uid="{CCDE3307-FEC0-476C-89B9-BCC8A07E3A88}"/>
    <hyperlink ref="F363" r:id="rId14" xr:uid="{5B62FC6F-8535-4518-A04A-0A08C94559E9}"/>
    <hyperlink ref="F364" r:id="rId15" xr:uid="{83CE5EAA-1D1A-44CA-9DBE-D5A70FAE1FDD}"/>
    <hyperlink ref="H361" r:id="rId16" xr:uid="{EB07F2D6-E5E0-4F69-B685-4086F17A77E6}"/>
    <hyperlink ref="H362" r:id="rId17" xr:uid="{7D2237D5-BAE1-4588-8EB7-500BF4FF1F86}"/>
    <hyperlink ref="F366" r:id="rId18" xr:uid="{B5D747EC-95BA-4E98-849B-65BCAAB754BB}"/>
    <hyperlink ref="C362" r:id="rId19" xr:uid="{829A7F53-4BA2-4F5D-A200-0D84E2D3987E}"/>
    <hyperlink ref="C364" r:id="rId20" xr:uid="{95C487B8-483C-412A-AF9E-915BDF577CF1}"/>
    <hyperlink ref="C365" r:id="rId21" xr:uid="{D0157D39-5650-4104-98D6-8317687536B3}"/>
    <hyperlink ref="C366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302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5580</v>
      </c>
    </row>
    <row r="4" spans="1:1" ht="14.45">
      <c r="A4" s="505"/>
    </row>
    <row r="6" spans="1:1" ht="14.45">
      <c r="A6" s="505"/>
    </row>
    <row r="7" spans="1:1" ht="14.45">
      <c r="A7" s="505" t="s">
        <v>5581</v>
      </c>
    </row>
    <row r="8" spans="1:1" ht="14.45">
      <c r="A8" s="505"/>
    </row>
    <row r="9" spans="1:1" ht="14.45">
      <c r="A9" s="505"/>
    </row>
    <row r="10" spans="1:1" ht="14.45">
      <c r="A10" s="505" t="s">
        <v>5582</v>
      </c>
    </row>
    <row r="11" spans="1:1" ht="14.45">
      <c r="A11" s="506" t="s">
        <v>5583</v>
      </c>
    </row>
    <row r="12" spans="1:1" ht="14.45">
      <c r="A12" s="612" t="s">
        <v>5584</v>
      </c>
    </row>
    <row r="13" spans="1:1" ht="14.45">
      <c r="A13" s="505"/>
    </row>
    <row r="14" spans="1:1" ht="16.149999999999999">
      <c r="A14" s="613" t="s">
        <v>5585</v>
      </c>
    </row>
    <row r="15" spans="1:1" ht="14.45">
      <c r="A15" s="612" t="s">
        <v>5586</v>
      </c>
    </row>
    <row r="16" spans="1:1">
      <c r="A16" s="415" t="s">
        <v>5587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5588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3563</v>
      </c>
      <c r="C5" s="1302" t="s">
        <v>1772</v>
      </c>
      <c r="D5" s="332" t="s">
        <v>5589</v>
      </c>
    </row>
    <row r="6" spans="1:4">
      <c r="A6" s="152" t="s">
        <v>365</v>
      </c>
      <c r="B6" s="152" t="s">
        <v>366</v>
      </c>
      <c r="C6" s="1302"/>
      <c r="D6" s="332" t="s">
        <v>250</v>
      </c>
    </row>
    <row r="7" spans="1:4">
      <c r="A7" s="153" t="s">
        <v>5590</v>
      </c>
      <c r="B7" s="320" t="s">
        <v>5591</v>
      </c>
      <c r="C7" s="320">
        <v>43226</v>
      </c>
      <c r="D7" s="320">
        <f>C7+3</f>
        <v>43229</v>
      </c>
    </row>
    <row r="8" spans="1:4">
      <c r="A8" s="153" t="s">
        <v>5590</v>
      </c>
      <c r="B8" s="320" t="s">
        <v>5592</v>
      </c>
      <c r="C8" s="320">
        <f>C7+7</f>
        <v>43233</v>
      </c>
      <c r="D8" s="320">
        <f>C8+3</f>
        <v>43236</v>
      </c>
    </row>
    <row r="9" spans="1:4">
      <c r="A9" s="153" t="s">
        <v>5590</v>
      </c>
      <c r="B9" s="320" t="s">
        <v>5593</v>
      </c>
      <c r="C9" s="320">
        <f>C8+7</f>
        <v>43240</v>
      </c>
      <c r="D9" s="320">
        <f>C9+3</f>
        <v>43243</v>
      </c>
    </row>
    <row r="10" spans="1:4">
      <c r="A10" s="153" t="s">
        <v>5590</v>
      </c>
      <c r="B10" s="320" t="s">
        <v>5594</v>
      </c>
      <c r="C10" s="320">
        <f>C9+7</f>
        <v>43247</v>
      </c>
      <c r="D10" s="320">
        <f>C10+3</f>
        <v>43250</v>
      </c>
    </row>
    <row r="11" spans="1:4">
      <c r="A11" s="153" t="s">
        <v>5590</v>
      </c>
      <c r="B11" s="320" t="s">
        <v>5595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5596</v>
      </c>
      <c r="B16" s="300"/>
      <c r="C16" s="301"/>
      <c r="D16" s="301"/>
    </row>
    <row r="17" spans="1:1">
      <c r="A17" s="145" t="s">
        <v>5597</v>
      </c>
    </row>
    <row r="18" spans="1:1">
      <c r="A18" s="157" t="s">
        <v>577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5275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38" t="s">
        <v>5598</v>
      </c>
      <c r="B3" s="1238"/>
      <c r="C3" s="1238"/>
      <c r="D3" s="1238"/>
      <c r="E3" s="1238"/>
      <c r="F3" s="1238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3563</v>
      </c>
      <c r="D5" s="1312" t="s">
        <v>1772</v>
      </c>
      <c r="E5" s="395" t="s">
        <v>341</v>
      </c>
      <c r="F5" s="395" t="s">
        <v>171</v>
      </c>
      <c r="G5" s="395" t="s">
        <v>5539</v>
      </c>
      <c r="I5" s="3"/>
      <c r="J5" s="124"/>
      <c r="K5" s="124"/>
      <c r="L5" s="124"/>
    </row>
    <row r="6" spans="1:12" ht="18.600000000000001">
      <c r="A6" s="5"/>
      <c r="B6" s="4" t="s">
        <v>365</v>
      </c>
      <c r="C6" s="4" t="s">
        <v>366</v>
      </c>
      <c r="D6" s="1312"/>
      <c r="E6" s="395" t="s">
        <v>267</v>
      </c>
      <c r="F6" s="395" t="s">
        <v>255</v>
      </c>
      <c r="G6" s="395" t="s">
        <v>162</v>
      </c>
      <c r="I6" s="3"/>
      <c r="J6" s="3"/>
      <c r="K6" s="3"/>
      <c r="L6" s="3"/>
    </row>
    <row r="7" spans="1:12">
      <c r="B7" s="127" t="s">
        <v>5599</v>
      </c>
      <c r="C7" s="126" t="s">
        <v>5600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4187</v>
      </c>
      <c r="C8" s="126" t="s">
        <v>5601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5602</v>
      </c>
      <c r="C9" s="126" t="s">
        <v>5603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4349</v>
      </c>
      <c r="C10" s="126" t="s">
        <v>5604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5605</v>
      </c>
      <c r="C11" s="129" t="s">
        <v>5606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5607</v>
      </c>
      <c r="C12" s="129" t="s">
        <v>5608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5609</v>
      </c>
      <c r="B13" s="128" t="s">
        <v>4189</v>
      </c>
      <c r="C13" s="129" t="s">
        <v>5610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5611</v>
      </c>
      <c r="I13" s="130"/>
    </row>
    <row r="14" spans="1:12" s="3" customFormat="1" ht="15.75" customHeight="1">
      <c r="A14" s="5"/>
      <c r="B14" s="10" t="s">
        <v>577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578</v>
      </c>
      <c r="C16" s="11"/>
      <c r="D16" s="11"/>
      <c r="E16" s="15"/>
      <c r="F16" s="2" t="s">
        <v>1681</v>
      </c>
      <c r="G16" s="2"/>
      <c r="H16" s="11"/>
      <c r="I16" s="11"/>
      <c r="J16" s="2" t="s">
        <v>580</v>
      </c>
      <c r="K16" s="2"/>
      <c r="L16" s="2"/>
    </row>
    <row r="17" spans="2:18" s="12" customFormat="1" ht="15.75" customHeight="1">
      <c r="B17" s="17" t="s">
        <v>581</v>
      </c>
      <c r="C17" s="11"/>
      <c r="D17" s="13" t="s">
        <v>5612</v>
      </c>
      <c r="E17" s="15"/>
      <c r="F17" s="11" t="s">
        <v>583</v>
      </c>
      <c r="G17" s="11"/>
      <c r="H17" s="13" t="s">
        <v>5613</v>
      </c>
      <c r="I17" s="11"/>
      <c r="J17" s="11" t="s">
        <v>585</v>
      </c>
      <c r="K17" s="11"/>
      <c r="L17" s="13" t="s">
        <v>5614</v>
      </c>
      <c r="M17" s="11"/>
      <c r="R17" s="11"/>
    </row>
    <row r="18" spans="2:18" s="12" customFormat="1" ht="15.75" customHeight="1">
      <c r="B18" s="11" t="s">
        <v>5255</v>
      </c>
      <c r="C18" s="16" t="s">
        <v>5256</v>
      </c>
      <c r="D18" s="13" t="s">
        <v>5257</v>
      </c>
      <c r="E18" s="11"/>
      <c r="F18" s="11" t="s">
        <v>5615</v>
      </c>
      <c r="G18" s="16" t="s">
        <v>5310</v>
      </c>
      <c r="H18" s="13" t="s">
        <v>5616</v>
      </c>
      <c r="I18" s="11"/>
      <c r="J18" s="11" t="s">
        <v>592</v>
      </c>
      <c r="K18" s="16" t="s">
        <v>1682</v>
      </c>
      <c r="L18" s="13" t="s">
        <v>593</v>
      </c>
      <c r="M18" s="11"/>
      <c r="R18" s="11"/>
    </row>
    <row r="19" spans="2:18" s="14" customFormat="1" ht="15.75" customHeight="1">
      <c r="B19" s="11" t="s">
        <v>5258</v>
      </c>
      <c r="C19" s="16" t="s">
        <v>5259</v>
      </c>
      <c r="D19" s="13" t="s">
        <v>5260</v>
      </c>
      <c r="E19" s="11"/>
      <c r="F19" s="11"/>
      <c r="G19" s="16" t="s">
        <v>5617</v>
      </c>
      <c r="H19" s="13"/>
      <c r="I19" s="11"/>
      <c r="J19" s="11" t="s">
        <v>599</v>
      </c>
      <c r="K19" s="16" t="s">
        <v>1683</v>
      </c>
      <c r="L19" s="13" t="s">
        <v>600</v>
      </c>
      <c r="M19" s="11"/>
      <c r="N19" s="12"/>
      <c r="R19" s="11"/>
    </row>
    <row r="20" spans="2:18" s="14" customFormat="1" ht="15.75" customHeight="1">
      <c r="B20" s="11" t="s">
        <v>1684</v>
      </c>
      <c r="C20" s="16" t="s">
        <v>5261</v>
      </c>
      <c r="D20" s="13" t="s">
        <v>1685</v>
      </c>
      <c r="E20" s="11"/>
      <c r="F20" s="11" t="s">
        <v>589</v>
      </c>
      <c r="G20" s="16" t="s">
        <v>5311</v>
      </c>
      <c r="H20" s="13" t="s">
        <v>591</v>
      </c>
      <c r="I20" s="11"/>
      <c r="J20" s="11" t="s">
        <v>1686</v>
      </c>
      <c r="K20" s="16" t="s">
        <v>1687</v>
      </c>
      <c r="L20" s="13" t="s">
        <v>1688</v>
      </c>
      <c r="M20" s="11"/>
      <c r="N20" s="12"/>
      <c r="R20" s="11"/>
    </row>
    <row r="21" spans="2:18" s="14" customFormat="1" ht="15.75" customHeight="1">
      <c r="B21" s="11" t="s">
        <v>5262</v>
      </c>
      <c r="C21" s="16" t="s">
        <v>5263</v>
      </c>
      <c r="D21" s="13" t="s">
        <v>5264</v>
      </c>
      <c r="E21" s="11"/>
      <c r="F21" s="11" t="s">
        <v>596</v>
      </c>
      <c r="G21" s="16" t="s">
        <v>5312</v>
      </c>
      <c r="H21" s="13" t="s">
        <v>598</v>
      </c>
      <c r="I21" s="11"/>
      <c r="J21" s="11"/>
      <c r="K21" s="16" t="s">
        <v>5618</v>
      </c>
      <c r="L21" s="13"/>
      <c r="M21" s="11"/>
      <c r="N21" s="12"/>
      <c r="R21" s="11"/>
    </row>
    <row r="22" spans="2:18" s="14" customFormat="1" ht="15.75" customHeight="1">
      <c r="B22" s="11" t="s">
        <v>594</v>
      </c>
      <c r="C22" s="16" t="s">
        <v>5265</v>
      </c>
      <c r="D22" s="13" t="s">
        <v>595</v>
      </c>
      <c r="E22" s="11"/>
      <c r="G22" s="16" t="s">
        <v>5619</v>
      </c>
      <c r="I22" s="11"/>
      <c r="J22" s="11" t="s">
        <v>613</v>
      </c>
      <c r="K22" s="16" t="s">
        <v>1689</v>
      </c>
      <c r="L22" s="13" t="s">
        <v>614</v>
      </c>
      <c r="M22" s="11"/>
      <c r="N22" s="12"/>
      <c r="R22" s="11"/>
    </row>
    <row r="23" spans="2:18" s="14" customFormat="1" ht="15.75" customHeight="1">
      <c r="B23" s="11" t="s">
        <v>5266</v>
      </c>
      <c r="C23" s="16" t="s">
        <v>5267</v>
      </c>
      <c r="D23" s="13" t="s">
        <v>5268</v>
      </c>
      <c r="E23" s="11"/>
      <c r="F23" s="11" t="s">
        <v>5620</v>
      </c>
      <c r="G23" s="16" t="s">
        <v>5313</v>
      </c>
      <c r="H23" s="13" t="s">
        <v>605</v>
      </c>
      <c r="I23" s="11"/>
      <c r="J23" s="11" t="s">
        <v>620</v>
      </c>
      <c r="K23" s="16" t="s">
        <v>1690</v>
      </c>
      <c r="L23" s="13" t="s">
        <v>621</v>
      </c>
      <c r="M23" s="11"/>
      <c r="N23" s="12"/>
      <c r="R23" s="11"/>
    </row>
    <row r="24" spans="2:18" s="14" customFormat="1" ht="15.75" customHeight="1">
      <c r="B24" s="11" t="s">
        <v>5269</v>
      </c>
      <c r="C24" s="16" t="s">
        <v>5270</v>
      </c>
      <c r="D24" s="13" t="s">
        <v>5271</v>
      </c>
      <c r="E24" s="11"/>
      <c r="G24" s="144" t="s">
        <v>5621</v>
      </c>
      <c r="I24" s="11"/>
      <c r="K24" s="14" t="s">
        <v>5622</v>
      </c>
      <c r="M24" s="11"/>
      <c r="N24" s="12"/>
      <c r="R24" s="11"/>
    </row>
    <row r="25" spans="2:18" s="14" customFormat="1" ht="15.75" customHeight="1">
      <c r="B25" s="11" t="s">
        <v>5272</v>
      </c>
      <c r="C25" s="16" t="s">
        <v>5273</v>
      </c>
      <c r="D25" s="13" t="s">
        <v>5274</v>
      </c>
      <c r="E25" s="11"/>
      <c r="F25" s="11"/>
      <c r="G25" s="144" t="s">
        <v>5623</v>
      </c>
      <c r="H25" s="13"/>
      <c r="I25" s="11"/>
      <c r="J25" s="11" t="s">
        <v>1693</v>
      </c>
      <c r="K25" s="16" t="s">
        <v>1694</v>
      </c>
      <c r="L25" s="13" t="s">
        <v>1695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1698</v>
      </c>
      <c r="C27" s="11" t="s">
        <v>1699</v>
      </c>
      <c r="D27" s="13"/>
      <c r="F27" s="11" t="s">
        <v>1700</v>
      </c>
      <c r="G27" s="16" t="s">
        <v>1701</v>
      </c>
      <c r="H27" s="14"/>
      <c r="J27" s="11" t="s">
        <v>1700</v>
      </c>
      <c r="K27" s="11" t="s">
        <v>1702</v>
      </c>
      <c r="L27" s="14"/>
      <c r="M27" s="14"/>
      <c r="N27" s="14"/>
    </row>
    <row r="32" spans="2:18">
      <c r="R32" s="368" t="s">
        <v>5624</v>
      </c>
    </row>
    <row r="34" spans="18:27" ht="33" customHeight="1">
      <c r="R34" s="1"/>
      <c r="S34" s="1" t="s">
        <v>4769</v>
      </c>
      <c r="T34" s="402" t="s">
        <v>1772</v>
      </c>
      <c r="U34" s="367" t="s">
        <v>4904</v>
      </c>
      <c r="V34" s="367" t="s">
        <v>1774</v>
      </c>
      <c r="W34" s="402" t="s">
        <v>366</v>
      </c>
      <c r="X34" s="367" t="s">
        <v>4904</v>
      </c>
      <c r="Y34" s="367" t="s">
        <v>275</v>
      </c>
      <c r="Z34" s="367" t="s">
        <v>5473</v>
      </c>
      <c r="AA34" s="367" t="s">
        <v>1832</v>
      </c>
    </row>
    <row r="35" spans="18:27">
      <c r="R35" s="4" t="s">
        <v>365</v>
      </c>
      <c r="S35" s="4" t="s">
        <v>366</v>
      </c>
      <c r="T35" s="395"/>
      <c r="U35" s="395" t="s">
        <v>255</v>
      </c>
      <c r="V35" s="395"/>
      <c r="W35" s="4"/>
      <c r="X35" s="126"/>
      <c r="Y35" s="395" t="s">
        <v>178</v>
      </c>
      <c r="Z35" s="395" t="s">
        <v>296</v>
      </c>
      <c r="AA35" s="395" t="s">
        <v>274</v>
      </c>
    </row>
    <row r="36" spans="18:27">
      <c r="R36" s="366" t="s">
        <v>4388</v>
      </c>
      <c r="S36" s="6" t="s">
        <v>5625</v>
      </c>
      <c r="T36" s="6">
        <v>43942</v>
      </c>
      <c r="U36" s="6">
        <f>T36+9</f>
        <v>43951</v>
      </c>
      <c r="V36" s="6" t="s">
        <v>5626</v>
      </c>
      <c r="W36" s="6" t="s">
        <v>5627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4345</v>
      </c>
      <c r="S37" s="6" t="s">
        <v>5628</v>
      </c>
      <c r="T37" s="6">
        <f t="shared" ref="T37:T42" si="4">T36+7</f>
        <v>43949</v>
      </c>
      <c r="U37" s="6">
        <f t="shared" ref="U37:U42" si="5">T37+9</f>
        <v>43958</v>
      </c>
      <c r="V37" s="6" t="s">
        <v>5626</v>
      </c>
      <c r="W37" s="6" t="s">
        <v>5629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4436</v>
      </c>
      <c r="S38" s="6" t="s">
        <v>5630</v>
      </c>
      <c r="T38" s="6">
        <f t="shared" si="4"/>
        <v>43956</v>
      </c>
      <c r="U38" s="6">
        <f t="shared" si="5"/>
        <v>43965</v>
      </c>
      <c r="V38" s="6" t="s">
        <v>5626</v>
      </c>
      <c r="W38" s="6" t="s">
        <v>5631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4337</v>
      </c>
      <c r="S39" s="6" t="s">
        <v>5632</v>
      </c>
      <c r="T39" s="6">
        <f t="shared" si="4"/>
        <v>43963</v>
      </c>
      <c r="U39" s="6">
        <f t="shared" si="5"/>
        <v>43972</v>
      </c>
      <c r="V39" s="6" t="s">
        <v>5626</v>
      </c>
      <c r="W39" s="6" t="s">
        <v>5633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4347</v>
      </c>
      <c r="S40" s="6" t="s">
        <v>5634</v>
      </c>
      <c r="T40" s="6">
        <f t="shared" si="4"/>
        <v>43970</v>
      </c>
      <c r="U40" s="6">
        <f t="shared" si="5"/>
        <v>43979</v>
      </c>
      <c r="V40" s="6" t="s">
        <v>5626</v>
      </c>
      <c r="W40" s="6" t="s">
        <v>5635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4404</v>
      </c>
      <c r="S41" s="6" t="s">
        <v>5636</v>
      </c>
      <c r="T41" s="6">
        <f t="shared" si="4"/>
        <v>43977</v>
      </c>
      <c r="U41" s="6">
        <f t="shared" si="5"/>
        <v>43986</v>
      </c>
      <c r="V41" s="6" t="s">
        <v>5626</v>
      </c>
      <c r="W41" s="6" t="s">
        <v>5637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4734</v>
      </c>
      <c r="S42" s="6" t="s">
        <v>5638</v>
      </c>
      <c r="T42" s="6">
        <f t="shared" si="4"/>
        <v>43984</v>
      </c>
      <c r="U42" s="6">
        <f t="shared" si="5"/>
        <v>43993</v>
      </c>
      <c r="V42" s="6" t="s">
        <v>5626</v>
      </c>
      <c r="W42" s="6" t="s">
        <v>5639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4764</v>
      </c>
      <c r="H2" s="604" t="s">
        <v>360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5640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4768</v>
      </c>
      <c r="C6" s="169" t="s">
        <v>4769</v>
      </c>
      <c r="D6" s="403" t="s">
        <v>1772</v>
      </c>
      <c r="E6" s="163" t="s">
        <v>284</v>
      </c>
      <c r="F6" s="163" t="s">
        <v>318</v>
      </c>
      <c r="G6" s="163" t="s">
        <v>5641</v>
      </c>
      <c r="H6" s="332" t="s">
        <v>5539</v>
      </c>
      <c r="I6" s="452" t="s">
        <v>5067</v>
      </c>
      <c r="J6" s="478" t="s">
        <v>4772</v>
      </c>
      <c r="K6" s="478" t="s">
        <v>4773</v>
      </c>
      <c r="L6" s="470" t="s">
        <v>1552</v>
      </c>
      <c r="M6" s="472"/>
    </row>
    <row r="7" spans="2:13" ht="16.149999999999999" customHeight="1">
      <c r="B7" s="386"/>
      <c r="C7" s="169"/>
      <c r="D7" s="403" t="s">
        <v>1553</v>
      </c>
      <c r="E7" s="163" t="s">
        <v>238</v>
      </c>
      <c r="F7" s="163" t="s">
        <v>162</v>
      </c>
      <c r="G7" s="163" t="s">
        <v>176</v>
      </c>
      <c r="H7" s="332" t="s">
        <v>208</v>
      </c>
      <c r="I7" s="688"/>
      <c r="J7" s="431"/>
      <c r="K7" s="431"/>
      <c r="L7" s="471"/>
      <c r="M7" s="146"/>
    </row>
    <row r="8" spans="2:13" ht="17.25" hidden="1" customHeight="1">
      <c r="B8" s="356" t="s">
        <v>4774</v>
      </c>
      <c r="C8" s="353" t="s">
        <v>4775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4776</v>
      </c>
      <c r="K8" s="396" t="s">
        <v>4776</v>
      </c>
      <c r="L8" s="471"/>
      <c r="M8" s="146"/>
    </row>
    <row r="9" spans="2:13" ht="17.25" hidden="1" customHeight="1">
      <c r="B9" s="153" t="s">
        <v>4777</v>
      </c>
      <c r="C9" s="320" t="s">
        <v>4778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4779</v>
      </c>
      <c r="K9" s="396" t="s">
        <v>4779</v>
      </c>
      <c r="L9" s="471"/>
      <c r="M9" s="146"/>
    </row>
    <row r="10" spans="2:13" ht="17.25" hidden="1" customHeight="1">
      <c r="B10" s="153" t="s">
        <v>4418</v>
      </c>
      <c r="C10" s="320" t="s">
        <v>4780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4781</v>
      </c>
      <c r="K10" s="396" t="s">
        <v>4781</v>
      </c>
      <c r="L10" s="471"/>
      <c r="M10" s="146"/>
    </row>
    <row r="11" spans="2:13" ht="17.25" hidden="1" customHeight="1">
      <c r="B11" s="153" t="s">
        <v>4782</v>
      </c>
      <c r="C11" s="320" t="s">
        <v>4783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4784</v>
      </c>
      <c r="K11" s="396" t="s">
        <v>4784</v>
      </c>
      <c r="L11" s="471"/>
      <c r="M11" s="146"/>
    </row>
    <row r="12" spans="2:13" ht="17.25" hidden="1" customHeight="1">
      <c r="B12" s="153" t="s">
        <v>4785</v>
      </c>
      <c r="C12" s="320" t="s">
        <v>4786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4787</v>
      </c>
      <c r="K12" s="396" t="s">
        <v>4787</v>
      </c>
      <c r="L12" s="471"/>
      <c r="M12" s="146"/>
    </row>
    <row r="13" spans="2:13" ht="17.25" hidden="1" customHeight="1">
      <c r="B13" s="153" t="s">
        <v>4774</v>
      </c>
      <c r="C13" s="320" t="s">
        <v>4350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5642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4777</v>
      </c>
      <c r="C14" s="320" t="s">
        <v>4788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5643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4418</v>
      </c>
      <c r="C15" s="353" t="s">
        <v>4789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5644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4782</v>
      </c>
      <c r="C16" s="353" t="s">
        <v>4356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5645</v>
      </c>
      <c r="J16" s="430">
        <f t="shared" si="5"/>
        <v>44510</v>
      </c>
      <c r="K16" s="430">
        <f t="shared" si="5"/>
        <v>44510</v>
      </c>
      <c r="L16" s="470" t="s">
        <v>5646</v>
      </c>
      <c r="M16" s="146"/>
    </row>
    <row r="17" spans="2:13" ht="17.25" hidden="1" customHeight="1">
      <c r="B17" s="356" t="s">
        <v>4785</v>
      </c>
      <c r="C17" s="353" t="s">
        <v>4790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5647</v>
      </c>
      <c r="J17" s="430">
        <f t="shared" si="5"/>
        <v>44517</v>
      </c>
      <c r="K17" s="430">
        <f t="shared" si="5"/>
        <v>44517</v>
      </c>
      <c r="L17" s="470" t="s">
        <v>5646</v>
      </c>
      <c r="M17" s="146"/>
    </row>
    <row r="18" spans="2:13" ht="17.25" hidden="1" customHeight="1">
      <c r="B18" s="356" t="s">
        <v>4791</v>
      </c>
      <c r="C18" s="353" t="s">
        <v>4792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5648</v>
      </c>
      <c r="J18" s="430">
        <f t="shared" si="5"/>
        <v>44524</v>
      </c>
      <c r="K18" s="430">
        <f t="shared" si="5"/>
        <v>44524</v>
      </c>
      <c r="L18" s="470" t="s">
        <v>5649</v>
      </c>
      <c r="M18" s="146"/>
    </row>
    <row r="19" spans="2:13" ht="17.25" hidden="1" customHeight="1">
      <c r="B19" s="356" t="s">
        <v>4793</v>
      </c>
      <c r="C19" s="353" t="s">
        <v>4794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4795</v>
      </c>
      <c r="C20" s="353" t="s">
        <v>4796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4797</v>
      </c>
      <c r="C21" s="353" t="s">
        <v>4798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4799</v>
      </c>
      <c r="C22" s="353" t="s">
        <v>4800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4801</v>
      </c>
      <c r="C23" s="353" t="s">
        <v>4365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4774</v>
      </c>
      <c r="C24" s="353" t="s">
        <v>4802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4777</v>
      </c>
      <c r="C25" s="353" t="s">
        <v>4367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4418</v>
      </c>
      <c r="C26" s="353" t="s">
        <v>4803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4782</v>
      </c>
      <c r="C27" s="353" t="s">
        <v>4804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4785</v>
      </c>
      <c r="C28" s="353" t="s">
        <v>4805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4791</v>
      </c>
      <c r="C29" s="353" t="s">
        <v>4806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423</v>
      </c>
      <c r="C30" s="353" t="s">
        <v>4807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4793</v>
      </c>
      <c r="C31" s="353" t="s">
        <v>4808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4795</v>
      </c>
      <c r="C32" s="353" t="s">
        <v>4809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4799</v>
      </c>
      <c r="C33" s="353" t="s">
        <v>4810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4797</v>
      </c>
      <c r="C34" s="353" t="s">
        <v>4811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4801</v>
      </c>
      <c r="C35" s="353" t="s">
        <v>4812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4774</v>
      </c>
      <c r="C36" s="353" t="s">
        <v>4813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423</v>
      </c>
      <c r="C37" s="429" t="s">
        <v>4814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4777</v>
      </c>
      <c r="C38" s="353" t="s">
        <v>4815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4418</v>
      </c>
      <c r="C39" s="353" t="s">
        <v>4816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4817</v>
      </c>
      <c r="C40" s="353" t="s">
        <v>4818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4785</v>
      </c>
      <c r="C41" s="353" t="s">
        <v>4819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4791</v>
      </c>
      <c r="C42" s="353" t="s">
        <v>4820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4793</v>
      </c>
      <c r="C43" s="353" t="s">
        <v>4378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4795</v>
      </c>
      <c r="C44" s="353" t="s">
        <v>4821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4799</v>
      </c>
      <c r="C45" s="353" t="s">
        <v>4822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4797</v>
      </c>
      <c r="C46" s="353" t="s">
        <v>4823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4801</v>
      </c>
      <c r="C47" s="320" t="s">
        <v>4824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423</v>
      </c>
      <c r="C48" s="320" t="s">
        <v>4825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4774</v>
      </c>
      <c r="C49" s="320" t="s">
        <v>4826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4777</v>
      </c>
      <c r="C50" s="320" t="s">
        <v>4827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4418</v>
      </c>
      <c r="C51" s="320" t="s">
        <v>4828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4817</v>
      </c>
      <c r="C52" s="320" t="s">
        <v>4829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423</v>
      </c>
      <c r="C53" s="320" t="s">
        <v>4830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4785</v>
      </c>
      <c r="C54" s="320" t="s">
        <v>4831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4364</v>
      </c>
      <c r="C55" s="320" t="s">
        <v>4832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4793</v>
      </c>
      <c r="C56" s="320" t="s">
        <v>4384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4795</v>
      </c>
      <c r="C57" s="320" t="s">
        <v>4833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4834</v>
      </c>
      <c r="C58" s="590" t="s">
        <v>4835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4797</v>
      </c>
      <c r="C59" s="591" t="s">
        <v>4836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4801</v>
      </c>
      <c r="C60" s="591" t="s">
        <v>4837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4774</v>
      </c>
      <c r="C61" s="591" t="s">
        <v>4393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4777</v>
      </c>
      <c r="C62" s="591" t="s">
        <v>4838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423</v>
      </c>
      <c r="C63" s="591" t="s">
        <v>4839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3935</v>
      </c>
    </row>
    <row r="64" spans="2:13" ht="17.25" hidden="1" customHeight="1">
      <c r="B64" s="153" t="s">
        <v>4418</v>
      </c>
      <c r="C64" s="591" t="s">
        <v>4840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4817</v>
      </c>
      <c r="C65" s="591" t="s">
        <v>4841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4791</v>
      </c>
      <c r="C66" s="591" t="s">
        <v>4842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4364</v>
      </c>
      <c r="C67" s="591" t="s">
        <v>4843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423</v>
      </c>
      <c r="C68" s="591" t="s">
        <v>4403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4844</v>
      </c>
      <c r="C69" s="591" t="s">
        <v>4845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423</v>
      </c>
      <c r="C70" s="591" t="s">
        <v>4846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4795</v>
      </c>
      <c r="C71" s="591" t="s">
        <v>4408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4797</v>
      </c>
      <c r="C72" s="591" t="s">
        <v>4847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4801</v>
      </c>
      <c r="C73" s="591" t="s">
        <v>4848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423</v>
      </c>
      <c r="C74" s="591" t="s">
        <v>4849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4777</v>
      </c>
      <c r="C75" s="591" t="s">
        <v>4850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4851</v>
      </c>
      <c r="C76" s="591" t="s">
        <v>4852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4817</v>
      </c>
      <c r="C77" s="591" t="s">
        <v>4853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4791</v>
      </c>
      <c r="C78" s="591" t="s">
        <v>4854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4785</v>
      </c>
      <c r="C79" s="591" t="s">
        <v>4855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4364</v>
      </c>
      <c r="C80" s="591" t="s">
        <v>4856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4774</v>
      </c>
      <c r="C81" s="591" t="s">
        <v>4857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5650</v>
      </c>
      <c r="C82" s="674" t="s">
        <v>5651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5121</v>
      </c>
      <c r="C83" s="674" t="s">
        <v>5651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5652</v>
      </c>
      <c r="C84" s="591" t="s">
        <v>5653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5080</v>
      </c>
      <c r="C85" s="591" t="s">
        <v>5654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5655</v>
      </c>
      <c r="C86" s="591" t="s">
        <v>5656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5657</v>
      </c>
      <c r="C87" s="591" t="s">
        <v>5658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5088</v>
      </c>
      <c r="C88" s="591" t="s">
        <v>5659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4337</v>
      </c>
      <c r="C89" s="685" t="s">
        <v>5660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5661</v>
      </c>
      <c r="C90" s="685" t="s">
        <v>5662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5094</v>
      </c>
      <c r="C91" s="694" t="s">
        <v>5663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5112</v>
      </c>
      <c r="C92" s="320" t="s">
        <v>5664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5665</v>
      </c>
      <c r="C93" s="320" t="s">
        <v>5666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5123</v>
      </c>
      <c r="C94" s="320" t="s">
        <v>5667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5668</v>
      </c>
      <c r="C95" s="320" t="s">
        <v>5669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5670</v>
      </c>
      <c r="C96" s="320" t="s">
        <v>5671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5080</v>
      </c>
      <c r="C97" s="320" t="s">
        <v>5672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5657</v>
      </c>
      <c r="C98" s="320" t="s">
        <v>5673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5674</v>
      </c>
      <c r="C99" s="320" t="s">
        <v>5675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5676</v>
      </c>
      <c r="C100" s="320" t="s">
        <v>5677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5088</v>
      </c>
      <c r="C101" s="320" t="s">
        <v>5678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423</v>
      </c>
      <c r="C102" s="320" t="s">
        <v>5679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5074</v>
      </c>
      <c r="C103" s="320" t="s">
        <v>5680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5094</v>
      </c>
      <c r="C104" s="320" t="s">
        <v>5681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577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578</v>
      </c>
      <c r="C108" s="193"/>
      <c r="D108" s="193"/>
      <c r="E108" s="194"/>
      <c r="F108" s="195" t="s">
        <v>1681</v>
      </c>
      <c r="G108" s="195"/>
      <c r="H108" s="193"/>
      <c r="I108" s="193"/>
      <c r="J108" s="195" t="s">
        <v>580</v>
      </c>
      <c r="K108" s="195"/>
      <c r="L108" s="195"/>
      <c r="M108" s="193"/>
    </row>
    <row r="109" spans="2:13" s="159" customFormat="1" ht="17.25" customHeight="1">
      <c r="B109" s="197" t="s">
        <v>581</v>
      </c>
      <c r="C109" s="193"/>
      <c r="D109" s="198" t="s">
        <v>582</v>
      </c>
      <c r="E109" s="199"/>
      <c r="F109" s="197" t="s">
        <v>583</v>
      </c>
      <c r="G109" s="193"/>
      <c r="H109" s="198" t="s">
        <v>584</v>
      </c>
      <c r="I109" s="193"/>
      <c r="J109" s="197" t="s">
        <v>585</v>
      </c>
      <c r="K109" s="198" t="s">
        <v>586</v>
      </c>
      <c r="M109" s="193"/>
    </row>
    <row r="110" spans="2:13" s="159" customFormat="1" ht="17.25" customHeight="1">
      <c r="B110" s="414" t="s">
        <v>587</v>
      </c>
      <c r="C110" s="202"/>
      <c r="D110" s="570" t="s">
        <v>588</v>
      </c>
      <c r="E110" s="197"/>
      <c r="F110" s="707" t="s">
        <v>589</v>
      </c>
      <c r="G110" s="730" t="s">
        <v>590</v>
      </c>
      <c r="H110" s="252" t="s">
        <v>591</v>
      </c>
      <c r="I110" s="193"/>
      <c r="J110" s="201" t="s">
        <v>592</v>
      </c>
      <c r="K110" s="203" t="s">
        <v>593</v>
      </c>
      <c r="L110" s="203"/>
      <c r="M110" s="193"/>
    </row>
    <row r="111" spans="2:13" s="159" customFormat="1" ht="17.25" customHeight="1">
      <c r="B111" s="414" t="s">
        <v>601</v>
      </c>
      <c r="C111" s="202"/>
      <c r="D111" s="570" t="s">
        <v>602</v>
      </c>
      <c r="E111" s="197"/>
      <c r="F111" s="707" t="s">
        <v>596</v>
      </c>
      <c r="G111" s="730" t="s">
        <v>597</v>
      </c>
      <c r="H111" s="252" t="s">
        <v>598</v>
      </c>
      <c r="I111" s="193"/>
      <c r="J111" s="201" t="s">
        <v>599</v>
      </c>
      <c r="K111" s="203" t="s">
        <v>600</v>
      </c>
      <c r="L111" s="203"/>
      <c r="M111" s="193"/>
    </row>
    <row r="112" spans="2:13" s="159" customFormat="1" ht="17.25" customHeight="1">
      <c r="B112" s="201" t="s">
        <v>3657</v>
      </c>
      <c r="C112" s="202"/>
      <c r="D112" s="203" t="s">
        <v>1845</v>
      </c>
      <c r="E112" s="197"/>
      <c r="F112" s="707" t="s">
        <v>603</v>
      </c>
      <c r="G112" s="730" t="s">
        <v>604</v>
      </c>
      <c r="H112" s="252" t="s">
        <v>605</v>
      </c>
      <c r="I112" s="193"/>
      <c r="J112" s="414" t="s">
        <v>606</v>
      </c>
      <c r="K112" s="570" t="s">
        <v>607</v>
      </c>
      <c r="L112" s="203"/>
      <c r="M112" s="193"/>
    </row>
    <row r="113" spans="2:11" s="159" customFormat="1" ht="17.25" customHeight="1">
      <c r="B113" s="201" t="s">
        <v>594</v>
      </c>
      <c r="C113" s="202"/>
      <c r="D113" s="203" t="s">
        <v>595</v>
      </c>
      <c r="E113" s="197"/>
      <c r="F113" s="707" t="s">
        <v>610</v>
      </c>
      <c r="G113" s="730" t="s">
        <v>611</v>
      </c>
      <c r="H113" s="252" t="s">
        <v>612</v>
      </c>
      <c r="I113" s="193"/>
      <c r="J113" s="201" t="s">
        <v>613</v>
      </c>
      <c r="K113" s="203" t="s">
        <v>614</v>
      </c>
    </row>
    <row r="114" spans="2:11" s="159" customFormat="1" ht="17.25" customHeight="1">
      <c r="B114" s="414" t="s">
        <v>862</v>
      </c>
      <c r="C114" s="202"/>
      <c r="D114" s="570" t="s">
        <v>609</v>
      </c>
      <c r="E114" s="197"/>
      <c r="F114" s="707" t="s">
        <v>3658</v>
      </c>
      <c r="G114" s="730" t="s">
        <v>618</v>
      </c>
      <c r="H114" s="252" t="s">
        <v>3659</v>
      </c>
      <c r="I114" s="193"/>
      <c r="J114" s="201" t="s">
        <v>620</v>
      </c>
      <c r="K114" s="203" t="s">
        <v>621</v>
      </c>
    </row>
    <row r="115" spans="2:11" s="159" customFormat="1" ht="17.25" customHeight="1">
      <c r="B115" s="414" t="s">
        <v>1691</v>
      </c>
      <c r="C115" s="202"/>
      <c r="D115" s="570" t="s">
        <v>1692</v>
      </c>
      <c r="E115" s="197"/>
      <c r="F115" s="707"/>
      <c r="G115" s="730"/>
      <c r="H115" s="252"/>
      <c r="I115" s="193"/>
      <c r="J115" s="201" t="s">
        <v>1693</v>
      </c>
      <c r="K115" s="203" t="s">
        <v>1695</v>
      </c>
    </row>
    <row r="116" spans="2:11" s="159" customFormat="1" ht="17.25" customHeight="1">
      <c r="B116" s="414" t="s">
        <v>1846</v>
      </c>
      <c r="C116" s="202"/>
      <c r="D116" s="570" t="s">
        <v>1847</v>
      </c>
      <c r="E116" s="197"/>
      <c r="F116" s="505"/>
      <c r="G116"/>
      <c r="H116"/>
      <c r="I116" s="193"/>
      <c r="J116" s="414" t="s">
        <v>627</v>
      </c>
      <c r="K116" s="415" t="s">
        <v>628</v>
      </c>
    </row>
    <row r="117" spans="2:11" s="159" customFormat="1" ht="17.25" customHeight="1">
      <c r="B117" s="414" t="s">
        <v>615</v>
      </c>
      <c r="C117" s="202"/>
      <c r="D117" s="570" t="s">
        <v>616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1698</v>
      </c>
      <c r="C119" s="193" t="s">
        <v>1699</v>
      </c>
      <c r="D119" s="205"/>
      <c r="E119" s="193"/>
      <c r="F119" s="193" t="s">
        <v>1700</v>
      </c>
      <c r="G119" s="206" t="s">
        <v>1701</v>
      </c>
      <c r="H119" s="196"/>
      <c r="I119" s="193"/>
      <c r="J119" s="193" t="s">
        <v>1700</v>
      </c>
      <c r="K119" s="193" t="s">
        <v>1702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2"/>
  <sheetViews>
    <sheetView showGridLines="0" topLeftCell="A4" zoomScaleNormal="100" zoomScaleSheetLayoutView="75" workbookViewId="0">
      <selection activeCell="D120" sqref="D120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44" t="s">
        <v>116</v>
      </c>
      <c r="C2" s="1244"/>
      <c r="D2" s="1244"/>
      <c r="E2" s="1244"/>
      <c r="F2" s="1244"/>
      <c r="G2" s="1244"/>
      <c r="H2" s="1244"/>
      <c r="I2" s="956" t="s">
        <v>360</v>
      </c>
      <c r="J2" s="992"/>
    </row>
    <row r="3" spans="1:13" ht="17.25" customHeight="1" thickBot="1">
      <c r="B3" s="165"/>
    </row>
    <row r="4" spans="1:13" ht="30" customHeight="1" thickBot="1">
      <c r="A4" s="186"/>
      <c r="B4" s="1239" t="s">
        <v>5682</v>
      </c>
      <c r="C4" s="1240"/>
      <c r="D4" s="1240"/>
      <c r="E4" s="1240"/>
      <c r="F4" s="1240"/>
      <c r="G4" s="1240"/>
      <c r="H4" s="1241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33" t="s">
        <v>5682</v>
      </c>
      <c r="C7" s="1234"/>
      <c r="D7" s="1273" t="s">
        <v>363</v>
      </c>
      <c r="E7" s="944" t="s">
        <v>303</v>
      </c>
      <c r="F7" s="941" t="s">
        <v>1773</v>
      </c>
      <c r="G7" s="941" t="s">
        <v>5683</v>
      </c>
      <c r="H7" s="941" t="s">
        <v>5684</v>
      </c>
      <c r="I7" s="839"/>
      <c r="J7" s="881"/>
      <c r="L7" s="766"/>
    </row>
    <row r="8" spans="1:13" ht="20.100000000000001" hidden="1" customHeight="1">
      <c r="A8" s="310"/>
      <c r="B8" s="944" t="s">
        <v>365</v>
      </c>
      <c r="C8" s="944" t="s">
        <v>366</v>
      </c>
      <c r="D8" s="1274"/>
      <c r="E8" s="940" t="s">
        <v>267</v>
      </c>
      <c r="F8" s="940" t="s">
        <v>173</v>
      </c>
      <c r="G8" s="965" t="s">
        <v>301</v>
      </c>
      <c r="H8" s="965" t="s">
        <v>178</v>
      </c>
      <c r="I8" s="752"/>
      <c r="J8" s="1059" t="s">
        <v>367</v>
      </c>
      <c r="L8" s="195"/>
    </row>
    <row r="9" spans="1:13" ht="17.25" hidden="1" customHeight="1">
      <c r="B9" s="719" t="s">
        <v>5355</v>
      </c>
      <c r="C9" s="758" t="s">
        <v>5685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4468</v>
      </c>
      <c r="C10" s="758" t="s">
        <v>5686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5687</v>
      </c>
      <c r="B11" s="719" t="s">
        <v>5329</v>
      </c>
      <c r="C11" s="758" t="s">
        <v>5688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4709</v>
      </c>
      <c r="C12" s="758" t="s">
        <v>5689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4453</v>
      </c>
      <c r="C13" s="758" t="s">
        <v>5690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5339</v>
      </c>
      <c r="C14" s="758" t="s">
        <v>5691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4734</v>
      </c>
      <c r="C15" s="993" t="s">
        <v>5692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5351</v>
      </c>
      <c r="C16" s="758" t="s">
        <v>5693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5335</v>
      </c>
      <c r="C17" s="955" t="s">
        <v>5694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399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5381</v>
      </c>
      <c r="C18" s="955" t="s">
        <v>5695</v>
      </c>
      <c r="D18" s="955">
        <v>45402</v>
      </c>
      <c r="E18" s="758">
        <f t="shared" ref="E18:E22" si="25">D18+5</f>
        <v>45407</v>
      </c>
      <c r="F18" s="880" t="s">
        <v>399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4737</v>
      </c>
      <c r="C19" s="955" t="s">
        <v>5696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5342</v>
      </c>
      <c r="C20" s="955" t="s">
        <v>5697</v>
      </c>
      <c r="D20" s="955">
        <v>45421</v>
      </c>
      <c r="E20" s="758">
        <f t="shared" si="25"/>
        <v>45426</v>
      </c>
      <c r="F20" s="880" t="s">
        <v>399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5355</v>
      </c>
      <c r="C21" s="955" t="s">
        <v>5698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399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399</v>
      </c>
      <c r="C22" s="955" t="s">
        <v>5699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4434</v>
      </c>
      <c r="C23" s="955" t="s">
        <v>5700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313" t="s">
        <v>423</v>
      </c>
      <c r="C24" s="955" t="s">
        <v>5701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314"/>
      <c r="C25" s="955" t="s">
        <v>5702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315"/>
      <c r="C26" s="955" t="s">
        <v>5703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5704</v>
      </c>
      <c r="B27" s="936" t="s">
        <v>399</v>
      </c>
      <c r="C27" s="955" t="s">
        <v>5705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399</v>
      </c>
      <c r="C28" s="955" t="s">
        <v>5706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423</v>
      </c>
      <c r="C29" s="955" t="s">
        <v>5707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4502</v>
      </c>
      <c r="C30" s="955" t="s">
        <v>5708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5329</v>
      </c>
      <c r="C31" s="955" t="s">
        <v>5709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4709</v>
      </c>
      <c r="C32" s="955" t="s">
        <v>5710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5711</v>
      </c>
      <c r="C33" s="955" t="s">
        <v>5712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5339</v>
      </c>
      <c r="C34" s="955" t="s">
        <v>5713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4734</v>
      </c>
      <c r="C35" s="955" t="s">
        <v>5714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4455</v>
      </c>
      <c r="C36" s="955" t="s">
        <v>5715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5335</v>
      </c>
      <c r="C37" s="955" t="s">
        <v>5716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5381</v>
      </c>
      <c r="C38" s="955" t="s">
        <v>5717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4477</v>
      </c>
      <c r="C39" s="955" t="s">
        <v>5718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5342</v>
      </c>
      <c r="C40" s="955" t="s">
        <v>5719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5355</v>
      </c>
      <c r="C41" s="955" t="s">
        <v>5720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5704</v>
      </c>
      <c r="C42" s="955" t="s">
        <v>5721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4468</v>
      </c>
      <c r="C43" s="955" t="s">
        <v>5722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4434</v>
      </c>
      <c r="C44" s="955" t="s">
        <v>5723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4502</v>
      </c>
      <c r="C45" s="955" t="s">
        <v>5724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4709</v>
      </c>
      <c r="C46" s="955" t="s">
        <v>5725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423</v>
      </c>
      <c r="C47" s="955" t="s">
        <v>5726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5329</v>
      </c>
      <c r="C48" s="955" t="s">
        <v>5727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4453</v>
      </c>
      <c r="C49" s="955" t="s">
        <v>5728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5339</v>
      </c>
      <c r="C50" s="955" t="s">
        <v>5729</v>
      </c>
      <c r="D50" s="955">
        <v>45605</v>
      </c>
      <c r="E50" s="758">
        <f t="shared" si="97"/>
        <v>45610</v>
      </c>
      <c r="F50" s="880" t="s">
        <v>399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4734</v>
      </c>
      <c r="C51" s="955" t="s">
        <v>5730</v>
      </c>
      <c r="D51" s="955">
        <v>45611</v>
      </c>
      <c r="E51" s="880" t="s">
        <v>399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4455</v>
      </c>
      <c r="C52" s="955" t="s">
        <v>5731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5335</v>
      </c>
      <c r="C53" s="955" t="s">
        <v>5732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399</v>
      </c>
      <c r="H53" s="880" t="s">
        <v>399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5381</v>
      </c>
      <c r="C54" s="955" t="s">
        <v>5733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4477</v>
      </c>
      <c r="C55" s="955" t="s">
        <v>5734</v>
      </c>
      <c r="D55" s="955">
        <v>45641</v>
      </c>
      <c r="E55" s="758">
        <f t="shared" si="103"/>
        <v>45646</v>
      </c>
      <c r="F55" s="880" t="s">
        <v>399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5342</v>
      </c>
      <c r="C56" s="955" t="s">
        <v>5735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399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5355</v>
      </c>
      <c r="C57" s="955" t="s">
        <v>5736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5704</v>
      </c>
      <c r="C58" s="955" t="s">
        <v>5737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4468</v>
      </c>
      <c r="C59" s="955" t="s">
        <v>5738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423</v>
      </c>
      <c r="C60" s="955" t="s">
        <v>5739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4434</v>
      </c>
      <c r="C61" s="955" t="s">
        <v>5740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423</v>
      </c>
      <c r="C62" s="955" t="s">
        <v>5741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4502</v>
      </c>
      <c r="C63" s="955" t="s">
        <v>5742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4709</v>
      </c>
      <c r="C64" s="955" t="s">
        <v>5743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5329</v>
      </c>
      <c r="C65" s="955" t="s">
        <v>5744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4453</v>
      </c>
      <c r="C66" s="955" t="s">
        <v>5745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5339</v>
      </c>
      <c r="C67" s="955" t="s">
        <v>5746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4734</v>
      </c>
      <c r="C68" s="955" t="s">
        <v>5747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4455</v>
      </c>
      <c r="C69" s="955" t="s">
        <v>5748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5381</v>
      </c>
      <c r="C70" s="955" t="s">
        <v>5749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4515</v>
      </c>
      <c r="C71" s="955" t="s">
        <v>5750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4477</v>
      </c>
      <c r="C72" s="955" t="s">
        <v>5751</v>
      </c>
      <c r="D72" s="955">
        <v>45746</v>
      </c>
      <c r="E72" s="758">
        <f t="shared" si="127"/>
        <v>45751</v>
      </c>
      <c r="F72" s="880" t="s">
        <v>399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5342</v>
      </c>
      <c r="C73" s="955" t="s">
        <v>5752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5355</v>
      </c>
      <c r="C74" s="955" t="s">
        <v>5753</v>
      </c>
      <c r="D74" s="955">
        <v>45768</v>
      </c>
      <c r="E74" s="758">
        <f t="shared" si="131"/>
        <v>45773</v>
      </c>
      <c r="F74" s="880" t="s">
        <v>399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423</v>
      </c>
      <c r="C75" s="955" t="s">
        <v>5754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4468</v>
      </c>
      <c r="C76" s="955" t="s">
        <v>5755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4434</v>
      </c>
      <c r="C77" s="955" t="s">
        <v>5756</v>
      </c>
      <c r="D77" s="955">
        <v>45777</v>
      </c>
      <c r="E77" s="758">
        <f t="shared" ref="E77" si="135">D77+5</f>
        <v>45782</v>
      </c>
      <c r="F77" s="972" t="s">
        <v>399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423</v>
      </c>
      <c r="C78" s="955" t="s">
        <v>5757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577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33" t="s">
        <v>5682</v>
      </c>
      <c r="C82" s="1234"/>
      <c r="D82" s="1273" t="s">
        <v>363</v>
      </c>
      <c r="E82" s="944" t="s">
        <v>333</v>
      </c>
      <c r="F82" s="941" t="s">
        <v>191</v>
      </c>
      <c r="G82" s="941" t="s">
        <v>318</v>
      </c>
      <c r="H82" s="941" t="s">
        <v>1773</v>
      </c>
      <c r="I82" s="941" t="s">
        <v>246</v>
      </c>
      <c r="J82" s="941" t="s">
        <v>226</v>
      </c>
      <c r="K82" s="941" t="s">
        <v>303</v>
      </c>
      <c r="M82" s="881"/>
    </row>
    <row r="83" spans="1:20" ht="20.100000000000001" customHeight="1">
      <c r="A83" s="310"/>
      <c r="B83" s="944" t="s">
        <v>365</v>
      </c>
      <c r="C83" s="944" t="s">
        <v>366</v>
      </c>
      <c r="D83" s="1274"/>
      <c r="E83" s="940" t="s">
        <v>221</v>
      </c>
      <c r="F83" s="940" t="s">
        <v>162</v>
      </c>
      <c r="G83" s="965" t="s">
        <v>176</v>
      </c>
      <c r="H83" s="965" t="s">
        <v>178</v>
      </c>
      <c r="I83" s="965" t="s">
        <v>274</v>
      </c>
      <c r="J83" s="965" t="s">
        <v>297</v>
      </c>
      <c r="K83" s="965" t="s">
        <v>188</v>
      </c>
      <c r="M83" s="941" t="s">
        <v>502</v>
      </c>
      <c r="N83" s="941" t="s">
        <v>367</v>
      </c>
      <c r="O83" s="985" t="s">
        <v>368</v>
      </c>
    </row>
    <row r="84" spans="1:20" ht="17.25" hidden="1" customHeight="1">
      <c r="B84" s="976" t="s">
        <v>4404</v>
      </c>
      <c r="C84" s="955" t="s">
        <v>5758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5759</v>
      </c>
      <c r="C85" s="955" t="s">
        <v>5760</v>
      </c>
      <c r="D85" s="955">
        <v>45806</v>
      </c>
      <c r="E85" s="758">
        <f t="shared" ref="E85:E90" si="138">D85+7</f>
        <v>45813</v>
      </c>
      <c r="F85" s="972" t="s">
        <v>399</v>
      </c>
      <c r="G85" s="972" t="s">
        <v>399</v>
      </c>
      <c r="H85" s="972" t="s">
        <v>399</v>
      </c>
      <c r="I85" s="758">
        <v>45813</v>
      </c>
      <c r="J85" s="972" t="s">
        <v>399</v>
      </c>
      <c r="K85" s="972" t="s">
        <v>399</v>
      </c>
      <c r="M85" s="758">
        <f t="shared" ref="M85:N128" si="139">M84+7</f>
        <v>45797</v>
      </c>
      <c r="N85" s="758">
        <f t="shared" si="139"/>
        <v>45797</v>
      </c>
    </row>
    <row r="86" spans="1:20" ht="17.25" hidden="1" customHeight="1">
      <c r="B86" s="976" t="s">
        <v>4458</v>
      </c>
      <c r="C86" s="955" t="s">
        <v>5761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4511</v>
      </c>
      <c r="C87" s="955" t="s">
        <v>5762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4460</v>
      </c>
      <c r="C88" s="955" t="s">
        <v>5763</v>
      </c>
      <c r="D88" s="955">
        <v>45838</v>
      </c>
      <c r="E88" s="972" t="s">
        <v>399</v>
      </c>
      <c r="F88" s="972" t="s">
        <v>399</v>
      </c>
      <c r="G88" s="758">
        <v>45842</v>
      </c>
      <c r="H88" s="972" t="s">
        <v>399</v>
      </c>
      <c r="I88" s="972" t="s">
        <v>399</v>
      </c>
      <c r="J88" s="972" t="s">
        <v>399</v>
      </c>
      <c r="K88" s="972" t="s">
        <v>399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423</v>
      </c>
      <c r="C89" s="955" t="s">
        <v>5764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5339</v>
      </c>
      <c r="C90" s="955" t="s">
        <v>5765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4455</v>
      </c>
      <c r="C91" s="955" t="s">
        <v>5766</v>
      </c>
      <c r="D91" s="972" t="s">
        <v>399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5351</v>
      </c>
      <c r="C92" s="955" t="s">
        <v>5767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5381</v>
      </c>
      <c r="C93" s="955" t="s">
        <v>5768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4737</v>
      </c>
      <c r="C94" s="955" t="s">
        <v>5769</v>
      </c>
      <c r="D94" s="955">
        <v>45860</v>
      </c>
      <c r="E94" s="972" t="s">
        <v>399</v>
      </c>
      <c r="F94" s="972" t="s">
        <v>399</v>
      </c>
      <c r="G94" s="972" t="s">
        <v>399</v>
      </c>
      <c r="H94" s="972" t="s">
        <v>399</v>
      </c>
      <c r="I94" s="972" t="s">
        <v>399</v>
      </c>
      <c r="J94" s="972" t="s">
        <v>399</v>
      </c>
      <c r="K94" s="972" t="s">
        <v>399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5770</v>
      </c>
      <c r="B95" s="1124" t="s">
        <v>4477</v>
      </c>
      <c r="C95" s="955" t="s">
        <v>5771</v>
      </c>
      <c r="D95" s="955">
        <v>45883</v>
      </c>
      <c r="E95" s="972" t="s">
        <v>399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4490</v>
      </c>
      <c r="C96" s="955" t="s">
        <v>5772</v>
      </c>
      <c r="D96" s="955">
        <v>45877</v>
      </c>
      <c r="E96" s="758">
        <f t="shared" ref="E96:E98" si="157">D96+7</f>
        <v>45884</v>
      </c>
      <c r="F96" s="972" t="s">
        <v>399</v>
      </c>
      <c r="G96" s="972" t="s">
        <v>399</v>
      </c>
      <c r="H96" s="972" t="s">
        <v>399</v>
      </c>
      <c r="I96" s="972" t="s">
        <v>399</v>
      </c>
      <c r="J96" s="972" t="s">
        <v>399</v>
      </c>
      <c r="K96" s="972" t="s">
        <v>399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5355</v>
      </c>
      <c r="C97" s="955" t="s">
        <v>5773</v>
      </c>
      <c r="D97" s="955">
        <v>45886</v>
      </c>
      <c r="E97" s="972" t="s">
        <v>399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5774</v>
      </c>
      <c r="C98" s="955" t="s">
        <v>5775</v>
      </c>
      <c r="D98" s="955">
        <v>45889</v>
      </c>
      <c r="E98" s="758">
        <f t="shared" si="157"/>
        <v>45896</v>
      </c>
      <c r="F98" s="972" t="s">
        <v>399</v>
      </c>
      <c r="G98" s="972" t="s">
        <v>399</v>
      </c>
      <c r="H98" s="972" t="s">
        <v>399</v>
      </c>
      <c r="I98" s="972" t="s">
        <v>399</v>
      </c>
      <c r="J98" s="972" t="s">
        <v>399</v>
      </c>
      <c r="K98" s="972" t="s">
        <v>399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4490</v>
      </c>
      <c r="B99" s="976" t="s">
        <v>4434</v>
      </c>
      <c r="C99" s="955" t="s">
        <v>5776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4404</v>
      </c>
      <c r="C100" s="955" t="s">
        <v>5777</v>
      </c>
      <c r="D100" s="972" t="s">
        <v>399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4415</v>
      </c>
      <c r="C101" s="955" t="s">
        <v>5778</v>
      </c>
      <c r="D101" s="955">
        <v>45916</v>
      </c>
      <c r="E101" s="972" t="s">
        <v>399</v>
      </c>
      <c r="F101" s="972" t="s">
        <v>399</v>
      </c>
      <c r="G101" s="972" t="s">
        <v>399</v>
      </c>
      <c r="H101" s="972" t="s">
        <v>399</v>
      </c>
      <c r="I101" s="972" t="s">
        <v>399</v>
      </c>
      <c r="J101" s="972" t="s">
        <v>399</v>
      </c>
      <c r="K101" s="972" t="s">
        <v>399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4458</v>
      </c>
      <c r="C102" s="955" t="s">
        <v>5779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4511</v>
      </c>
      <c r="C103" s="955" t="s">
        <v>5780</v>
      </c>
      <c r="D103" s="955">
        <v>45930</v>
      </c>
      <c r="E103" s="972" t="s">
        <v>399</v>
      </c>
      <c r="F103" s="972" t="s">
        <v>399</v>
      </c>
      <c r="G103" s="972" t="s">
        <v>399</v>
      </c>
      <c r="H103" s="972" t="s">
        <v>399</v>
      </c>
      <c r="I103" s="972" t="s">
        <v>399</v>
      </c>
      <c r="J103" s="972" t="s">
        <v>399</v>
      </c>
      <c r="K103" s="972" t="s">
        <v>399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5329</v>
      </c>
      <c r="C104" s="955" t="s">
        <v>5781</v>
      </c>
      <c r="D104" s="955">
        <v>45958</v>
      </c>
      <c r="E104" s="758">
        <f t="shared" ref="E104:E106" si="172">D104+7</f>
        <v>45965</v>
      </c>
      <c r="F104" s="972" t="s">
        <v>399</v>
      </c>
      <c r="G104" s="972" t="s">
        <v>399</v>
      </c>
      <c r="H104" s="972" t="s">
        <v>399</v>
      </c>
      <c r="I104" s="972" t="s">
        <v>399</v>
      </c>
      <c r="J104" s="972" t="s">
        <v>399</v>
      </c>
      <c r="K104" s="972" t="s">
        <v>399</v>
      </c>
      <c r="M104" s="758">
        <v>45937</v>
      </c>
      <c r="N104" s="758">
        <f t="shared" si="139"/>
        <v>45938</v>
      </c>
      <c r="O104" s="332">
        <f t="shared" ref="O104:O114" si="173">WEEKNUM(N104)</f>
        <v>41</v>
      </c>
    </row>
    <row r="105" spans="1:15" ht="17.25" hidden="1" customHeight="1">
      <c r="A105" s="382" t="s">
        <v>4621</v>
      </c>
      <c r="B105" s="1165" t="s">
        <v>423</v>
      </c>
      <c r="C105" s="955" t="s">
        <v>5782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5339</v>
      </c>
      <c r="C106" s="955" t="s">
        <v>5783</v>
      </c>
      <c r="D106" s="955">
        <v>45958</v>
      </c>
      <c r="E106" s="758">
        <f t="shared" si="172"/>
        <v>45965</v>
      </c>
      <c r="F106" s="972" t="s">
        <v>399</v>
      </c>
      <c r="G106" s="972" t="s">
        <v>399</v>
      </c>
      <c r="H106" s="972" t="s">
        <v>399</v>
      </c>
      <c r="I106" s="972" t="s">
        <v>399</v>
      </c>
      <c r="J106" s="972" t="s">
        <v>399</v>
      </c>
      <c r="K106" s="972" t="s">
        <v>399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hidden="1" customHeight="1">
      <c r="B107" s="976" t="s">
        <v>5351</v>
      </c>
      <c r="C107" s="955" t="s">
        <v>5784</v>
      </c>
      <c r="D107" s="972" t="s">
        <v>399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hidden="1" customHeight="1">
      <c r="B108" s="976" t="s">
        <v>4455</v>
      </c>
      <c r="C108" s="955" t="s">
        <v>5785</v>
      </c>
      <c r="D108" s="955">
        <v>45979</v>
      </c>
      <c r="E108" s="758">
        <f>D108+6</f>
        <v>45985</v>
      </c>
      <c r="F108" s="758">
        <f t="shared" ref="F108" si="180">E108+4</f>
        <v>45989</v>
      </c>
      <c r="G108" s="758">
        <f t="shared" ref="G108" si="181">F108+2</f>
        <v>45991</v>
      </c>
      <c r="H108" s="758">
        <f>G108+5</f>
        <v>45996</v>
      </c>
      <c r="I108" s="758">
        <f>H108+3</f>
        <v>45999</v>
      </c>
      <c r="J108" s="758">
        <f>I108+4</f>
        <v>46003</v>
      </c>
      <c r="K108" s="758">
        <f>J108+4</f>
        <v>46007</v>
      </c>
      <c r="M108" s="758">
        <v>45972</v>
      </c>
      <c r="N108" s="758">
        <v>45973</v>
      </c>
      <c r="O108" s="332">
        <f t="shared" si="173"/>
        <v>46</v>
      </c>
    </row>
    <row r="109" spans="1:15" ht="17.25" hidden="1" customHeight="1">
      <c r="B109" s="976" t="s">
        <v>5381</v>
      </c>
      <c r="C109" s="955" t="s">
        <v>5786</v>
      </c>
      <c r="D109" s="955">
        <v>45984</v>
      </c>
      <c r="E109" s="758">
        <f>D109+6</f>
        <v>45990</v>
      </c>
      <c r="F109" s="972" t="s">
        <v>399</v>
      </c>
      <c r="G109" s="972" t="s">
        <v>399</v>
      </c>
      <c r="H109" s="972" t="s">
        <v>399</v>
      </c>
      <c r="I109" s="758">
        <v>45999</v>
      </c>
      <c r="J109" s="758">
        <f>I109+4</f>
        <v>46003</v>
      </c>
      <c r="K109" s="972" t="s">
        <v>399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hidden="1" customHeight="1">
      <c r="A110" s="382" t="s">
        <v>5219</v>
      </c>
      <c r="B110" s="1165" t="s">
        <v>423</v>
      </c>
      <c r="C110" s="955" t="s">
        <v>5787</v>
      </c>
      <c r="D110" s="800">
        <v>45986</v>
      </c>
      <c r="E110" s="800">
        <f t="shared" ref="E110" si="182">D110+7</f>
        <v>45993</v>
      </c>
      <c r="F110" s="800">
        <f t="shared" ref="F110" si="183">E110+4</f>
        <v>45997</v>
      </c>
      <c r="G110" s="800">
        <f t="shared" ref="G110" si="184">F110+2</f>
        <v>45999</v>
      </c>
      <c r="H110" s="800">
        <f t="shared" ref="H110" si="185">G110+4</f>
        <v>46003</v>
      </c>
      <c r="I110" s="800">
        <f t="shared" ref="I110" si="186">H110+4</f>
        <v>46007</v>
      </c>
      <c r="J110" s="800">
        <f t="shared" ref="J110" si="187">I110+2</f>
        <v>46009</v>
      </c>
      <c r="K110" s="800">
        <f t="shared" ref="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hidden="1" customHeight="1">
      <c r="B111" s="976" t="s">
        <v>4623</v>
      </c>
      <c r="C111" s="955" t="s">
        <v>5788</v>
      </c>
      <c r="D111" s="955">
        <v>45998</v>
      </c>
      <c r="E111" s="758">
        <f>D111+6</f>
        <v>46004</v>
      </c>
      <c r="F111" s="758">
        <f t="shared" ref="F111" si="189">E111+4</f>
        <v>46008</v>
      </c>
      <c r="G111" s="758">
        <f t="shared" ref="G111" si="190">F111+2</f>
        <v>46010</v>
      </c>
      <c r="H111" s="758">
        <f>G111+5</f>
        <v>46015</v>
      </c>
      <c r="I111" s="758">
        <f>H111+3</f>
        <v>46018</v>
      </c>
      <c r="J111" s="758">
        <f t="shared" ref="J111:K113" si="191">I111+4</f>
        <v>46022</v>
      </c>
      <c r="K111" s="758">
        <f t="shared" si="191"/>
        <v>46026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hidden="1" customHeight="1">
      <c r="B112" s="976" t="s">
        <v>4631</v>
      </c>
      <c r="C112" s="955" t="s">
        <v>5789</v>
      </c>
      <c r="D112" s="955">
        <v>46006</v>
      </c>
      <c r="E112" s="758">
        <f>D112+6</f>
        <v>46012</v>
      </c>
      <c r="F112" s="972" t="s">
        <v>399</v>
      </c>
      <c r="G112" s="972" t="s">
        <v>399</v>
      </c>
      <c r="H112" s="758">
        <v>46017</v>
      </c>
      <c r="I112" s="758">
        <f>H112+3</f>
        <v>46020</v>
      </c>
      <c r="J112" s="758">
        <f t="shared" si="191"/>
        <v>46024</v>
      </c>
      <c r="K112" s="972" t="s">
        <v>399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15" ht="17.25" hidden="1" customHeight="1">
      <c r="B113" s="976" t="s">
        <v>4629</v>
      </c>
      <c r="C113" s="955" t="s">
        <v>5790</v>
      </c>
      <c r="D113" s="955">
        <v>46011</v>
      </c>
      <c r="E113" s="758">
        <f>D113+6</f>
        <v>46017</v>
      </c>
      <c r="F113" s="758">
        <f t="shared" ref="F113" si="192">E113+4</f>
        <v>46021</v>
      </c>
      <c r="G113" s="758">
        <f t="shared" ref="G113" si="193">F113+2</f>
        <v>46023</v>
      </c>
      <c r="H113" s="758">
        <f>G113+5</f>
        <v>46028</v>
      </c>
      <c r="I113" s="758">
        <f>H113+3</f>
        <v>46031</v>
      </c>
      <c r="J113" s="758">
        <f t="shared" si="191"/>
        <v>46035</v>
      </c>
      <c r="K113" s="758">
        <f t="shared" si="191"/>
        <v>46039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15" ht="17.25" hidden="1" customHeight="1">
      <c r="A114" s="382" t="s">
        <v>5774</v>
      </c>
      <c r="B114" s="1165" t="s">
        <v>423</v>
      </c>
      <c r="C114" s="955" t="s">
        <v>5791</v>
      </c>
      <c r="D114" s="1181">
        <v>46014</v>
      </c>
      <c r="E114" s="1181">
        <f t="shared" ref="E114" si="194">D114+7</f>
        <v>46021</v>
      </c>
      <c r="F114" s="1181">
        <f t="shared" ref="F114:F119" si="195">E114+4</f>
        <v>46025</v>
      </c>
      <c r="G114" s="1181">
        <f t="shared" ref="G114:G119" si="196">F114+2</f>
        <v>46027</v>
      </c>
      <c r="H114" s="1181">
        <f t="shared" ref="H114" si="197">G114+4</f>
        <v>46031</v>
      </c>
      <c r="I114" s="1181">
        <f t="shared" ref="I114" si="198">H114+4</f>
        <v>46035</v>
      </c>
      <c r="J114" s="1181">
        <f t="shared" ref="J114" si="199">I114+2</f>
        <v>46037</v>
      </c>
      <c r="K114" s="1181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15" ht="17.25" hidden="1" customHeight="1">
      <c r="B115" s="1202" t="s">
        <v>5335</v>
      </c>
      <c r="C115" s="955" t="s">
        <v>5792</v>
      </c>
      <c r="D115" s="955">
        <v>46018</v>
      </c>
      <c r="E115" s="758">
        <f t="shared" ref="E115:E119" si="201">D115+6</f>
        <v>46024</v>
      </c>
      <c r="F115" s="972" t="s">
        <v>399</v>
      </c>
      <c r="G115" s="758">
        <f>D115+13</f>
        <v>46031</v>
      </c>
      <c r="H115" s="758">
        <f>G115+5</f>
        <v>46036</v>
      </c>
      <c r="I115" s="758">
        <f>D115+21</f>
        <v>46039</v>
      </c>
      <c r="J115" s="758">
        <f>I115+4</f>
        <v>46043</v>
      </c>
      <c r="K115" s="758">
        <f>J115+4</f>
        <v>46047</v>
      </c>
      <c r="M115" s="758">
        <f t="shared" si="139"/>
        <v>46021</v>
      </c>
      <c r="N115" s="758">
        <f t="shared" si="139"/>
        <v>46022</v>
      </c>
      <c r="O115" s="332">
        <v>1</v>
      </c>
    </row>
    <row r="116" spans="1:15" ht="17.25" hidden="1" customHeight="1">
      <c r="B116" s="976" t="s">
        <v>5355</v>
      </c>
      <c r="C116" s="955" t="s">
        <v>5793</v>
      </c>
      <c r="D116" s="955">
        <v>46028</v>
      </c>
      <c r="E116" s="758">
        <f t="shared" si="201"/>
        <v>46034</v>
      </c>
      <c r="F116" s="972" t="s">
        <v>399</v>
      </c>
      <c r="G116" s="972" t="s">
        <v>399</v>
      </c>
      <c r="H116" s="972" t="s">
        <v>399</v>
      </c>
      <c r="I116" s="758">
        <f>D116+21</f>
        <v>46049</v>
      </c>
      <c r="J116" s="758">
        <f t="shared" ref="J116" si="202">I116+4</f>
        <v>46053</v>
      </c>
      <c r="K116" s="972" t="s">
        <v>399</v>
      </c>
      <c r="M116" s="758">
        <v>46028</v>
      </c>
      <c r="N116" s="758">
        <v>46029</v>
      </c>
      <c r="O116" s="332">
        <f t="shared" ref="O116:O123" si="203">WEEKNUM(N116)</f>
        <v>2</v>
      </c>
    </row>
    <row r="117" spans="1:15" ht="17.25" customHeight="1">
      <c r="B117" s="976" t="s">
        <v>4499</v>
      </c>
      <c r="C117" s="955" t="s">
        <v>5794</v>
      </c>
      <c r="D117" s="955">
        <v>46035</v>
      </c>
      <c r="E117" s="758">
        <f t="shared" si="201"/>
        <v>46041</v>
      </c>
      <c r="F117" s="758">
        <f t="shared" si="195"/>
        <v>46045</v>
      </c>
      <c r="G117" s="758">
        <f t="shared" si="196"/>
        <v>46047</v>
      </c>
      <c r="H117" s="758">
        <f t="shared" ref="H117:H119" si="204">G117+5</f>
        <v>46052</v>
      </c>
      <c r="I117" s="758">
        <f t="shared" ref="I117:I119" si="205">H117+3</f>
        <v>46055</v>
      </c>
      <c r="J117" s="758">
        <f t="shared" ref="J117:K117" si="206">I117+4</f>
        <v>46059</v>
      </c>
      <c r="K117" s="758">
        <f t="shared" si="206"/>
        <v>46063</v>
      </c>
      <c r="M117" s="758">
        <f t="shared" si="139"/>
        <v>46035</v>
      </c>
      <c r="N117" s="758">
        <f t="shared" si="139"/>
        <v>46036</v>
      </c>
      <c r="O117" s="332">
        <f t="shared" si="203"/>
        <v>3</v>
      </c>
    </row>
    <row r="118" spans="1:15" ht="17.25" customHeight="1">
      <c r="B118" s="976" t="s">
        <v>4614</v>
      </c>
      <c r="C118" s="955" t="s">
        <v>5795</v>
      </c>
      <c r="D118" s="955">
        <v>46048</v>
      </c>
      <c r="E118" s="758">
        <f t="shared" si="201"/>
        <v>46054</v>
      </c>
      <c r="F118" s="758">
        <f t="shared" si="195"/>
        <v>46058</v>
      </c>
      <c r="G118" s="758">
        <f t="shared" si="196"/>
        <v>46060</v>
      </c>
      <c r="H118" s="758">
        <f t="shared" si="204"/>
        <v>46065</v>
      </c>
      <c r="I118" s="758">
        <f t="shared" si="205"/>
        <v>46068</v>
      </c>
      <c r="J118" s="758">
        <f t="shared" ref="J118:K118" si="207">I118+4</f>
        <v>46072</v>
      </c>
      <c r="K118" s="758">
        <f t="shared" si="207"/>
        <v>46076</v>
      </c>
      <c r="M118" s="758">
        <f t="shared" si="139"/>
        <v>46042</v>
      </c>
      <c r="N118" s="758">
        <f t="shared" si="139"/>
        <v>46043</v>
      </c>
      <c r="O118" s="332">
        <f t="shared" si="203"/>
        <v>4</v>
      </c>
    </row>
    <row r="119" spans="1:15" ht="17.25" customHeight="1">
      <c r="B119" s="976" t="s">
        <v>4434</v>
      </c>
      <c r="C119" s="955" t="s">
        <v>5796</v>
      </c>
      <c r="D119" s="955">
        <v>46054</v>
      </c>
      <c r="E119" s="758">
        <f t="shared" si="201"/>
        <v>46060</v>
      </c>
      <c r="F119" s="758">
        <f t="shared" si="195"/>
        <v>46064</v>
      </c>
      <c r="G119" s="758">
        <f t="shared" si="196"/>
        <v>46066</v>
      </c>
      <c r="H119" s="758">
        <f t="shared" si="204"/>
        <v>46071</v>
      </c>
      <c r="I119" s="758">
        <f t="shared" si="205"/>
        <v>46074</v>
      </c>
      <c r="J119" s="758">
        <f t="shared" ref="J119:K119" si="208">I119+4</f>
        <v>46078</v>
      </c>
      <c r="K119" s="758">
        <f t="shared" si="208"/>
        <v>46082</v>
      </c>
      <c r="M119" s="758">
        <f t="shared" si="139"/>
        <v>46049</v>
      </c>
      <c r="N119" s="758">
        <f t="shared" si="139"/>
        <v>46050</v>
      </c>
      <c r="O119" s="332">
        <f t="shared" si="203"/>
        <v>5</v>
      </c>
    </row>
    <row r="120" spans="1:15" ht="17.25" customHeight="1">
      <c r="B120" s="976" t="s">
        <v>4351</v>
      </c>
      <c r="C120" s="955" t="s">
        <v>5797</v>
      </c>
      <c r="D120" s="955">
        <v>46054</v>
      </c>
      <c r="E120" s="758">
        <f t="shared" ref="E120:E123" si="209">D120+6</f>
        <v>46060</v>
      </c>
      <c r="F120" s="972" t="s">
        <v>399</v>
      </c>
      <c r="G120" s="972" t="s">
        <v>399</v>
      </c>
      <c r="H120" s="972" t="s">
        <v>399</v>
      </c>
      <c r="I120" s="758">
        <f>D120+21</f>
        <v>46075</v>
      </c>
      <c r="J120" s="758">
        <f t="shared" ref="J120:J123" si="210">I120+4</f>
        <v>46079</v>
      </c>
      <c r="K120" s="758">
        <f t="shared" ref="K120:K123" si="211">J120+4</f>
        <v>46083</v>
      </c>
      <c r="M120" s="758">
        <f t="shared" si="139"/>
        <v>46056</v>
      </c>
      <c r="N120" s="758">
        <f t="shared" si="139"/>
        <v>46057</v>
      </c>
      <c r="O120" s="332">
        <f t="shared" si="203"/>
        <v>6</v>
      </c>
    </row>
    <row r="121" spans="1:15" ht="17.25" customHeight="1">
      <c r="B121" s="976" t="s">
        <v>4458</v>
      </c>
      <c r="C121" s="955" t="s">
        <v>5798</v>
      </c>
      <c r="D121" s="955">
        <v>46063</v>
      </c>
      <c r="E121" s="758">
        <f t="shared" si="209"/>
        <v>46069</v>
      </c>
      <c r="F121" s="758">
        <f t="shared" ref="F120:F123" si="212">E121+4</f>
        <v>46073</v>
      </c>
      <c r="G121" s="758">
        <f t="shared" ref="G120:G123" si="213">F121+2</f>
        <v>46075</v>
      </c>
      <c r="H121" s="758">
        <f t="shared" ref="H120:H123" si="214">G121+5</f>
        <v>46080</v>
      </c>
      <c r="I121" s="758">
        <f t="shared" ref="I120:I123" si="215">H121+3</f>
        <v>46083</v>
      </c>
      <c r="J121" s="758">
        <f t="shared" si="210"/>
        <v>46087</v>
      </c>
      <c r="K121" s="758">
        <f t="shared" si="211"/>
        <v>46091</v>
      </c>
      <c r="M121" s="758">
        <f t="shared" si="139"/>
        <v>46063</v>
      </c>
      <c r="N121" s="758">
        <f t="shared" si="139"/>
        <v>46064</v>
      </c>
      <c r="O121" s="332">
        <f t="shared" si="203"/>
        <v>7</v>
      </c>
    </row>
    <row r="122" spans="1:15" ht="17.25" customHeight="1">
      <c r="B122" s="976" t="s">
        <v>5799</v>
      </c>
      <c r="C122" s="955" t="s">
        <v>5800</v>
      </c>
      <c r="D122" s="955">
        <v>46070</v>
      </c>
      <c r="E122" s="758">
        <f t="shared" si="209"/>
        <v>46076</v>
      </c>
      <c r="F122" s="758">
        <f t="shared" si="212"/>
        <v>46080</v>
      </c>
      <c r="G122" s="758">
        <f t="shared" si="213"/>
        <v>46082</v>
      </c>
      <c r="H122" s="758">
        <f t="shared" si="214"/>
        <v>46087</v>
      </c>
      <c r="I122" s="758">
        <f t="shared" si="215"/>
        <v>46090</v>
      </c>
      <c r="J122" s="758">
        <f t="shared" si="210"/>
        <v>46094</v>
      </c>
      <c r="K122" s="758">
        <f t="shared" si="211"/>
        <v>46098</v>
      </c>
      <c r="M122" s="758">
        <f t="shared" si="139"/>
        <v>46070</v>
      </c>
      <c r="N122" s="758">
        <f t="shared" si="139"/>
        <v>46071</v>
      </c>
      <c r="O122" s="332">
        <f t="shared" si="203"/>
        <v>8</v>
      </c>
    </row>
    <row r="123" spans="1:15" ht="17.25" customHeight="1">
      <c r="A123" s="382" t="s">
        <v>4643</v>
      </c>
      <c r="B123" s="976" t="s">
        <v>4621</v>
      </c>
      <c r="C123" s="955" t="s">
        <v>5801</v>
      </c>
      <c r="D123" s="955">
        <v>46077</v>
      </c>
      <c r="E123" s="758">
        <f t="shared" si="209"/>
        <v>46083</v>
      </c>
      <c r="F123" s="758">
        <f t="shared" si="212"/>
        <v>46087</v>
      </c>
      <c r="G123" s="758">
        <f t="shared" si="213"/>
        <v>46089</v>
      </c>
      <c r="H123" s="758">
        <f t="shared" si="214"/>
        <v>46094</v>
      </c>
      <c r="I123" s="758">
        <f t="shared" si="215"/>
        <v>46097</v>
      </c>
      <c r="J123" s="758">
        <f t="shared" si="210"/>
        <v>46101</v>
      </c>
      <c r="K123" s="758">
        <f t="shared" si="211"/>
        <v>46105</v>
      </c>
      <c r="M123" s="758">
        <f t="shared" si="139"/>
        <v>46077</v>
      </c>
      <c r="N123" s="758">
        <f t="shared" si="139"/>
        <v>46078</v>
      </c>
      <c r="O123" s="332">
        <f t="shared" si="203"/>
        <v>9</v>
      </c>
    </row>
    <row r="124" spans="1:15" ht="17.25" customHeight="1">
      <c r="A124" s="382"/>
      <c r="B124" s="976" t="s">
        <v>4643</v>
      </c>
      <c r="C124" s="955" t="s">
        <v>5802</v>
      </c>
      <c r="D124" s="955">
        <v>46084</v>
      </c>
      <c r="E124" s="758">
        <f t="shared" ref="E124:E127" si="216">D124+6</f>
        <v>46090</v>
      </c>
      <c r="F124" s="758">
        <f t="shared" ref="F124:F127" si="217">E124+4</f>
        <v>46094</v>
      </c>
      <c r="G124" s="758">
        <f t="shared" ref="G124:G127" si="218">F124+2</f>
        <v>46096</v>
      </c>
      <c r="H124" s="758">
        <f t="shared" ref="H124:H127" si="219">G124+5</f>
        <v>46101</v>
      </c>
      <c r="I124" s="758">
        <f t="shared" ref="I124:I127" si="220">H124+3</f>
        <v>46104</v>
      </c>
      <c r="J124" s="758">
        <f t="shared" ref="J124:J127" si="221">I124+4</f>
        <v>46108</v>
      </c>
      <c r="K124" s="758">
        <f t="shared" ref="K124:K127" si="222">J124+4</f>
        <v>46112</v>
      </c>
      <c r="M124" s="758">
        <f t="shared" si="139"/>
        <v>46084</v>
      </c>
      <c r="N124" s="758">
        <f t="shared" si="139"/>
        <v>46085</v>
      </c>
      <c r="O124" s="332">
        <f t="shared" ref="O124:O127" si="223">WEEKNUM(N124)</f>
        <v>10</v>
      </c>
    </row>
    <row r="125" spans="1:15" ht="17.25" customHeight="1">
      <c r="A125" s="382"/>
      <c r="B125" s="976" t="s">
        <v>5351</v>
      </c>
      <c r="C125" s="955" t="s">
        <v>5803</v>
      </c>
      <c r="D125" s="955">
        <v>46091</v>
      </c>
      <c r="E125" s="758">
        <f t="shared" si="216"/>
        <v>46097</v>
      </c>
      <c r="F125" s="758">
        <f t="shared" si="217"/>
        <v>46101</v>
      </c>
      <c r="G125" s="758">
        <f t="shared" si="218"/>
        <v>46103</v>
      </c>
      <c r="H125" s="758">
        <f t="shared" si="219"/>
        <v>46108</v>
      </c>
      <c r="I125" s="758">
        <f t="shared" si="220"/>
        <v>46111</v>
      </c>
      <c r="J125" s="758">
        <f t="shared" si="221"/>
        <v>46115</v>
      </c>
      <c r="K125" s="758">
        <f t="shared" si="222"/>
        <v>46119</v>
      </c>
      <c r="M125" s="758">
        <f t="shared" si="139"/>
        <v>46091</v>
      </c>
      <c r="N125" s="758">
        <f t="shared" si="139"/>
        <v>46092</v>
      </c>
      <c r="O125" s="332">
        <f t="shared" si="223"/>
        <v>11</v>
      </c>
    </row>
    <row r="126" spans="1:15" ht="17.25" customHeight="1">
      <c r="A126" s="382"/>
      <c r="B126" s="976" t="s">
        <v>4496</v>
      </c>
      <c r="C126" s="955" t="s">
        <v>5804</v>
      </c>
      <c r="D126" s="955">
        <v>46098</v>
      </c>
      <c r="E126" s="758">
        <f t="shared" si="216"/>
        <v>46104</v>
      </c>
      <c r="F126" s="758">
        <f t="shared" si="217"/>
        <v>46108</v>
      </c>
      <c r="G126" s="758">
        <f t="shared" si="218"/>
        <v>46110</v>
      </c>
      <c r="H126" s="758">
        <f t="shared" si="219"/>
        <v>46115</v>
      </c>
      <c r="I126" s="758">
        <f t="shared" si="220"/>
        <v>46118</v>
      </c>
      <c r="J126" s="758">
        <f t="shared" si="221"/>
        <v>46122</v>
      </c>
      <c r="K126" s="758">
        <f t="shared" si="222"/>
        <v>46126</v>
      </c>
      <c r="M126" s="758">
        <f t="shared" si="139"/>
        <v>46098</v>
      </c>
      <c r="N126" s="758">
        <f t="shared" si="139"/>
        <v>46099</v>
      </c>
      <c r="O126" s="332">
        <f t="shared" si="223"/>
        <v>12</v>
      </c>
    </row>
    <row r="127" spans="1:15" ht="17.25" customHeight="1">
      <c r="A127" s="382"/>
      <c r="B127" s="976" t="s">
        <v>4717</v>
      </c>
      <c r="C127" s="955" t="s">
        <v>5805</v>
      </c>
      <c r="D127" s="955">
        <v>46105</v>
      </c>
      <c r="E127" s="758">
        <f t="shared" si="216"/>
        <v>46111</v>
      </c>
      <c r="F127" s="758">
        <f t="shared" si="217"/>
        <v>46115</v>
      </c>
      <c r="G127" s="758">
        <f t="shared" si="218"/>
        <v>46117</v>
      </c>
      <c r="H127" s="758">
        <f t="shared" si="219"/>
        <v>46122</v>
      </c>
      <c r="I127" s="758">
        <f t="shared" si="220"/>
        <v>46125</v>
      </c>
      <c r="J127" s="758">
        <f t="shared" si="221"/>
        <v>46129</v>
      </c>
      <c r="K127" s="758">
        <f t="shared" si="222"/>
        <v>46133</v>
      </c>
      <c r="M127" s="758">
        <f t="shared" si="139"/>
        <v>46105</v>
      </c>
      <c r="N127" s="758">
        <f t="shared" si="139"/>
        <v>46106</v>
      </c>
      <c r="O127" s="332">
        <f t="shared" si="223"/>
        <v>13</v>
      </c>
    </row>
    <row r="128" spans="1:15" ht="17.25" customHeight="1">
      <c r="A128" s="382"/>
      <c r="B128" s="976" t="s">
        <v>4455</v>
      </c>
      <c r="C128" s="955" t="s">
        <v>5806</v>
      </c>
      <c r="D128" s="955">
        <v>46112</v>
      </c>
      <c r="E128" s="758">
        <f t="shared" ref="E128" si="224">D128+6</f>
        <v>46118</v>
      </c>
      <c r="F128" s="758">
        <f t="shared" ref="F128" si="225">E128+4</f>
        <v>46122</v>
      </c>
      <c r="G128" s="758">
        <f t="shared" ref="G128" si="226">F128+2</f>
        <v>46124</v>
      </c>
      <c r="H128" s="758">
        <f t="shared" ref="H128" si="227">G128+5</f>
        <v>46129</v>
      </c>
      <c r="I128" s="758">
        <f t="shared" ref="I128" si="228">H128+3</f>
        <v>46132</v>
      </c>
      <c r="J128" s="758">
        <f t="shared" ref="J128" si="229">I128+4</f>
        <v>46136</v>
      </c>
      <c r="K128" s="758">
        <f t="shared" ref="K128" si="230">J128+4</f>
        <v>46140</v>
      </c>
      <c r="M128" s="758">
        <f t="shared" si="139"/>
        <v>46112</v>
      </c>
      <c r="N128" s="758">
        <f t="shared" si="139"/>
        <v>46113</v>
      </c>
      <c r="O128" s="332">
        <f t="shared" ref="O128" si="231">WEEKNUM(N128)</f>
        <v>14</v>
      </c>
    </row>
    <row r="129" spans="1:20" ht="17.25" customHeight="1">
      <c r="B129" s="147" t="s">
        <v>577</v>
      </c>
      <c r="C129" s="155"/>
      <c r="D129" s="155"/>
      <c r="E129" s="155"/>
      <c r="F129" s="155"/>
      <c r="G129" s="155"/>
      <c r="H129" s="155"/>
      <c r="I129" s="418"/>
      <c r="J129" s="418"/>
      <c r="K129" s="418"/>
      <c r="L129" s="418"/>
      <c r="M129" s="418"/>
      <c r="N129" s="155"/>
      <c r="O129" s="155"/>
      <c r="P129" s="428"/>
      <c r="Q129" s="180"/>
      <c r="R129" s="147"/>
      <c r="S129" s="147"/>
      <c r="T129" s="147"/>
    </row>
    <row r="130" spans="1:20" ht="17.25" customHeight="1">
      <c r="B130" s="147"/>
      <c r="C130" s="155"/>
      <c r="D130" s="155"/>
      <c r="E130" s="155"/>
      <c r="F130" s="155"/>
      <c r="G130" s="155"/>
      <c r="H130" s="155"/>
      <c r="I130" s="418"/>
      <c r="J130" s="418"/>
      <c r="K130" s="418"/>
      <c r="L130" s="418"/>
      <c r="M130" s="418"/>
      <c r="N130" s="155"/>
      <c r="O130" s="155"/>
      <c r="P130" s="428"/>
      <c r="Q130" s="180"/>
      <c r="R130" s="147"/>
      <c r="S130" s="147"/>
      <c r="T130" s="147"/>
    </row>
    <row r="131" spans="1:20" ht="17.25" customHeight="1" thickBot="1">
      <c r="A131" s="310"/>
      <c r="B131" s="157"/>
      <c r="N131" s="180"/>
    </row>
    <row r="132" spans="1:20" s="147" customFormat="1" ht="18.75" customHeight="1">
      <c r="B132" s="896"/>
      <c r="C132" s="897"/>
      <c r="D132" s="898"/>
      <c r="E132" s="899"/>
      <c r="F132" s="900"/>
      <c r="G132" s="901"/>
      <c r="H132" s="902"/>
    </row>
    <row r="133" spans="1:20" s="147" customFormat="1" ht="18.75" customHeight="1">
      <c r="B133" s="778" t="s">
        <v>578</v>
      </c>
      <c r="C133" s="145"/>
      <c r="D133" s="147" t="s">
        <v>579</v>
      </c>
      <c r="G133" s="147" t="s">
        <v>580</v>
      </c>
      <c r="H133" s="779"/>
    </row>
    <row r="134" spans="1:20" s="147" customFormat="1" ht="18.75" customHeight="1">
      <c r="B134" s="780" t="s">
        <v>581</v>
      </c>
      <c r="C134" s="1098" t="s">
        <v>582</v>
      </c>
      <c r="D134" s="133" t="s">
        <v>583</v>
      </c>
      <c r="F134" s="1098" t="s">
        <v>584</v>
      </c>
      <c r="G134" s="145" t="s">
        <v>585</v>
      </c>
      <c r="H134" s="1099" t="s">
        <v>586</v>
      </c>
    </row>
    <row r="135" spans="1:20" s="147" customFormat="1" ht="18.75" customHeight="1">
      <c r="B135" s="780" t="s">
        <v>587</v>
      </c>
      <c r="C135" s="1098" t="s">
        <v>588</v>
      </c>
      <c r="D135" s="133" t="s">
        <v>589</v>
      </c>
      <c r="E135" s="148" t="s">
        <v>590</v>
      </c>
      <c r="F135" s="1100" t="s">
        <v>591</v>
      </c>
      <c r="G135" s="145" t="s">
        <v>592</v>
      </c>
      <c r="H135" s="1099" t="s">
        <v>593</v>
      </c>
    </row>
    <row r="136" spans="1:20" s="147" customFormat="1" ht="18.75" customHeight="1">
      <c r="B136" s="783" t="s">
        <v>594</v>
      </c>
      <c r="C136" s="1101" t="s">
        <v>595</v>
      </c>
      <c r="D136" s="133" t="s">
        <v>596</v>
      </c>
      <c r="E136" s="148" t="s">
        <v>597</v>
      </c>
      <c r="F136" s="1100" t="s">
        <v>598</v>
      </c>
      <c r="G136" s="588" t="s">
        <v>599</v>
      </c>
      <c r="H136" s="1102" t="s">
        <v>600</v>
      </c>
    </row>
    <row r="137" spans="1:20" s="147" customFormat="1" ht="18.75" customHeight="1">
      <c r="B137" s="783" t="s">
        <v>601</v>
      </c>
      <c r="C137" s="1101" t="s">
        <v>602</v>
      </c>
      <c r="D137" s="133" t="s">
        <v>603</v>
      </c>
      <c r="E137" s="148" t="s">
        <v>604</v>
      </c>
      <c r="F137" s="1100" t="s">
        <v>605</v>
      </c>
      <c r="G137" s="588" t="s">
        <v>606</v>
      </c>
      <c r="H137" s="1102" t="s">
        <v>607</v>
      </c>
      <c r="O137" s="149"/>
      <c r="P137" s="149"/>
    </row>
    <row r="138" spans="1:20" s="147" customFormat="1" ht="18.75" customHeight="1">
      <c r="B138" s="783" t="s">
        <v>862</v>
      </c>
      <c r="C138" s="1101" t="s">
        <v>609</v>
      </c>
      <c r="D138" s="133" t="s">
        <v>610</v>
      </c>
      <c r="E138" s="148" t="s">
        <v>611</v>
      </c>
      <c r="F138" s="1100" t="s">
        <v>612</v>
      </c>
      <c r="G138" s="588" t="s">
        <v>613</v>
      </c>
      <c r="H138" s="1102" t="s">
        <v>614</v>
      </c>
      <c r="O138" s="149"/>
      <c r="P138" s="149"/>
    </row>
    <row r="139" spans="1:20" s="147" customFormat="1" ht="18.75" customHeight="1">
      <c r="B139" s="783" t="s">
        <v>615</v>
      </c>
      <c r="C139" s="1101" t="s">
        <v>616</v>
      </c>
      <c r="D139" s="133" t="s">
        <v>617</v>
      </c>
      <c r="E139" s="148" t="s">
        <v>618</v>
      </c>
      <c r="F139" s="1100" t="s">
        <v>619</v>
      </c>
      <c r="G139" s="588" t="s">
        <v>620</v>
      </c>
      <c r="H139" s="1102" t="s">
        <v>621</v>
      </c>
      <c r="O139" s="149"/>
      <c r="P139" s="149"/>
    </row>
    <row r="140" spans="1:20" s="147" customFormat="1" ht="18.75" customHeight="1">
      <c r="B140" s="783" t="s">
        <v>622</v>
      </c>
      <c r="C140" s="1101" t="s">
        <v>623</v>
      </c>
      <c r="D140" s="133" t="s">
        <v>624</v>
      </c>
      <c r="E140" s="148" t="s">
        <v>625</v>
      </c>
      <c r="F140" s="1098" t="s">
        <v>626</v>
      </c>
      <c r="G140" s="588" t="s">
        <v>627</v>
      </c>
      <c r="H140" s="787" t="s">
        <v>628</v>
      </c>
      <c r="O140" s="149"/>
      <c r="P140" s="149"/>
    </row>
    <row r="141" spans="1:20" s="149" customFormat="1" ht="18.75" customHeight="1">
      <c r="A141" s="1033"/>
      <c r="B141" s="783" t="s">
        <v>629</v>
      </c>
      <c r="C141" s="1101" t="s">
        <v>630</v>
      </c>
      <c r="D141" s="133"/>
      <c r="E141" s="145"/>
      <c r="F141" s="588"/>
      <c r="G141" s="147"/>
      <c r="H141" s="788"/>
      <c r="I141" s="145"/>
      <c r="J141" s="145"/>
      <c r="K141" s="145"/>
      <c r="L141" s="145"/>
    </row>
    <row r="142" spans="1:20" s="149" customFormat="1" ht="17.25" customHeight="1" thickBot="1">
      <c r="A142" s="1033"/>
      <c r="B142" s="1103"/>
      <c r="C142" s="791"/>
      <c r="D142" s="791"/>
      <c r="E142" s="791"/>
      <c r="F142" s="791"/>
      <c r="G142" s="791"/>
      <c r="H142" s="1104"/>
      <c r="I142" s="145"/>
      <c r="J142" s="145"/>
      <c r="K142" s="145"/>
      <c r="L142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4" r:id="rId14" xr:uid="{1B8DEAD1-7EDB-4911-801C-EEFB1897AF06}"/>
    <hyperlink ref="C134" r:id="rId15" xr:uid="{406D3E17-0CC4-4C8B-A56F-C7237A6C9827}"/>
    <hyperlink ref="H139" r:id="rId16" xr:uid="{6DB46177-AAA1-42F9-8CC1-DD9C8E167BB7}"/>
    <hyperlink ref="H138" r:id="rId17" xr:uid="{089DF3AB-8FFF-4D8A-A59E-22AF2949EFFF}"/>
    <hyperlink ref="C137" r:id="rId18" xr:uid="{F6647D57-1C3C-4E49-BBFB-E6D49C9015E0}"/>
    <hyperlink ref="C135" r:id="rId19" xr:uid="{7F5670BE-E62E-4610-A1A6-BC2BEBFC2384}"/>
    <hyperlink ref="C141" r:id="rId20" xr:uid="{EBC87B9C-4F4D-4275-A8E7-7FD54A1BEC76}"/>
    <hyperlink ref="H137" r:id="rId21" xr:uid="{32B04AF4-4447-4C23-A578-485FD321AD9C}"/>
    <hyperlink ref="H140" r:id="rId22" xr:uid="{EC5E2DBC-03D4-41DF-B80B-AA2E2085805F}"/>
    <hyperlink ref="F134" r:id="rId23" xr:uid="{E6E72A97-B07C-4F0F-852C-90DF7A53576A}"/>
    <hyperlink ref="F139" r:id="rId24" xr:uid="{DEFD5F24-9B57-4110-8AC7-A7D46BE93ABA}"/>
    <hyperlink ref="F135" r:id="rId25" xr:uid="{940E7C0E-66A8-421D-BD4C-E866FE1DDE94}"/>
    <hyperlink ref="F136" r:id="rId26" xr:uid="{17071E8D-8D6B-476B-8970-DA817BAA105B}"/>
    <hyperlink ref="F137" r:id="rId27" xr:uid="{2A12EAE5-34B1-4458-831C-A3AF73335918}"/>
    <hyperlink ref="F138" r:id="rId28" xr:uid="{E56385E9-C1AD-4502-8B56-2C397447B7FA}"/>
    <hyperlink ref="H135" r:id="rId29" xr:uid="{4A4B3850-15CA-4F9E-8D61-8111A7AE537B}"/>
    <hyperlink ref="H136" r:id="rId30" xr:uid="{E433B05B-5DE2-4D05-B139-1D2A225E4EA4}"/>
    <hyperlink ref="F140" r:id="rId31" xr:uid="{5745500D-3688-4266-B92A-270895902945}"/>
    <hyperlink ref="C136" r:id="rId32" xr:uid="{C221D940-746A-4E6D-B59D-0FAAD2AFAF06}"/>
    <hyperlink ref="C138" r:id="rId33" xr:uid="{17171318-2F93-42A6-8C4B-986B0CC15A7F}"/>
    <hyperlink ref="C139" r:id="rId34" xr:uid="{E9A75D1B-4068-4B10-ADEF-CE73CD60E7B7}"/>
    <hyperlink ref="C140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44" t="s">
        <v>116</v>
      </c>
      <c r="C2" s="1244"/>
      <c r="D2" s="1244"/>
      <c r="E2" s="1244"/>
      <c r="F2" s="1244"/>
      <c r="G2" s="1244"/>
      <c r="H2" s="1244"/>
      <c r="I2" s="992"/>
      <c r="J2" s="956" t="s">
        <v>360</v>
      </c>
    </row>
    <row r="3" spans="1:12" ht="17.25" customHeight="1" thickBot="1">
      <c r="B3" s="165"/>
    </row>
    <row r="4" spans="1:12" ht="30" customHeight="1" thickBot="1">
      <c r="A4" s="186"/>
      <c r="B4" s="1239" t="s">
        <v>5807</v>
      </c>
      <c r="C4" s="1240"/>
      <c r="D4" s="1240"/>
      <c r="E4" s="1240"/>
      <c r="F4" s="1240"/>
      <c r="G4" s="1240"/>
      <c r="H4" s="1241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33"/>
      <c r="C7" s="1234"/>
      <c r="D7" s="1273" t="s">
        <v>363</v>
      </c>
      <c r="E7" s="944" t="s">
        <v>5808</v>
      </c>
    </row>
    <row r="8" spans="1:12" ht="20.100000000000001" customHeight="1">
      <c r="A8" s="310"/>
      <c r="B8" s="944" t="s">
        <v>365</v>
      </c>
      <c r="C8" s="944" t="s">
        <v>366</v>
      </c>
      <c r="D8" s="1274"/>
      <c r="E8" s="940" t="s">
        <v>146</v>
      </c>
    </row>
    <row r="9" spans="1:12" ht="17.25" hidden="1" customHeight="1">
      <c r="B9" s="719" t="s">
        <v>5355</v>
      </c>
      <c r="C9" s="758" t="s">
        <v>5685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4468</v>
      </c>
      <c r="C10" s="758" t="s">
        <v>5686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5687</v>
      </c>
      <c r="B11" s="719" t="s">
        <v>5329</v>
      </c>
      <c r="C11" s="758" t="s">
        <v>5688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4709</v>
      </c>
      <c r="C12" s="758" t="s">
        <v>5689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4453</v>
      </c>
      <c r="C13" s="758" t="s">
        <v>5690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5339</v>
      </c>
      <c r="C14" s="758" t="s">
        <v>5691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4734</v>
      </c>
      <c r="C15" s="993" t="s">
        <v>5692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5351</v>
      </c>
      <c r="C16" s="758" t="s">
        <v>5693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5335</v>
      </c>
      <c r="C17" s="955" t="s">
        <v>5694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5381</v>
      </c>
      <c r="C18" s="955" t="s">
        <v>5695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4737</v>
      </c>
      <c r="C19" s="955" t="s">
        <v>5696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5342</v>
      </c>
      <c r="C20" s="955" t="s">
        <v>5697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5355</v>
      </c>
      <c r="C21" s="955" t="s">
        <v>5698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399</v>
      </c>
      <c r="C22" s="955" t="s">
        <v>5699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4434</v>
      </c>
      <c r="C23" s="955" t="s">
        <v>5700</v>
      </c>
      <c r="D23" s="955">
        <v>45434</v>
      </c>
      <c r="E23" s="758">
        <f t="shared" si="0"/>
        <v>45439</v>
      </c>
    </row>
    <row r="24" spans="1:5" ht="17.25" hidden="1" customHeight="1">
      <c r="B24" s="1313" t="s">
        <v>423</v>
      </c>
      <c r="C24" s="955" t="s">
        <v>5701</v>
      </c>
      <c r="D24" s="800">
        <v>45426</v>
      </c>
      <c r="E24" s="800">
        <f t="shared" si="0"/>
        <v>45431</v>
      </c>
    </row>
    <row r="25" spans="1:5" ht="17.25" hidden="1" customHeight="1">
      <c r="B25" s="1314"/>
      <c r="C25" s="955" t="s">
        <v>5702</v>
      </c>
      <c r="D25" s="800">
        <v>45430</v>
      </c>
      <c r="E25" s="800">
        <f t="shared" si="0"/>
        <v>45435</v>
      </c>
    </row>
    <row r="26" spans="1:5" ht="17.25" hidden="1" customHeight="1">
      <c r="B26" s="1315"/>
      <c r="C26" s="955" t="s">
        <v>5703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5704</v>
      </c>
      <c r="B27" s="936" t="s">
        <v>399</v>
      </c>
      <c r="C27" s="955" t="s">
        <v>5705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399</v>
      </c>
      <c r="C28" s="955" t="s">
        <v>5706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423</v>
      </c>
      <c r="C29" s="955" t="s">
        <v>5707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4502</v>
      </c>
      <c r="C30" s="955" t="s">
        <v>5708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5329</v>
      </c>
      <c r="C31" s="955" t="s">
        <v>5709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4709</v>
      </c>
      <c r="C32" s="955" t="s">
        <v>5710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5711</v>
      </c>
      <c r="C33" s="955" t="s">
        <v>5712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5339</v>
      </c>
      <c r="C34" s="955" t="s">
        <v>5713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4734</v>
      </c>
      <c r="C35" s="955" t="s">
        <v>5714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4455</v>
      </c>
      <c r="C36" s="955" t="s">
        <v>5715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5335</v>
      </c>
      <c r="C37" s="955" t="s">
        <v>5716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5381</v>
      </c>
      <c r="C38" s="955" t="s">
        <v>5717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4477</v>
      </c>
      <c r="C39" s="955" t="s">
        <v>5718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5342</v>
      </c>
      <c r="C40" s="955" t="s">
        <v>5719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5355</v>
      </c>
      <c r="C41" s="955" t="s">
        <v>5720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5704</v>
      </c>
      <c r="C42" s="955" t="s">
        <v>5721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4468</v>
      </c>
      <c r="C43" s="955" t="s">
        <v>5722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4434</v>
      </c>
      <c r="C44" s="955" t="s">
        <v>5723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4502</v>
      </c>
      <c r="C45" s="955" t="s">
        <v>5724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4709</v>
      </c>
      <c r="C46" s="955" t="s">
        <v>5725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423</v>
      </c>
      <c r="C47" s="955" t="s">
        <v>5726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5329</v>
      </c>
      <c r="C48" s="955" t="s">
        <v>5727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4453</v>
      </c>
      <c r="C49" s="955" t="s">
        <v>5728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5809</v>
      </c>
      <c r="C50" s="955" t="s">
        <v>5810</v>
      </c>
      <c r="D50" s="955">
        <v>45580</v>
      </c>
      <c r="E50" s="758">
        <f>D50+4</f>
        <v>45584</v>
      </c>
    </row>
    <row r="51" spans="1:19" ht="17.25" customHeight="1">
      <c r="B51" s="976" t="s">
        <v>5809</v>
      </c>
      <c r="C51" s="955" t="s">
        <v>5811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5809</v>
      </c>
      <c r="C52" s="955" t="s">
        <v>5812</v>
      </c>
      <c r="D52" s="955">
        <v>45594</v>
      </c>
      <c r="E52" s="758">
        <f t="shared" si="3"/>
        <v>45598</v>
      </c>
    </row>
    <row r="53" spans="1:19" ht="17.25" customHeight="1">
      <c r="B53" s="976" t="s">
        <v>5809</v>
      </c>
      <c r="C53" s="955" t="s">
        <v>5813</v>
      </c>
      <c r="D53" s="955">
        <v>45601</v>
      </c>
      <c r="E53" s="758">
        <f t="shared" si="3"/>
        <v>45605</v>
      </c>
    </row>
    <row r="54" spans="1:19" ht="17.25" customHeight="1">
      <c r="B54" s="976" t="s">
        <v>5809</v>
      </c>
      <c r="C54" s="955" t="s">
        <v>5814</v>
      </c>
      <c r="D54" s="955">
        <v>45608</v>
      </c>
      <c r="E54" s="758">
        <f t="shared" si="3"/>
        <v>45612</v>
      </c>
    </row>
    <row r="55" spans="1:19" ht="17.25" customHeight="1">
      <c r="B55" s="976" t="s">
        <v>5809</v>
      </c>
      <c r="C55" s="955" t="s">
        <v>5815</v>
      </c>
      <c r="D55" s="955">
        <v>45615</v>
      </c>
      <c r="E55" s="758">
        <f t="shared" si="3"/>
        <v>45619</v>
      </c>
    </row>
    <row r="56" spans="1:19" ht="17.25" customHeight="1">
      <c r="B56" s="976" t="s">
        <v>5809</v>
      </c>
      <c r="C56" s="955" t="s">
        <v>5816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577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578</v>
      </c>
      <c r="C62" s="145"/>
      <c r="D62" s="147" t="s">
        <v>579</v>
      </c>
      <c r="G62" s="147" t="s">
        <v>580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581</v>
      </c>
      <c r="C63" s="781" t="s">
        <v>582</v>
      </c>
      <c r="D63" s="133" t="s">
        <v>583</v>
      </c>
      <c r="F63" s="781" t="s">
        <v>584</v>
      </c>
      <c r="G63" s="145" t="s">
        <v>585</v>
      </c>
      <c r="H63" s="782" t="s">
        <v>586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587</v>
      </c>
      <c r="C64" s="781" t="s">
        <v>588</v>
      </c>
      <c r="D64" s="133" t="s">
        <v>589</v>
      </c>
      <c r="E64" s="148" t="s">
        <v>590</v>
      </c>
      <c r="F64" s="785" t="s">
        <v>591</v>
      </c>
      <c r="G64" s="145" t="s">
        <v>592</v>
      </c>
      <c r="H64" s="782" t="s">
        <v>593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601</v>
      </c>
      <c r="C65" s="784" t="s">
        <v>602</v>
      </c>
      <c r="D65" s="133" t="s">
        <v>596</v>
      </c>
      <c r="E65" s="148" t="s">
        <v>597</v>
      </c>
      <c r="F65" s="785" t="s">
        <v>598</v>
      </c>
      <c r="G65" s="588" t="s">
        <v>599</v>
      </c>
      <c r="H65" s="786" t="s">
        <v>600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1844</v>
      </c>
      <c r="C66" s="784" t="s">
        <v>1845</v>
      </c>
      <c r="D66" s="133" t="s">
        <v>603</v>
      </c>
      <c r="E66" s="148" t="s">
        <v>604</v>
      </c>
      <c r="F66" s="785" t="s">
        <v>605</v>
      </c>
      <c r="G66" s="588" t="s">
        <v>606</v>
      </c>
      <c r="H66" s="786" t="s">
        <v>607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594</v>
      </c>
      <c r="C67" s="784" t="s">
        <v>595</v>
      </c>
      <c r="D67" s="133" t="s">
        <v>610</v>
      </c>
      <c r="E67" s="148" t="s">
        <v>611</v>
      </c>
      <c r="F67" s="785" t="s">
        <v>612</v>
      </c>
      <c r="G67" s="588" t="s">
        <v>613</v>
      </c>
      <c r="H67" s="786" t="s">
        <v>614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862</v>
      </c>
      <c r="C68" s="784" t="s">
        <v>609</v>
      </c>
      <c r="D68" s="133" t="s">
        <v>617</v>
      </c>
      <c r="E68" s="148" t="s">
        <v>618</v>
      </c>
      <c r="F68" s="785" t="s">
        <v>619</v>
      </c>
      <c r="G68" s="588" t="s">
        <v>620</v>
      </c>
      <c r="H68" s="786" t="s">
        <v>621</v>
      </c>
      <c r="J68" s="145"/>
      <c r="K68" s="145"/>
      <c r="L68" s="145"/>
      <c r="M68" s="145"/>
    </row>
    <row r="69" spans="1:13" s="147" customFormat="1" ht="18.75" customHeight="1">
      <c r="B69" s="783" t="s">
        <v>1846</v>
      </c>
      <c r="C69" s="784" t="s">
        <v>1847</v>
      </c>
      <c r="D69" s="133" t="s">
        <v>624</v>
      </c>
      <c r="E69" s="148" t="s">
        <v>625</v>
      </c>
      <c r="F69" s="739" t="s">
        <v>626</v>
      </c>
      <c r="G69" s="588" t="s">
        <v>627</v>
      </c>
      <c r="H69" s="787" t="s">
        <v>628</v>
      </c>
    </row>
    <row r="70" spans="1:13" s="147" customFormat="1" ht="18.75" customHeight="1">
      <c r="B70" s="783" t="s">
        <v>615</v>
      </c>
      <c r="C70" s="784" t="s">
        <v>616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12"/>
  <sheetViews>
    <sheetView showGridLines="0" zoomScale="145" zoomScaleNormal="145" zoomScaleSheetLayoutView="85" workbookViewId="0">
      <selection activeCell="H2" sqref="H2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0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44" t="s">
        <v>116</v>
      </c>
      <c r="C2" s="1244"/>
      <c r="D2" s="1244"/>
      <c r="E2" s="1244"/>
      <c r="F2" s="1244"/>
      <c r="H2" s="956" t="s">
        <v>360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39" t="s">
        <v>129</v>
      </c>
      <c r="C4" s="1240"/>
      <c r="D4" s="1240"/>
      <c r="E4" s="1240"/>
      <c r="F4" s="1241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35" t="s">
        <v>363</v>
      </c>
      <c r="E8" s="941" t="s">
        <v>165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365</v>
      </c>
      <c r="C9" s="944" t="s">
        <v>366</v>
      </c>
      <c r="D9" s="1236"/>
      <c r="E9" s="940" t="s">
        <v>167</v>
      </c>
      <c r="F9" s="331"/>
      <c r="G9" s="943" t="s">
        <v>367</v>
      </c>
      <c r="I9" s="430"/>
    </row>
    <row r="10" spans="1:11" ht="18" hidden="1" customHeight="1">
      <c r="B10" s="618" t="s">
        <v>865</v>
      </c>
      <c r="C10" s="758" t="s">
        <v>866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868</v>
      </c>
      <c r="C11" s="758" t="s">
        <v>869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871</v>
      </c>
      <c r="C12" s="758" t="s">
        <v>872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865</v>
      </c>
      <c r="C13" s="758" t="s">
        <v>874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865</v>
      </c>
      <c r="C14" s="758" t="s">
        <v>965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868</v>
      </c>
      <c r="C15" s="758" t="s">
        <v>966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871</v>
      </c>
      <c r="C16" s="758" t="s">
        <v>967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865</v>
      </c>
      <c r="C17" s="758" t="s">
        <v>968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868</v>
      </c>
      <c r="C18" s="758" t="s">
        <v>969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871</v>
      </c>
      <c r="C19" s="758" t="s">
        <v>970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865</v>
      </c>
      <c r="C20" s="758" t="s">
        <v>971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868</v>
      </c>
      <c r="C21" s="758" t="s">
        <v>972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871</v>
      </c>
      <c r="C22" s="758" t="s">
        <v>973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865</v>
      </c>
      <c r="C23" s="758" t="s">
        <v>974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868</v>
      </c>
      <c r="C24" s="758" t="s">
        <v>975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871</v>
      </c>
      <c r="C25" s="758" t="s">
        <v>976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865</v>
      </c>
      <c r="C26" s="758" t="s">
        <v>977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868</v>
      </c>
      <c r="C27" s="758" t="s">
        <v>978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871</v>
      </c>
      <c r="C28" s="758" t="s">
        <v>979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865</v>
      </c>
      <c r="C29" s="758" t="s">
        <v>980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868</v>
      </c>
      <c r="C30" s="758" t="s">
        <v>981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871</v>
      </c>
      <c r="C31" s="758" t="s">
        <v>982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865</v>
      </c>
      <c r="C32" s="758" t="s">
        <v>983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868</v>
      </c>
      <c r="C33" s="758" t="s">
        <v>984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871</v>
      </c>
      <c r="C34" s="758" t="s">
        <v>985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865</v>
      </c>
      <c r="C35" s="955" t="s">
        <v>986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399</v>
      </c>
      <c r="C36" s="955" t="s">
        <v>987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988</v>
      </c>
      <c r="B37" s="955" t="s">
        <v>871</v>
      </c>
      <c r="C37" s="955" t="s">
        <v>989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865</v>
      </c>
      <c r="C38" s="955" t="s">
        <v>990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991</v>
      </c>
      <c r="B39" s="955" t="s">
        <v>868</v>
      </c>
      <c r="C39" s="955" t="s">
        <v>992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871</v>
      </c>
      <c r="C40" s="955" t="s">
        <v>993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865</v>
      </c>
      <c r="B41" s="880" t="s">
        <v>399</v>
      </c>
      <c r="C41" s="955" t="s">
        <v>994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868</v>
      </c>
      <c r="C42" s="955" t="s">
        <v>995</v>
      </c>
      <c r="D42" s="955">
        <v>45436</v>
      </c>
      <c r="E42" s="880" t="s">
        <v>399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871</v>
      </c>
      <c r="C43" s="955" t="s">
        <v>996</v>
      </c>
      <c r="D43" s="955">
        <v>45444</v>
      </c>
      <c r="E43" s="880" t="s">
        <v>399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865</v>
      </c>
      <c r="C44" s="955" t="s">
        <v>997</v>
      </c>
      <c r="D44" s="955">
        <v>45450</v>
      </c>
      <c r="E44" s="880" t="s">
        <v>399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868</v>
      </c>
      <c r="C45" s="955" t="s">
        <v>998</v>
      </c>
      <c r="D45" s="955">
        <v>45455</v>
      </c>
      <c r="E45" s="880" t="s">
        <v>399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871</v>
      </c>
      <c r="C46" s="955" t="s">
        <v>999</v>
      </c>
      <c r="D46" s="955">
        <v>45462</v>
      </c>
      <c r="E46" s="880" t="s">
        <v>399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865</v>
      </c>
      <c r="C47" s="955" t="s">
        <v>1000</v>
      </c>
      <c r="D47" s="955">
        <v>45471</v>
      </c>
      <c r="E47" s="880" t="s">
        <v>399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868</v>
      </c>
      <c r="C48" s="955" t="s">
        <v>1001</v>
      </c>
      <c r="D48" s="955">
        <v>45476</v>
      </c>
      <c r="E48" s="880" t="s">
        <v>399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871</v>
      </c>
      <c r="C49" s="955" t="s">
        <v>1002</v>
      </c>
      <c r="D49" s="955">
        <v>45483</v>
      </c>
      <c r="E49" s="880" t="s">
        <v>399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865</v>
      </c>
      <c r="C50" s="955" t="s">
        <v>1003</v>
      </c>
      <c r="D50" s="955">
        <v>45490</v>
      </c>
      <c r="E50" s="880" t="s">
        <v>399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868</v>
      </c>
      <c r="C51" s="955" t="s">
        <v>1004</v>
      </c>
      <c r="D51" s="955">
        <v>45497</v>
      </c>
      <c r="E51" s="880" t="s">
        <v>399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871</v>
      </c>
      <c r="C52" s="955" t="s">
        <v>1005</v>
      </c>
      <c r="D52" s="955">
        <v>45504</v>
      </c>
      <c r="E52" s="880" t="s">
        <v>399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865</v>
      </c>
      <c r="C53" s="955" t="s">
        <v>1006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868</v>
      </c>
      <c r="C54" s="955" t="s">
        <v>1007</v>
      </c>
      <c r="D54" s="955">
        <v>45519</v>
      </c>
      <c r="E54" s="880" t="s">
        <v>399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871</v>
      </c>
      <c r="C55" s="955" t="s">
        <v>1008</v>
      </c>
      <c r="D55" s="955">
        <v>45525</v>
      </c>
      <c r="E55" s="880" t="s">
        <v>399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865</v>
      </c>
      <c r="C56" s="955" t="s">
        <v>1009</v>
      </c>
      <c r="D56" s="955">
        <v>45534</v>
      </c>
      <c r="E56" s="880" t="s">
        <v>399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868</v>
      </c>
      <c r="C57" s="955" t="s">
        <v>1010</v>
      </c>
      <c r="D57" s="955">
        <v>45542</v>
      </c>
      <c r="E57" s="880" t="s">
        <v>399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865</v>
      </c>
      <c r="C58" s="955" t="s">
        <v>1011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423</v>
      </c>
      <c r="C59" s="955" t="s">
        <v>1012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926</v>
      </c>
      <c r="C60" s="955" t="s">
        <v>1013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865</v>
      </c>
      <c r="B61" s="955" t="s">
        <v>932</v>
      </c>
      <c r="C61" s="955" t="s">
        <v>1014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868</v>
      </c>
      <c r="C62" s="955" t="s">
        <v>1015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926</v>
      </c>
      <c r="C63" s="955" t="s">
        <v>1016</v>
      </c>
      <c r="D63" s="955">
        <v>45581</v>
      </c>
      <c r="E63" s="880" t="s">
        <v>399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865</v>
      </c>
      <c r="B64" s="955" t="s">
        <v>932</v>
      </c>
      <c r="C64" s="955" t="s">
        <v>1017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868</v>
      </c>
      <c r="C65" s="955" t="s">
        <v>1018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423</v>
      </c>
      <c r="C66" s="955" t="s">
        <v>1019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1020</v>
      </c>
      <c r="B67" s="955" t="s">
        <v>404</v>
      </c>
      <c r="C67" s="955" t="s">
        <v>1021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868</v>
      </c>
      <c r="B68" s="955" t="s">
        <v>404</v>
      </c>
      <c r="C68" s="955" t="s">
        <v>1022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404</v>
      </c>
      <c r="C69" s="955" t="s">
        <v>1023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404</v>
      </c>
      <c r="C70" s="955" t="s">
        <v>1024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404</v>
      </c>
      <c r="B71" s="955" t="s">
        <v>404</v>
      </c>
      <c r="C71" s="955" t="s">
        <v>1025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404</v>
      </c>
      <c r="B72" s="955" t="s">
        <v>404</v>
      </c>
      <c r="C72" s="955" t="s">
        <v>1026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404</v>
      </c>
      <c r="C73" s="955" t="s">
        <v>1027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404</v>
      </c>
      <c r="C74" s="955" t="s">
        <v>1028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404</v>
      </c>
      <c r="C75" s="955" t="s">
        <v>1029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404</v>
      </c>
      <c r="C76" s="955" t="s">
        <v>1030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404</v>
      </c>
      <c r="C77" s="955" t="s">
        <v>1031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404</v>
      </c>
      <c r="C78" s="955" t="s">
        <v>1032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404</v>
      </c>
      <c r="C79" s="955" t="s">
        <v>1033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1034</v>
      </c>
      <c r="C80" s="955" t="s">
        <v>1035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1036</v>
      </c>
      <c r="C81" s="955" t="s">
        <v>1037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770</v>
      </c>
      <c r="C82" s="955" t="s">
        <v>1158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770</v>
      </c>
      <c r="C83" s="955" t="s">
        <v>1159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770</v>
      </c>
      <c r="C84" s="955" t="s">
        <v>1160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770</v>
      </c>
      <c r="C85" s="955" t="s">
        <v>1161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770</v>
      </c>
      <c r="C86" s="955" t="s">
        <v>1162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770</v>
      </c>
      <c r="C87" s="955" t="s">
        <v>1163</v>
      </c>
      <c r="D87" s="972" t="s">
        <v>399</v>
      </c>
      <c r="E87" s="972" t="s">
        <v>399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770</v>
      </c>
      <c r="C88" s="955" t="s">
        <v>1164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770</v>
      </c>
      <c r="C89" s="955" t="s">
        <v>1165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770</v>
      </c>
      <c r="C90" s="955" t="s">
        <v>1166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770</v>
      </c>
      <c r="C91" s="955" t="s">
        <v>1167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770</v>
      </c>
      <c r="C92" s="955" t="s">
        <v>1168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770</v>
      </c>
      <c r="C93" s="955" t="s">
        <v>1169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770</v>
      </c>
      <c r="C94" s="955" t="s">
        <v>1170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577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33" t="s">
        <v>129</v>
      </c>
      <c r="C97" s="1234"/>
      <c r="D97" s="1235" t="s">
        <v>363</v>
      </c>
      <c r="E97" s="941" t="s">
        <v>165</v>
      </c>
      <c r="F97" s="941" t="s">
        <v>356</v>
      </c>
      <c r="G97" s="881"/>
      <c r="J97" s="145"/>
      <c r="K97" s="145"/>
    </row>
    <row r="98" spans="1:11" s="145" customFormat="1" ht="18" customHeight="1">
      <c r="A98" s="805"/>
      <c r="B98" s="944" t="s">
        <v>365</v>
      </c>
      <c r="C98" s="944" t="s">
        <v>366</v>
      </c>
      <c r="D98" s="1236"/>
      <c r="E98" s="940" t="s">
        <v>250</v>
      </c>
      <c r="F98" s="940" t="s">
        <v>358</v>
      </c>
      <c r="H98" s="943" t="s">
        <v>502</v>
      </c>
      <c r="I98" s="943" t="s">
        <v>367</v>
      </c>
      <c r="J98" s="1046" t="s">
        <v>368</v>
      </c>
    </row>
    <row r="99" spans="1:11" ht="18" hidden="1" customHeight="1">
      <c r="B99" s="618" t="s">
        <v>865</v>
      </c>
      <c r="C99" s="758" t="s">
        <v>866</v>
      </c>
      <c r="D99" s="618">
        <v>45204</v>
      </c>
      <c r="E99" s="758">
        <f t="shared" ref="E99:F102" si="9">D99+6</f>
        <v>45210</v>
      </c>
      <c r="F99" s="758">
        <f t="shared" si="9"/>
        <v>45216</v>
      </c>
      <c r="H99" s="758">
        <v>45205</v>
      </c>
      <c r="I99" s="758">
        <v>45205</v>
      </c>
      <c r="J99" s="331"/>
    </row>
    <row r="100" spans="1:11" ht="18" hidden="1" customHeight="1">
      <c r="B100" s="742" t="s">
        <v>868</v>
      </c>
      <c r="C100" s="758" t="s">
        <v>869</v>
      </c>
      <c r="D100" s="618">
        <v>45211</v>
      </c>
      <c r="E100" s="758">
        <f t="shared" si="9"/>
        <v>45217</v>
      </c>
      <c r="F100" s="758">
        <f t="shared" si="9"/>
        <v>45223</v>
      </c>
      <c r="H100" s="758">
        <f t="shared" ref="H100:I102" si="10">H99+7</f>
        <v>45212</v>
      </c>
      <c r="I100" s="758">
        <f t="shared" si="10"/>
        <v>45212</v>
      </c>
      <c r="J100" s="331"/>
    </row>
    <row r="101" spans="1:11" ht="18" hidden="1" customHeight="1">
      <c r="B101" s="795" t="s">
        <v>871</v>
      </c>
      <c r="C101" s="758" t="s">
        <v>872</v>
      </c>
      <c r="D101" s="618">
        <v>45221</v>
      </c>
      <c r="E101" s="758">
        <f t="shared" si="9"/>
        <v>45227</v>
      </c>
      <c r="F101" s="758">
        <f t="shared" si="9"/>
        <v>45233</v>
      </c>
      <c r="H101" s="758">
        <f t="shared" si="10"/>
        <v>45219</v>
      </c>
      <c r="I101" s="758">
        <f t="shared" si="10"/>
        <v>45219</v>
      </c>
      <c r="J101" s="331"/>
    </row>
    <row r="102" spans="1:11" ht="18" hidden="1" customHeight="1">
      <c r="B102" s="742" t="s">
        <v>865</v>
      </c>
      <c r="C102" s="758" t="s">
        <v>874</v>
      </c>
      <c r="D102" s="618">
        <v>45225</v>
      </c>
      <c r="E102" s="758">
        <f t="shared" si="9"/>
        <v>45231</v>
      </c>
      <c r="F102" s="758">
        <f t="shared" si="9"/>
        <v>45237</v>
      </c>
      <c r="H102" s="758">
        <f t="shared" si="10"/>
        <v>45226</v>
      </c>
      <c r="I102" s="758">
        <f t="shared" si="10"/>
        <v>45226</v>
      </c>
      <c r="J102" s="331"/>
    </row>
    <row r="103" spans="1:11" ht="18" hidden="1" customHeight="1">
      <c r="B103" s="618" t="s">
        <v>865</v>
      </c>
      <c r="C103" s="758" t="s">
        <v>965</v>
      </c>
      <c r="D103" s="618">
        <v>45238</v>
      </c>
      <c r="E103" s="758">
        <f t="shared" ref="E103:F124" si="11">D103+3</f>
        <v>45241</v>
      </c>
      <c r="F103" s="758">
        <f t="shared" si="11"/>
        <v>45244</v>
      </c>
      <c r="H103" s="758" t="e">
        <f>C103+1</f>
        <v>#VALUE!</v>
      </c>
      <c r="I103" s="758">
        <f>D103+1</f>
        <v>45239</v>
      </c>
      <c r="J103" s="331"/>
    </row>
    <row r="104" spans="1:11" ht="18" hidden="1" customHeight="1">
      <c r="B104" s="795" t="s">
        <v>868</v>
      </c>
      <c r="C104" s="758" t="s">
        <v>966</v>
      </c>
      <c r="D104" s="618">
        <f>D103+7</f>
        <v>45245</v>
      </c>
      <c r="E104" s="758">
        <f t="shared" si="11"/>
        <v>45248</v>
      </c>
      <c r="F104" s="758">
        <f t="shared" si="11"/>
        <v>45251</v>
      </c>
      <c r="H104" s="758" t="e">
        <f>H103+7</f>
        <v>#VALUE!</v>
      </c>
      <c r="I104" s="758">
        <f>I103+7</f>
        <v>45246</v>
      </c>
      <c r="J104" s="331"/>
    </row>
    <row r="105" spans="1:11" ht="18" hidden="1" customHeight="1">
      <c r="B105" s="742" t="s">
        <v>871</v>
      </c>
      <c r="C105" s="758" t="s">
        <v>967</v>
      </c>
      <c r="D105" s="618">
        <f t="shared" ref="D105:D119" si="12">D104+7</f>
        <v>45252</v>
      </c>
      <c r="E105" s="758">
        <f t="shared" si="11"/>
        <v>45255</v>
      </c>
      <c r="F105" s="758">
        <f t="shared" si="11"/>
        <v>45258</v>
      </c>
      <c r="H105" s="758" t="e">
        <f t="shared" ref="H105:I168" si="13">H104+7</f>
        <v>#VALUE!</v>
      </c>
      <c r="I105" s="758">
        <f t="shared" si="13"/>
        <v>45253</v>
      </c>
      <c r="J105" s="331"/>
    </row>
    <row r="106" spans="1:11" ht="18" hidden="1" customHeight="1">
      <c r="B106" s="618" t="s">
        <v>865</v>
      </c>
      <c r="C106" s="758" t="s">
        <v>968</v>
      </c>
      <c r="D106" s="618">
        <f t="shared" si="12"/>
        <v>45259</v>
      </c>
      <c r="E106" s="758">
        <f t="shared" si="11"/>
        <v>45262</v>
      </c>
      <c r="F106" s="758">
        <f t="shared" si="11"/>
        <v>45265</v>
      </c>
      <c r="H106" s="758" t="e">
        <f t="shared" si="13"/>
        <v>#VALUE!</v>
      </c>
      <c r="I106" s="758">
        <f t="shared" si="13"/>
        <v>45260</v>
      </c>
      <c r="J106" s="331"/>
    </row>
    <row r="107" spans="1:11" ht="18" hidden="1" customHeight="1">
      <c r="B107" s="795" t="s">
        <v>868</v>
      </c>
      <c r="C107" s="758" t="s">
        <v>969</v>
      </c>
      <c r="D107" s="618">
        <f t="shared" si="12"/>
        <v>45266</v>
      </c>
      <c r="E107" s="758">
        <f t="shared" si="11"/>
        <v>45269</v>
      </c>
      <c r="F107" s="758">
        <f t="shared" si="11"/>
        <v>45272</v>
      </c>
      <c r="H107" s="758" t="e">
        <f t="shared" si="13"/>
        <v>#VALUE!</v>
      </c>
      <c r="I107" s="758">
        <f t="shared" si="13"/>
        <v>45267</v>
      </c>
      <c r="J107" s="331"/>
    </row>
    <row r="108" spans="1:11" ht="18" hidden="1" customHeight="1">
      <c r="B108" s="742" t="s">
        <v>871</v>
      </c>
      <c r="C108" s="758" t="s">
        <v>970</v>
      </c>
      <c r="D108" s="618">
        <f t="shared" si="12"/>
        <v>45273</v>
      </c>
      <c r="E108" s="758">
        <f t="shared" si="11"/>
        <v>45276</v>
      </c>
      <c r="F108" s="758">
        <f t="shared" si="11"/>
        <v>45279</v>
      </c>
      <c r="H108" s="758" t="e">
        <f t="shared" si="13"/>
        <v>#VALUE!</v>
      </c>
      <c r="I108" s="758">
        <f t="shared" si="13"/>
        <v>45274</v>
      </c>
      <c r="J108" s="331"/>
    </row>
    <row r="109" spans="1:11" ht="18" hidden="1" customHeight="1">
      <c r="B109" s="618" t="s">
        <v>865</v>
      </c>
      <c r="C109" s="758" t="s">
        <v>971</v>
      </c>
      <c r="D109" s="618">
        <f t="shared" si="12"/>
        <v>45280</v>
      </c>
      <c r="E109" s="758">
        <f t="shared" si="11"/>
        <v>45283</v>
      </c>
      <c r="F109" s="758">
        <f t="shared" si="11"/>
        <v>45286</v>
      </c>
      <c r="H109" s="758" t="e">
        <f t="shared" si="13"/>
        <v>#VALUE!</v>
      </c>
      <c r="I109" s="758">
        <f t="shared" si="13"/>
        <v>45281</v>
      </c>
      <c r="J109" s="331"/>
    </row>
    <row r="110" spans="1:11" ht="18" hidden="1" customHeight="1">
      <c r="B110" s="795" t="s">
        <v>868</v>
      </c>
      <c r="C110" s="758" t="s">
        <v>972</v>
      </c>
      <c r="D110" s="618">
        <f t="shared" si="12"/>
        <v>45287</v>
      </c>
      <c r="E110" s="758">
        <f t="shared" si="11"/>
        <v>45290</v>
      </c>
      <c r="F110" s="758">
        <f t="shared" si="11"/>
        <v>45293</v>
      </c>
      <c r="H110" s="758" t="e">
        <f t="shared" si="13"/>
        <v>#VALUE!</v>
      </c>
      <c r="I110" s="758">
        <f t="shared" si="13"/>
        <v>45288</v>
      </c>
      <c r="J110" s="331"/>
    </row>
    <row r="111" spans="1:11" ht="18" hidden="1" customHeight="1">
      <c r="B111" s="742" t="s">
        <v>871</v>
      </c>
      <c r="C111" s="758" t="s">
        <v>973</v>
      </c>
      <c r="D111" s="618">
        <f t="shared" si="12"/>
        <v>45294</v>
      </c>
      <c r="E111" s="758">
        <f t="shared" si="11"/>
        <v>45297</v>
      </c>
      <c r="F111" s="758">
        <f t="shared" si="11"/>
        <v>45300</v>
      </c>
      <c r="H111" s="758" t="e">
        <f t="shared" si="13"/>
        <v>#VALUE!</v>
      </c>
      <c r="I111" s="758">
        <f t="shared" si="13"/>
        <v>45295</v>
      </c>
      <c r="J111" s="331"/>
    </row>
    <row r="112" spans="1:11" ht="18" hidden="1" customHeight="1">
      <c r="B112" s="618" t="s">
        <v>865</v>
      </c>
      <c r="C112" s="758" t="s">
        <v>974</v>
      </c>
      <c r="D112" s="618">
        <f t="shared" si="12"/>
        <v>45301</v>
      </c>
      <c r="E112" s="758">
        <f t="shared" si="11"/>
        <v>45304</v>
      </c>
      <c r="F112" s="758">
        <f t="shared" si="11"/>
        <v>45307</v>
      </c>
      <c r="H112" s="758" t="e">
        <f t="shared" si="13"/>
        <v>#VALUE!</v>
      </c>
      <c r="I112" s="758">
        <f t="shared" si="13"/>
        <v>45302</v>
      </c>
      <c r="J112" s="331"/>
    </row>
    <row r="113" spans="1:10" ht="18" hidden="1" customHeight="1">
      <c r="B113" s="795" t="s">
        <v>868</v>
      </c>
      <c r="C113" s="758" t="s">
        <v>975</v>
      </c>
      <c r="D113" s="618">
        <f t="shared" si="12"/>
        <v>45308</v>
      </c>
      <c r="E113" s="758">
        <f t="shared" si="11"/>
        <v>45311</v>
      </c>
      <c r="F113" s="758">
        <f t="shared" si="11"/>
        <v>45314</v>
      </c>
      <c r="H113" s="758" t="e">
        <f t="shared" si="13"/>
        <v>#VALUE!</v>
      </c>
      <c r="I113" s="758">
        <f t="shared" si="13"/>
        <v>45309</v>
      </c>
      <c r="J113" s="331"/>
    </row>
    <row r="114" spans="1:10" ht="18" hidden="1" customHeight="1">
      <c r="B114" s="742" t="s">
        <v>871</v>
      </c>
      <c r="C114" s="758" t="s">
        <v>976</v>
      </c>
      <c r="D114" s="618">
        <f t="shared" si="12"/>
        <v>45315</v>
      </c>
      <c r="E114" s="758">
        <f t="shared" si="11"/>
        <v>45318</v>
      </c>
      <c r="F114" s="758">
        <f t="shared" si="11"/>
        <v>45321</v>
      </c>
      <c r="H114" s="758" t="e">
        <f t="shared" si="13"/>
        <v>#VALUE!</v>
      </c>
      <c r="I114" s="758">
        <f t="shared" si="13"/>
        <v>45316</v>
      </c>
      <c r="J114" s="331"/>
    </row>
    <row r="115" spans="1:10" ht="18" hidden="1" customHeight="1">
      <c r="B115" s="618" t="s">
        <v>865</v>
      </c>
      <c r="C115" s="758" t="s">
        <v>977</v>
      </c>
      <c r="D115" s="618">
        <f t="shared" si="12"/>
        <v>45322</v>
      </c>
      <c r="E115" s="758">
        <f t="shared" si="11"/>
        <v>45325</v>
      </c>
      <c r="F115" s="758">
        <f t="shared" si="11"/>
        <v>45328</v>
      </c>
      <c r="H115" s="758" t="e">
        <f t="shared" si="13"/>
        <v>#VALUE!</v>
      </c>
      <c r="I115" s="758">
        <f t="shared" si="13"/>
        <v>45323</v>
      </c>
      <c r="J115" s="331"/>
    </row>
    <row r="116" spans="1:10" ht="18" hidden="1" customHeight="1">
      <c r="B116" s="795" t="s">
        <v>868</v>
      </c>
      <c r="C116" s="758" t="s">
        <v>978</v>
      </c>
      <c r="D116" s="618">
        <f t="shared" si="12"/>
        <v>45329</v>
      </c>
      <c r="E116" s="758">
        <f t="shared" si="11"/>
        <v>45332</v>
      </c>
      <c r="F116" s="758">
        <f t="shared" si="11"/>
        <v>45335</v>
      </c>
      <c r="H116" s="758" t="e">
        <f t="shared" si="13"/>
        <v>#VALUE!</v>
      </c>
      <c r="I116" s="758">
        <f t="shared" si="13"/>
        <v>45330</v>
      </c>
      <c r="J116" s="331"/>
    </row>
    <row r="117" spans="1:10" ht="18" hidden="1" customHeight="1">
      <c r="B117" s="742" t="s">
        <v>871</v>
      </c>
      <c r="C117" s="758" t="s">
        <v>979</v>
      </c>
      <c r="D117" s="618">
        <f t="shared" si="12"/>
        <v>45336</v>
      </c>
      <c r="E117" s="758">
        <f t="shared" si="11"/>
        <v>45339</v>
      </c>
      <c r="F117" s="758">
        <f t="shared" si="11"/>
        <v>45342</v>
      </c>
      <c r="H117" s="758" t="e">
        <f t="shared" si="13"/>
        <v>#VALUE!</v>
      </c>
      <c r="I117" s="758">
        <f t="shared" si="13"/>
        <v>45337</v>
      </c>
      <c r="J117" s="331"/>
    </row>
    <row r="118" spans="1:10" ht="18" hidden="1" customHeight="1">
      <c r="B118" s="618" t="s">
        <v>865</v>
      </c>
      <c r="C118" s="758" t="s">
        <v>980</v>
      </c>
      <c r="D118" s="618">
        <f t="shared" si="12"/>
        <v>45343</v>
      </c>
      <c r="E118" s="758">
        <f t="shared" si="11"/>
        <v>45346</v>
      </c>
      <c r="F118" s="758">
        <f t="shared" si="11"/>
        <v>45349</v>
      </c>
      <c r="H118" s="758" t="e">
        <f t="shared" si="13"/>
        <v>#VALUE!</v>
      </c>
      <c r="I118" s="758">
        <f t="shared" si="13"/>
        <v>45344</v>
      </c>
      <c r="J118" s="331"/>
    </row>
    <row r="119" spans="1:10" ht="18" hidden="1" customHeight="1">
      <c r="B119" s="795" t="s">
        <v>868</v>
      </c>
      <c r="C119" s="758" t="s">
        <v>981</v>
      </c>
      <c r="D119" s="618">
        <f t="shared" si="12"/>
        <v>45350</v>
      </c>
      <c r="E119" s="758">
        <f t="shared" si="11"/>
        <v>45353</v>
      </c>
      <c r="F119" s="758">
        <f t="shared" si="11"/>
        <v>45356</v>
      </c>
      <c r="H119" s="758" t="e">
        <f t="shared" si="13"/>
        <v>#VALUE!</v>
      </c>
      <c r="I119" s="758">
        <f t="shared" si="13"/>
        <v>45351</v>
      </c>
      <c r="J119" s="331"/>
    </row>
    <row r="120" spans="1:10" ht="18" hidden="1" customHeight="1">
      <c r="B120" s="742" t="s">
        <v>871</v>
      </c>
      <c r="C120" s="758" t="s">
        <v>982</v>
      </c>
      <c r="D120" s="618">
        <v>45358</v>
      </c>
      <c r="E120" s="758">
        <f t="shared" si="11"/>
        <v>45361</v>
      </c>
      <c r="F120" s="758">
        <f t="shared" si="11"/>
        <v>45364</v>
      </c>
      <c r="H120" s="758">
        <v>45358</v>
      </c>
      <c r="I120" s="758">
        <v>45358</v>
      </c>
      <c r="J120" s="331"/>
    </row>
    <row r="121" spans="1:10" ht="18" hidden="1" customHeight="1">
      <c r="B121" s="618" t="s">
        <v>865</v>
      </c>
      <c r="C121" s="758" t="s">
        <v>983</v>
      </c>
      <c r="D121" s="618">
        <v>45366</v>
      </c>
      <c r="E121" s="758">
        <f t="shared" si="11"/>
        <v>45369</v>
      </c>
      <c r="F121" s="758">
        <f t="shared" si="11"/>
        <v>45372</v>
      </c>
      <c r="H121" s="758">
        <f t="shared" si="13"/>
        <v>45365</v>
      </c>
      <c r="I121" s="758">
        <f t="shared" si="13"/>
        <v>45365</v>
      </c>
      <c r="J121" s="331"/>
    </row>
    <row r="122" spans="1:10" ht="18" hidden="1" customHeight="1">
      <c r="B122" s="795" t="s">
        <v>868</v>
      </c>
      <c r="C122" s="758" t="s">
        <v>984</v>
      </c>
      <c r="D122" s="618">
        <v>45375</v>
      </c>
      <c r="E122" s="758">
        <f t="shared" si="11"/>
        <v>45378</v>
      </c>
      <c r="F122" s="758">
        <f t="shared" si="11"/>
        <v>45381</v>
      </c>
      <c r="H122" s="758">
        <f t="shared" si="13"/>
        <v>45372</v>
      </c>
      <c r="I122" s="758">
        <f t="shared" si="13"/>
        <v>45372</v>
      </c>
      <c r="J122" s="331"/>
    </row>
    <row r="123" spans="1:10" ht="18" hidden="1" customHeight="1">
      <c r="B123" s="742" t="s">
        <v>871</v>
      </c>
      <c r="C123" s="758" t="s">
        <v>985</v>
      </c>
      <c r="D123" s="618">
        <v>45378</v>
      </c>
      <c r="E123" s="758">
        <f t="shared" si="11"/>
        <v>45381</v>
      </c>
      <c r="F123" s="758">
        <f t="shared" si="11"/>
        <v>45384</v>
      </c>
      <c r="H123" s="758">
        <f t="shared" si="13"/>
        <v>45379</v>
      </c>
      <c r="I123" s="758">
        <f t="shared" si="13"/>
        <v>45379</v>
      </c>
      <c r="J123" s="331"/>
    </row>
    <row r="124" spans="1:10" ht="18" hidden="1" customHeight="1">
      <c r="B124" s="955" t="s">
        <v>865</v>
      </c>
      <c r="C124" s="955" t="s">
        <v>986</v>
      </c>
      <c r="D124" s="955">
        <f t="shared" ref="D124:D125" si="14">D123+7</f>
        <v>45385</v>
      </c>
      <c r="E124" s="758">
        <f t="shared" si="11"/>
        <v>45388</v>
      </c>
      <c r="F124" s="758">
        <f t="shared" si="11"/>
        <v>45391</v>
      </c>
      <c r="H124" s="758">
        <f t="shared" si="13"/>
        <v>45386</v>
      </c>
      <c r="I124" s="758">
        <f t="shared" si="13"/>
        <v>45386</v>
      </c>
      <c r="J124" s="331"/>
    </row>
    <row r="125" spans="1:10" ht="18" hidden="1" customHeight="1">
      <c r="B125" s="880" t="s">
        <v>399</v>
      </c>
      <c r="C125" s="955" t="s">
        <v>987</v>
      </c>
      <c r="D125" s="800">
        <f t="shared" si="14"/>
        <v>45392</v>
      </c>
      <c r="E125" s="984"/>
      <c r="F125" s="984"/>
      <c r="H125" s="758">
        <f t="shared" si="13"/>
        <v>45393</v>
      </c>
      <c r="I125" s="758">
        <f t="shared" si="13"/>
        <v>45393</v>
      </c>
      <c r="J125" s="331"/>
    </row>
    <row r="126" spans="1:10" ht="18" hidden="1" customHeight="1">
      <c r="A126" s="861" t="s">
        <v>988</v>
      </c>
      <c r="B126" s="955" t="s">
        <v>871</v>
      </c>
      <c r="C126" s="955" t="s">
        <v>989</v>
      </c>
      <c r="D126" s="955">
        <v>45402</v>
      </c>
      <c r="E126" s="758">
        <f>D126+3</f>
        <v>45405</v>
      </c>
      <c r="F126" s="758">
        <f>E126+3</f>
        <v>45408</v>
      </c>
      <c r="H126" s="758">
        <f t="shared" si="13"/>
        <v>45400</v>
      </c>
      <c r="I126" s="758">
        <f t="shared" si="13"/>
        <v>45400</v>
      </c>
      <c r="J126" s="331"/>
    </row>
    <row r="127" spans="1:10" ht="18" hidden="1" customHeight="1">
      <c r="B127" s="955" t="s">
        <v>865</v>
      </c>
      <c r="C127" s="955" t="s">
        <v>990</v>
      </c>
      <c r="D127" s="955">
        <v>45408</v>
      </c>
      <c r="E127" s="758">
        <f>D127+3</f>
        <v>45411</v>
      </c>
      <c r="F127" s="758">
        <f>E127+3</f>
        <v>45414</v>
      </c>
      <c r="H127" s="758">
        <f t="shared" si="13"/>
        <v>45407</v>
      </c>
      <c r="I127" s="758">
        <f t="shared" si="13"/>
        <v>45407</v>
      </c>
      <c r="J127" s="331"/>
    </row>
    <row r="128" spans="1:10" ht="18" hidden="1" customHeight="1">
      <c r="A128" s="861" t="s">
        <v>991</v>
      </c>
      <c r="B128" s="955" t="s">
        <v>868</v>
      </c>
      <c r="C128" s="955" t="s">
        <v>992</v>
      </c>
      <c r="D128" s="955">
        <v>45418</v>
      </c>
      <c r="E128" s="758">
        <v>45420</v>
      </c>
      <c r="F128" s="758">
        <v>45420</v>
      </c>
      <c r="H128" s="758">
        <f t="shared" si="13"/>
        <v>45414</v>
      </c>
      <c r="I128" s="758">
        <f t="shared" si="13"/>
        <v>45414</v>
      </c>
      <c r="J128" s="331"/>
    </row>
    <row r="129" spans="1:10" ht="18" hidden="1" customHeight="1">
      <c r="B129" s="955" t="s">
        <v>871</v>
      </c>
      <c r="C129" s="955" t="s">
        <v>993</v>
      </c>
      <c r="D129" s="955">
        <v>45423</v>
      </c>
      <c r="E129" s="758">
        <f>D129+3</f>
        <v>45426</v>
      </c>
      <c r="F129" s="758">
        <f>E129+3</f>
        <v>45429</v>
      </c>
      <c r="H129" s="758">
        <f t="shared" si="13"/>
        <v>45421</v>
      </c>
      <c r="I129" s="758">
        <f t="shared" si="13"/>
        <v>45421</v>
      </c>
      <c r="J129" s="331"/>
    </row>
    <row r="130" spans="1:10" ht="18" hidden="1" customHeight="1">
      <c r="A130" s="861" t="s">
        <v>865</v>
      </c>
      <c r="B130" s="880" t="s">
        <v>399</v>
      </c>
      <c r="C130" s="955" t="s">
        <v>994</v>
      </c>
      <c r="D130" s="800">
        <v>45429</v>
      </c>
      <c r="E130" s="800">
        <f>D130+3</f>
        <v>45432</v>
      </c>
      <c r="F130" s="800">
        <f>E130+3</f>
        <v>45435</v>
      </c>
      <c r="H130" s="758">
        <f t="shared" si="13"/>
        <v>45428</v>
      </c>
      <c r="I130" s="758">
        <f t="shared" si="13"/>
        <v>45428</v>
      </c>
      <c r="J130" s="331"/>
    </row>
    <row r="131" spans="1:10" ht="18" hidden="1" customHeight="1">
      <c r="B131" s="955" t="s">
        <v>868</v>
      </c>
      <c r="C131" s="955" t="s">
        <v>995</v>
      </c>
      <c r="D131" s="955">
        <v>45436</v>
      </c>
      <c r="E131" s="880" t="s">
        <v>399</v>
      </c>
      <c r="F131" s="880" t="s">
        <v>399</v>
      </c>
      <c r="H131" s="758">
        <f t="shared" si="13"/>
        <v>45435</v>
      </c>
      <c r="I131" s="758">
        <f t="shared" si="13"/>
        <v>45435</v>
      </c>
      <c r="J131" s="331"/>
    </row>
    <row r="132" spans="1:10" ht="18" hidden="1" customHeight="1">
      <c r="B132" s="955" t="s">
        <v>871</v>
      </c>
      <c r="C132" s="955" t="s">
        <v>996</v>
      </c>
      <c r="D132" s="955">
        <v>45444</v>
      </c>
      <c r="E132" s="880" t="s">
        <v>399</v>
      </c>
      <c r="F132" s="880" t="s">
        <v>399</v>
      </c>
      <c r="H132" s="758">
        <f t="shared" si="13"/>
        <v>45442</v>
      </c>
      <c r="I132" s="758">
        <f t="shared" si="13"/>
        <v>45442</v>
      </c>
      <c r="J132" s="331"/>
    </row>
    <row r="133" spans="1:10" ht="18" hidden="1" customHeight="1">
      <c r="B133" s="955" t="s">
        <v>865</v>
      </c>
      <c r="C133" s="955" t="s">
        <v>997</v>
      </c>
      <c r="D133" s="955">
        <v>45450</v>
      </c>
      <c r="E133" s="880" t="s">
        <v>399</v>
      </c>
      <c r="F133" s="880" t="s">
        <v>399</v>
      </c>
      <c r="H133" s="758">
        <f t="shared" si="13"/>
        <v>45449</v>
      </c>
      <c r="I133" s="758">
        <f t="shared" si="13"/>
        <v>45449</v>
      </c>
      <c r="J133" s="331"/>
    </row>
    <row r="134" spans="1:10" ht="18" hidden="1" customHeight="1">
      <c r="B134" s="955" t="s">
        <v>868</v>
      </c>
      <c r="C134" s="955" t="s">
        <v>998</v>
      </c>
      <c r="D134" s="955">
        <v>45455</v>
      </c>
      <c r="E134" s="880" t="s">
        <v>399</v>
      </c>
      <c r="F134" s="880" t="s">
        <v>399</v>
      </c>
      <c r="H134" s="758">
        <f t="shared" si="13"/>
        <v>45456</v>
      </c>
      <c r="I134" s="758">
        <f t="shared" si="13"/>
        <v>45456</v>
      </c>
      <c r="J134" s="331"/>
    </row>
    <row r="135" spans="1:10" ht="18" hidden="1" customHeight="1">
      <c r="B135" s="955" t="s">
        <v>871</v>
      </c>
      <c r="C135" s="955" t="s">
        <v>999</v>
      </c>
      <c r="D135" s="955">
        <v>45462</v>
      </c>
      <c r="E135" s="880" t="s">
        <v>399</v>
      </c>
      <c r="F135" s="880" t="s">
        <v>399</v>
      </c>
      <c r="H135" s="758">
        <f t="shared" si="13"/>
        <v>45463</v>
      </c>
      <c r="I135" s="758">
        <f t="shared" si="13"/>
        <v>45463</v>
      </c>
      <c r="J135" s="331"/>
    </row>
    <row r="136" spans="1:10" ht="18" hidden="1" customHeight="1">
      <c r="B136" s="955" t="s">
        <v>865</v>
      </c>
      <c r="C136" s="955" t="s">
        <v>1000</v>
      </c>
      <c r="D136" s="955">
        <v>45471</v>
      </c>
      <c r="E136" s="880" t="s">
        <v>399</v>
      </c>
      <c r="F136" s="880" t="s">
        <v>399</v>
      </c>
      <c r="H136" s="758">
        <f t="shared" si="13"/>
        <v>45470</v>
      </c>
      <c r="I136" s="758">
        <f t="shared" si="13"/>
        <v>45470</v>
      </c>
      <c r="J136" s="331"/>
    </row>
    <row r="137" spans="1:10" ht="18" hidden="1" customHeight="1">
      <c r="B137" s="955" t="s">
        <v>868</v>
      </c>
      <c r="C137" s="955" t="s">
        <v>1001</v>
      </c>
      <c r="D137" s="955">
        <v>45476</v>
      </c>
      <c r="E137" s="880" t="s">
        <v>399</v>
      </c>
      <c r="F137" s="880" t="s">
        <v>399</v>
      </c>
      <c r="H137" s="758">
        <f t="shared" si="13"/>
        <v>45477</v>
      </c>
      <c r="I137" s="758">
        <f t="shared" si="13"/>
        <v>45477</v>
      </c>
      <c r="J137" s="331"/>
    </row>
    <row r="138" spans="1:10" ht="18" hidden="1" customHeight="1">
      <c r="B138" s="955" t="s">
        <v>871</v>
      </c>
      <c r="C138" s="955" t="s">
        <v>1002</v>
      </c>
      <c r="D138" s="955">
        <v>45483</v>
      </c>
      <c r="E138" s="880" t="s">
        <v>399</v>
      </c>
      <c r="F138" s="880" t="s">
        <v>399</v>
      </c>
      <c r="H138" s="758">
        <f t="shared" si="13"/>
        <v>45484</v>
      </c>
      <c r="I138" s="758">
        <f t="shared" si="13"/>
        <v>45484</v>
      </c>
      <c r="J138" s="331"/>
    </row>
    <row r="139" spans="1:10" ht="18" hidden="1" customHeight="1">
      <c r="B139" s="955" t="s">
        <v>865</v>
      </c>
      <c r="C139" s="955" t="s">
        <v>1003</v>
      </c>
      <c r="D139" s="955">
        <v>45490</v>
      </c>
      <c r="E139" s="880" t="s">
        <v>399</v>
      </c>
      <c r="F139" s="880" t="s">
        <v>399</v>
      </c>
      <c r="H139" s="758">
        <f t="shared" si="13"/>
        <v>45491</v>
      </c>
      <c r="I139" s="758">
        <f t="shared" si="13"/>
        <v>45491</v>
      </c>
      <c r="J139" s="331"/>
    </row>
    <row r="140" spans="1:10" ht="18" hidden="1" customHeight="1">
      <c r="B140" s="955" t="s">
        <v>868</v>
      </c>
      <c r="C140" s="955" t="s">
        <v>1004</v>
      </c>
      <c r="D140" s="955">
        <v>45497</v>
      </c>
      <c r="E140" s="880" t="s">
        <v>399</v>
      </c>
      <c r="F140" s="880" t="s">
        <v>399</v>
      </c>
      <c r="H140" s="758">
        <f t="shared" si="13"/>
        <v>45498</v>
      </c>
      <c r="I140" s="758">
        <f t="shared" si="13"/>
        <v>45498</v>
      </c>
      <c r="J140" s="331"/>
    </row>
    <row r="141" spans="1:10" ht="18" hidden="1" customHeight="1">
      <c r="B141" s="955" t="s">
        <v>871</v>
      </c>
      <c r="C141" s="955" t="s">
        <v>1005</v>
      </c>
      <c r="D141" s="955">
        <v>45504</v>
      </c>
      <c r="E141" s="880" t="s">
        <v>399</v>
      </c>
      <c r="F141" s="880" t="s">
        <v>399</v>
      </c>
      <c r="H141" s="758">
        <f t="shared" si="13"/>
        <v>45505</v>
      </c>
      <c r="I141" s="758">
        <f t="shared" si="13"/>
        <v>45505</v>
      </c>
      <c r="J141" s="331"/>
    </row>
    <row r="142" spans="1:10" ht="18" hidden="1" customHeight="1">
      <c r="B142" s="955" t="s">
        <v>865</v>
      </c>
      <c r="C142" s="955" t="s">
        <v>1006</v>
      </c>
      <c r="D142" s="955">
        <v>45514</v>
      </c>
      <c r="E142" s="758">
        <f>D142+3</f>
        <v>45517</v>
      </c>
      <c r="F142" s="758">
        <f>E142+3</f>
        <v>45520</v>
      </c>
      <c r="H142" s="758">
        <f t="shared" si="13"/>
        <v>45512</v>
      </c>
      <c r="I142" s="758">
        <f t="shared" si="13"/>
        <v>45512</v>
      </c>
      <c r="J142" s="331"/>
    </row>
    <row r="143" spans="1:10" ht="18" hidden="1" customHeight="1">
      <c r="B143" s="955" t="s">
        <v>868</v>
      </c>
      <c r="C143" s="955" t="s">
        <v>1007</v>
      </c>
      <c r="D143" s="955">
        <v>45519</v>
      </c>
      <c r="E143" s="880" t="s">
        <v>399</v>
      </c>
      <c r="F143" s="880" t="s">
        <v>399</v>
      </c>
      <c r="H143" s="758">
        <f t="shared" si="13"/>
        <v>45519</v>
      </c>
      <c r="I143" s="758">
        <f t="shared" si="13"/>
        <v>45519</v>
      </c>
      <c r="J143" s="331"/>
    </row>
    <row r="144" spans="1:10" ht="18" hidden="1" customHeight="1">
      <c r="B144" s="955" t="s">
        <v>871</v>
      </c>
      <c r="C144" s="955" t="s">
        <v>1008</v>
      </c>
      <c r="D144" s="955">
        <v>45525</v>
      </c>
      <c r="E144" s="880" t="s">
        <v>399</v>
      </c>
      <c r="F144" s="880" t="s">
        <v>399</v>
      </c>
      <c r="H144" s="758">
        <f t="shared" si="13"/>
        <v>45526</v>
      </c>
      <c r="I144" s="758">
        <f t="shared" si="13"/>
        <v>45526</v>
      </c>
      <c r="J144" s="331"/>
    </row>
    <row r="145" spans="1:10" ht="18" hidden="1" customHeight="1">
      <c r="B145" s="955" t="s">
        <v>865</v>
      </c>
      <c r="C145" s="955" t="s">
        <v>1009</v>
      </c>
      <c r="D145" s="955">
        <v>45534</v>
      </c>
      <c r="E145" s="880" t="s">
        <v>399</v>
      </c>
      <c r="F145" s="880" t="s">
        <v>399</v>
      </c>
      <c r="H145" s="758">
        <f t="shared" si="13"/>
        <v>45533</v>
      </c>
      <c r="I145" s="758">
        <f t="shared" si="13"/>
        <v>45533</v>
      </c>
      <c r="J145" s="331"/>
    </row>
    <row r="146" spans="1:10" ht="18" hidden="1" customHeight="1">
      <c r="B146" s="955" t="s">
        <v>868</v>
      </c>
      <c r="C146" s="955" t="s">
        <v>1010</v>
      </c>
      <c r="D146" s="955">
        <v>45542</v>
      </c>
      <c r="E146" s="880" t="s">
        <v>399</v>
      </c>
      <c r="F146" s="880" t="s">
        <v>399</v>
      </c>
      <c r="H146" s="758">
        <f t="shared" si="13"/>
        <v>45540</v>
      </c>
      <c r="I146" s="758">
        <f t="shared" si="13"/>
        <v>45540</v>
      </c>
      <c r="J146" s="331"/>
    </row>
    <row r="147" spans="1:10" ht="18" hidden="1" customHeight="1">
      <c r="B147" s="955" t="s">
        <v>865</v>
      </c>
      <c r="C147" s="955" t="s">
        <v>1011</v>
      </c>
      <c r="D147" s="955">
        <v>45546</v>
      </c>
      <c r="E147" s="758">
        <f t="shared" ref="E147:F151" si="15">D147+3</f>
        <v>45549</v>
      </c>
      <c r="F147" s="758">
        <f t="shared" si="15"/>
        <v>45552</v>
      </c>
      <c r="H147" s="758">
        <f t="shared" si="13"/>
        <v>45547</v>
      </c>
      <c r="I147" s="758">
        <f t="shared" si="13"/>
        <v>45547</v>
      </c>
      <c r="J147" s="331"/>
    </row>
    <row r="148" spans="1:10" ht="18" hidden="1" customHeight="1">
      <c r="B148" s="1026" t="s">
        <v>423</v>
      </c>
      <c r="C148" s="955" t="s">
        <v>1012</v>
      </c>
      <c r="D148" s="955">
        <v>45553</v>
      </c>
      <c r="E148" s="800">
        <f t="shared" si="15"/>
        <v>45556</v>
      </c>
      <c r="F148" s="800">
        <f t="shared" si="15"/>
        <v>45559</v>
      </c>
      <c r="H148" s="758">
        <f t="shared" si="13"/>
        <v>45554</v>
      </c>
      <c r="I148" s="758">
        <f t="shared" si="13"/>
        <v>45554</v>
      </c>
      <c r="J148" s="331"/>
    </row>
    <row r="149" spans="1:10" ht="18" hidden="1" customHeight="1">
      <c r="B149" s="955" t="s">
        <v>926</v>
      </c>
      <c r="C149" s="955" t="s">
        <v>1013</v>
      </c>
      <c r="D149" s="955">
        <v>45560</v>
      </c>
      <c r="E149" s="758">
        <f t="shared" si="15"/>
        <v>45563</v>
      </c>
      <c r="F149" s="758">
        <f t="shared" si="15"/>
        <v>45566</v>
      </c>
      <c r="H149" s="758">
        <f t="shared" si="13"/>
        <v>45561</v>
      </c>
      <c r="I149" s="758">
        <f t="shared" si="13"/>
        <v>45561</v>
      </c>
      <c r="J149" s="331"/>
    </row>
    <row r="150" spans="1:10" ht="18" hidden="1" customHeight="1">
      <c r="A150" s="861" t="s">
        <v>865</v>
      </c>
      <c r="B150" s="955" t="s">
        <v>932</v>
      </c>
      <c r="C150" s="955" t="s">
        <v>1014</v>
      </c>
      <c r="D150" s="955">
        <v>45569</v>
      </c>
      <c r="E150" s="758">
        <f t="shared" si="15"/>
        <v>45572</v>
      </c>
      <c r="F150" s="758">
        <f t="shared" si="15"/>
        <v>45575</v>
      </c>
      <c r="H150" s="758">
        <f t="shared" si="13"/>
        <v>45568</v>
      </c>
      <c r="I150" s="758">
        <f t="shared" si="13"/>
        <v>45568</v>
      </c>
      <c r="J150" s="331"/>
    </row>
    <row r="151" spans="1:10" ht="18" hidden="1" customHeight="1">
      <c r="B151" s="955" t="s">
        <v>868</v>
      </c>
      <c r="C151" s="955" t="s">
        <v>1015</v>
      </c>
      <c r="D151" s="955">
        <v>45574</v>
      </c>
      <c r="E151" s="758">
        <f t="shared" si="15"/>
        <v>45577</v>
      </c>
      <c r="F151" s="758">
        <f t="shared" si="15"/>
        <v>45580</v>
      </c>
      <c r="H151" s="758">
        <f t="shared" si="13"/>
        <v>45575</v>
      </c>
      <c r="I151" s="758">
        <f t="shared" si="13"/>
        <v>45575</v>
      </c>
      <c r="J151" s="331"/>
    </row>
    <row r="152" spans="1:10" ht="18" hidden="1" customHeight="1">
      <c r="B152" s="955" t="s">
        <v>926</v>
      </c>
      <c r="C152" s="955" t="s">
        <v>1016</v>
      </c>
      <c r="D152" s="955">
        <v>45581</v>
      </c>
      <c r="E152" s="880" t="s">
        <v>399</v>
      </c>
      <c r="F152" s="880" t="s">
        <v>399</v>
      </c>
      <c r="H152" s="758">
        <f t="shared" si="13"/>
        <v>45582</v>
      </c>
      <c r="I152" s="758">
        <f t="shared" si="13"/>
        <v>45582</v>
      </c>
      <c r="J152" s="331"/>
    </row>
    <row r="153" spans="1:10" ht="18" hidden="1" customHeight="1">
      <c r="A153" s="861" t="s">
        <v>865</v>
      </c>
      <c r="B153" s="955" t="s">
        <v>932</v>
      </c>
      <c r="C153" s="955" t="s">
        <v>1017</v>
      </c>
      <c r="D153" s="955">
        <v>45589</v>
      </c>
      <c r="E153" s="758">
        <f t="shared" ref="E153:F170" si="16">D153+3</f>
        <v>45592</v>
      </c>
      <c r="F153" s="758">
        <f t="shared" si="16"/>
        <v>45595</v>
      </c>
      <c r="H153" s="758">
        <f t="shared" si="13"/>
        <v>45589</v>
      </c>
      <c r="I153" s="758">
        <f t="shared" si="13"/>
        <v>45589</v>
      </c>
      <c r="J153" s="331"/>
    </row>
    <row r="154" spans="1:10" ht="18" hidden="1" customHeight="1">
      <c r="B154" s="955" t="s">
        <v>868</v>
      </c>
      <c r="C154" s="955" t="s">
        <v>1018</v>
      </c>
      <c r="D154" s="955">
        <v>45595</v>
      </c>
      <c r="E154" s="758">
        <f t="shared" si="16"/>
        <v>45598</v>
      </c>
      <c r="F154" s="758">
        <f t="shared" si="16"/>
        <v>45601</v>
      </c>
      <c r="H154" s="758">
        <f t="shared" si="13"/>
        <v>45596</v>
      </c>
      <c r="I154" s="758">
        <f t="shared" si="13"/>
        <v>45596</v>
      </c>
      <c r="J154" s="331"/>
    </row>
    <row r="155" spans="1:10" ht="18" hidden="1" customHeight="1">
      <c r="B155" s="1026" t="s">
        <v>423</v>
      </c>
      <c r="C155" s="955" t="s">
        <v>1019</v>
      </c>
      <c r="D155" s="800">
        <v>45603</v>
      </c>
      <c r="E155" s="800">
        <f t="shared" si="16"/>
        <v>45606</v>
      </c>
      <c r="F155" s="800">
        <f t="shared" si="16"/>
        <v>45609</v>
      </c>
      <c r="H155" s="758">
        <f t="shared" si="13"/>
        <v>45603</v>
      </c>
      <c r="I155" s="758">
        <f t="shared" si="13"/>
        <v>45603</v>
      </c>
      <c r="J155" s="331"/>
    </row>
    <row r="156" spans="1:10" ht="18" hidden="1" customHeight="1">
      <c r="A156" s="861" t="s">
        <v>1020</v>
      </c>
      <c r="B156" s="955" t="s">
        <v>404</v>
      </c>
      <c r="C156" s="955" t="s">
        <v>1021</v>
      </c>
      <c r="D156" s="955">
        <v>45614</v>
      </c>
      <c r="E156" s="758">
        <f t="shared" si="16"/>
        <v>45617</v>
      </c>
      <c r="F156" s="758">
        <f t="shared" si="16"/>
        <v>45620</v>
      </c>
      <c r="H156" s="758">
        <f t="shared" si="13"/>
        <v>45610</v>
      </c>
      <c r="I156" s="758">
        <f t="shared" si="13"/>
        <v>45610</v>
      </c>
      <c r="J156" s="331"/>
    </row>
    <row r="157" spans="1:10" ht="18" hidden="1" customHeight="1">
      <c r="A157" s="861" t="s">
        <v>868</v>
      </c>
      <c r="B157" s="955" t="s">
        <v>404</v>
      </c>
      <c r="C157" s="955" t="s">
        <v>1022</v>
      </c>
      <c r="D157" s="955">
        <v>45620</v>
      </c>
      <c r="E157" s="758">
        <f t="shared" si="16"/>
        <v>45623</v>
      </c>
      <c r="F157" s="758">
        <f t="shared" si="16"/>
        <v>45626</v>
      </c>
      <c r="H157" s="758">
        <f t="shared" si="13"/>
        <v>45617</v>
      </c>
      <c r="I157" s="758">
        <f t="shared" si="13"/>
        <v>45617</v>
      </c>
      <c r="J157" s="331"/>
    </row>
    <row r="158" spans="1:10" ht="18" hidden="1" customHeight="1">
      <c r="B158" s="955" t="s">
        <v>404</v>
      </c>
      <c r="C158" s="955" t="s">
        <v>1023</v>
      </c>
      <c r="D158" s="955">
        <v>45627</v>
      </c>
      <c r="E158" s="758">
        <f t="shared" si="16"/>
        <v>45630</v>
      </c>
      <c r="F158" s="758">
        <f t="shared" si="16"/>
        <v>45633</v>
      </c>
      <c r="H158" s="758">
        <f t="shared" si="13"/>
        <v>45624</v>
      </c>
      <c r="I158" s="758">
        <f t="shared" si="13"/>
        <v>45624</v>
      </c>
      <c r="J158" s="331"/>
    </row>
    <row r="159" spans="1:10" ht="18" hidden="1" customHeight="1">
      <c r="B159" s="955" t="s">
        <v>404</v>
      </c>
      <c r="C159" s="955" t="s">
        <v>1024</v>
      </c>
      <c r="D159" s="955">
        <v>45633</v>
      </c>
      <c r="E159" s="758">
        <f t="shared" si="16"/>
        <v>45636</v>
      </c>
      <c r="F159" s="758">
        <f t="shared" si="16"/>
        <v>45639</v>
      </c>
      <c r="H159" s="758">
        <f t="shared" si="13"/>
        <v>45631</v>
      </c>
      <c r="I159" s="758">
        <f t="shared" si="13"/>
        <v>45631</v>
      </c>
      <c r="J159" s="331"/>
    </row>
    <row r="160" spans="1:10" ht="18" hidden="1" customHeight="1">
      <c r="A160" s="861" t="s">
        <v>404</v>
      </c>
      <c r="B160" s="955" t="s">
        <v>404</v>
      </c>
      <c r="C160" s="955" t="s">
        <v>1025</v>
      </c>
      <c r="D160" s="955">
        <v>45637</v>
      </c>
      <c r="E160" s="758">
        <f t="shared" si="16"/>
        <v>45640</v>
      </c>
      <c r="F160" s="758">
        <f t="shared" si="16"/>
        <v>45643</v>
      </c>
      <c r="H160" s="758">
        <f t="shared" si="13"/>
        <v>45638</v>
      </c>
      <c r="I160" s="758">
        <f t="shared" si="13"/>
        <v>45638</v>
      </c>
      <c r="J160" s="331"/>
    </row>
    <row r="161" spans="1:10" ht="18" hidden="1" customHeight="1">
      <c r="A161" s="861" t="s">
        <v>404</v>
      </c>
      <c r="B161" s="955" t="s">
        <v>404</v>
      </c>
      <c r="C161" s="955" t="s">
        <v>1026</v>
      </c>
      <c r="D161" s="955">
        <v>45644</v>
      </c>
      <c r="E161" s="758">
        <f t="shared" si="16"/>
        <v>45647</v>
      </c>
      <c r="F161" s="758">
        <f t="shared" si="16"/>
        <v>45650</v>
      </c>
      <c r="H161" s="758">
        <f t="shared" si="13"/>
        <v>45645</v>
      </c>
      <c r="I161" s="758">
        <f t="shared" si="13"/>
        <v>45645</v>
      </c>
      <c r="J161" s="331"/>
    </row>
    <row r="162" spans="1:10" ht="18" hidden="1" customHeight="1">
      <c r="B162" s="955" t="s">
        <v>404</v>
      </c>
      <c r="C162" s="955" t="s">
        <v>1027</v>
      </c>
      <c r="D162" s="955">
        <v>45650</v>
      </c>
      <c r="E162" s="758">
        <f t="shared" si="16"/>
        <v>45653</v>
      </c>
      <c r="F162" s="758">
        <f t="shared" si="16"/>
        <v>45656</v>
      </c>
      <c r="H162" s="758">
        <f t="shared" si="13"/>
        <v>45652</v>
      </c>
      <c r="I162" s="758">
        <f t="shared" si="13"/>
        <v>45652</v>
      </c>
      <c r="J162" s="331"/>
    </row>
    <row r="163" spans="1:10" ht="18" hidden="1" customHeight="1">
      <c r="B163" s="955" t="s">
        <v>404</v>
      </c>
      <c r="C163" s="955" t="s">
        <v>1028</v>
      </c>
      <c r="D163" s="955">
        <v>45657</v>
      </c>
      <c r="E163" s="758">
        <f t="shared" si="16"/>
        <v>45660</v>
      </c>
      <c r="F163" s="758">
        <f t="shared" si="16"/>
        <v>45663</v>
      </c>
      <c r="H163" s="758">
        <f t="shared" si="13"/>
        <v>45659</v>
      </c>
      <c r="I163" s="758">
        <f t="shared" si="13"/>
        <v>45659</v>
      </c>
      <c r="J163" s="331"/>
    </row>
    <row r="164" spans="1:10" ht="18" hidden="1" customHeight="1">
      <c r="B164" s="955" t="s">
        <v>404</v>
      </c>
      <c r="C164" s="955" t="s">
        <v>1029</v>
      </c>
      <c r="D164" s="955">
        <v>45664</v>
      </c>
      <c r="E164" s="758">
        <f t="shared" si="16"/>
        <v>45667</v>
      </c>
      <c r="F164" s="758">
        <f t="shared" si="16"/>
        <v>45670</v>
      </c>
      <c r="H164" s="758">
        <f t="shared" si="13"/>
        <v>45666</v>
      </c>
      <c r="I164" s="758">
        <f t="shared" si="13"/>
        <v>45666</v>
      </c>
      <c r="J164" s="331"/>
    </row>
    <row r="165" spans="1:10" ht="18" hidden="1" customHeight="1">
      <c r="B165" s="955" t="s">
        <v>404</v>
      </c>
      <c r="C165" s="955" t="s">
        <v>1030</v>
      </c>
      <c r="D165" s="955">
        <v>45671</v>
      </c>
      <c r="E165" s="758">
        <f t="shared" si="16"/>
        <v>45674</v>
      </c>
      <c r="F165" s="758">
        <f t="shared" si="16"/>
        <v>45677</v>
      </c>
      <c r="H165" s="758">
        <f t="shared" si="13"/>
        <v>45673</v>
      </c>
      <c r="I165" s="758">
        <f t="shared" si="13"/>
        <v>45673</v>
      </c>
      <c r="J165" s="331"/>
    </row>
    <row r="166" spans="1:10" ht="18" hidden="1" customHeight="1">
      <c r="B166" s="955" t="s">
        <v>404</v>
      </c>
      <c r="C166" s="955" t="s">
        <v>1031</v>
      </c>
      <c r="D166" s="955">
        <v>45313</v>
      </c>
      <c r="E166" s="758">
        <f t="shared" si="16"/>
        <v>45316</v>
      </c>
      <c r="F166" s="758">
        <f t="shared" si="16"/>
        <v>45319</v>
      </c>
      <c r="H166" s="758">
        <f t="shared" si="13"/>
        <v>45680</v>
      </c>
      <c r="I166" s="758">
        <f t="shared" si="13"/>
        <v>45680</v>
      </c>
      <c r="J166" s="331"/>
    </row>
    <row r="167" spans="1:10" ht="18" hidden="1" customHeight="1">
      <c r="B167" s="955" t="s">
        <v>404</v>
      </c>
      <c r="C167" s="955" t="s">
        <v>1032</v>
      </c>
      <c r="D167" s="955">
        <v>45320</v>
      </c>
      <c r="E167" s="758">
        <f t="shared" si="16"/>
        <v>45323</v>
      </c>
      <c r="F167" s="758">
        <f t="shared" si="16"/>
        <v>45326</v>
      </c>
      <c r="H167" s="758">
        <f t="shared" si="13"/>
        <v>45687</v>
      </c>
      <c r="I167" s="758">
        <f t="shared" si="13"/>
        <v>45687</v>
      </c>
      <c r="J167" s="331"/>
    </row>
    <row r="168" spans="1:10" ht="18" hidden="1" customHeight="1">
      <c r="B168" s="955" t="s">
        <v>404</v>
      </c>
      <c r="C168" s="955" t="s">
        <v>1033</v>
      </c>
      <c r="D168" s="955">
        <v>45327</v>
      </c>
      <c r="E168" s="758">
        <f t="shared" si="16"/>
        <v>45330</v>
      </c>
      <c r="F168" s="758">
        <f t="shared" si="16"/>
        <v>45333</v>
      </c>
      <c r="H168" s="758">
        <f t="shared" si="13"/>
        <v>45694</v>
      </c>
      <c r="I168" s="758">
        <f t="shared" si="13"/>
        <v>45694</v>
      </c>
      <c r="J168" s="331"/>
    </row>
    <row r="169" spans="1:10" ht="18" hidden="1" customHeight="1">
      <c r="B169" s="955" t="s">
        <v>1034</v>
      </c>
      <c r="C169" s="955" t="s">
        <v>1035</v>
      </c>
      <c r="D169" s="955">
        <v>45700</v>
      </c>
      <c r="E169" s="758">
        <f t="shared" si="16"/>
        <v>45703</v>
      </c>
      <c r="F169" s="758">
        <f t="shared" si="16"/>
        <v>45706</v>
      </c>
      <c r="H169" s="758">
        <f t="shared" ref="H169:I179" si="17">H168+7</f>
        <v>45701</v>
      </c>
      <c r="I169" s="758">
        <f t="shared" si="17"/>
        <v>45701</v>
      </c>
      <c r="J169" s="331"/>
    </row>
    <row r="170" spans="1:10" ht="18" hidden="1" customHeight="1">
      <c r="B170" s="955" t="s">
        <v>1036</v>
      </c>
      <c r="C170" s="955" t="s">
        <v>1037</v>
      </c>
      <c r="D170" s="955">
        <v>45706</v>
      </c>
      <c r="E170" s="758">
        <f t="shared" si="16"/>
        <v>45709</v>
      </c>
      <c r="F170" s="758">
        <f t="shared" si="16"/>
        <v>45712</v>
      </c>
      <c r="H170" s="758">
        <f t="shared" si="17"/>
        <v>45708</v>
      </c>
      <c r="I170" s="758">
        <f t="shared" si="17"/>
        <v>45708</v>
      </c>
      <c r="J170" s="331"/>
    </row>
    <row r="171" spans="1:10" ht="18" hidden="1" customHeight="1">
      <c r="B171" s="955" t="s">
        <v>770</v>
      </c>
      <c r="C171" s="955" t="s">
        <v>1158</v>
      </c>
      <c r="D171" s="955">
        <v>45711</v>
      </c>
      <c r="E171" s="758">
        <f>D171+2</f>
        <v>45713</v>
      </c>
      <c r="F171" s="758">
        <f>E171+2</f>
        <v>45715</v>
      </c>
      <c r="H171" s="758">
        <v>45713</v>
      </c>
      <c r="I171" s="758">
        <v>45713</v>
      </c>
      <c r="J171" s="331"/>
    </row>
    <row r="172" spans="1:10" ht="18" hidden="1" customHeight="1">
      <c r="B172" s="955" t="s">
        <v>770</v>
      </c>
      <c r="C172" s="955" t="s">
        <v>1159</v>
      </c>
      <c r="D172" s="955">
        <v>45717</v>
      </c>
      <c r="E172" s="758">
        <f t="shared" ref="E172:F175" si="18">D172+2</f>
        <v>45719</v>
      </c>
      <c r="F172" s="758">
        <f t="shared" si="18"/>
        <v>45721</v>
      </c>
      <c r="H172" s="758">
        <f t="shared" si="17"/>
        <v>45720</v>
      </c>
      <c r="I172" s="758">
        <f t="shared" si="17"/>
        <v>45720</v>
      </c>
      <c r="J172" s="331"/>
    </row>
    <row r="173" spans="1:10" ht="18" hidden="1" customHeight="1">
      <c r="B173" s="955" t="s">
        <v>770</v>
      </c>
      <c r="C173" s="955" t="s">
        <v>1160</v>
      </c>
      <c r="D173" s="955">
        <v>45726</v>
      </c>
      <c r="E173" s="758">
        <f t="shared" si="18"/>
        <v>45728</v>
      </c>
      <c r="F173" s="758">
        <f t="shared" si="18"/>
        <v>45730</v>
      </c>
      <c r="H173" s="758">
        <f t="shared" si="17"/>
        <v>45727</v>
      </c>
      <c r="I173" s="758">
        <f t="shared" si="17"/>
        <v>45727</v>
      </c>
      <c r="J173" s="331"/>
    </row>
    <row r="174" spans="1:10" ht="18" hidden="1" customHeight="1">
      <c r="B174" s="955" t="s">
        <v>770</v>
      </c>
      <c r="C174" s="955" t="s">
        <v>1161</v>
      </c>
      <c r="D174" s="955">
        <v>45733</v>
      </c>
      <c r="E174" s="758">
        <f t="shared" si="18"/>
        <v>45735</v>
      </c>
      <c r="F174" s="758">
        <f t="shared" si="18"/>
        <v>45737</v>
      </c>
      <c r="H174" s="758">
        <f t="shared" si="17"/>
        <v>45734</v>
      </c>
      <c r="I174" s="758">
        <f t="shared" si="17"/>
        <v>45734</v>
      </c>
      <c r="J174" s="331"/>
    </row>
    <row r="175" spans="1:10" ht="18" hidden="1" customHeight="1">
      <c r="B175" s="955" t="s">
        <v>1171</v>
      </c>
      <c r="C175" s="955" t="s">
        <v>1172</v>
      </c>
      <c r="D175" s="955">
        <v>45854</v>
      </c>
      <c r="E175" s="758">
        <f t="shared" si="18"/>
        <v>45856</v>
      </c>
      <c r="F175" s="758">
        <f t="shared" si="18"/>
        <v>45858</v>
      </c>
      <c r="H175" s="758">
        <v>45854</v>
      </c>
      <c r="I175" s="758">
        <v>45854</v>
      </c>
      <c r="J175" s="331"/>
    </row>
    <row r="176" spans="1:10" ht="18" hidden="1" customHeight="1">
      <c r="B176" s="955" t="s">
        <v>1173</v>
      </c>
      <c r="C176" s="955" t="s">
        <v>1174</v>
      </c>
      <c r="D176" s="955">
        <v>45864</v>
      </c>
      <c r="E176" s="758">
        <f t="shared" ref="E176:F177" si="19">D176+2</f>
        <v>45866</v>
      </c>
      <c r="F176" s="758">
        <f t="shared" si="19"/>
        <v>45868</v>
      </c>
      <c r="H176" s="758">
        <f>H175+7</f>
        <v>45861</v>
      </c>
      <c r="I176" s="758">
        <f>I175+7</f>
        <v>45861</v>
      </c>
      <c r="J176" s="331"/>
    </row>
    <row r="177" spans="2:10" ht="18" hidden="1" customHeight="1">
      <c r="B177" s="955" t="s">
        <v>1173</v>
      </c>
      <c r="C177" s="955" t="s">
        <v>1175</v>
      </c>
      <c r="D177" s="955">
        <v>45871</v>
      </c>
      <c r="E177" s="758">
        <f t="shared" si="19"/>
        <v>45873</v>
      </c>
      <c r="F177" s="758">
        <f t="shared" si="19"/>
        <v>45875</v>
      </c>
      <c r="H177" s="758">
        <f t="shared" si="17"/>
        <v>45868</v>
      </c>
      <c r="I177" s="758">
        <f t="shared" si="17"/>
        <v>45868</v>
      </c>
      <c r="J177" s="331"/>
    </row>
    <row r="178" spans="2:10" ht="18" hidden="1" customHeight="1">
      <c r="B178" s="955" t="s">
        <v>1173</v>
      </c>
      <c r="C178" s="955" t="s">
        <v>1176</v>
      </c>
      <c r="D178" s="955">
        <v>45880</v>
      </c>
      <c r="E178" s="758">
        <f>D178+2</f>
        <v>45882</v>
      </c>
      <c r="F178" s="758">
        <f>E178+2</f>
        <v>45884</v>
      </c>
      <c r="H178" s="758">
        <f>H177+7</f>
        <v>45875</v>
      </c>
      <c r="I178" s="758">
        <f>I177+7</f>
        <v>45875</v>
      </c>
      <c r="J178" s="331"/>
    </row>
    <row r="179" spans="2:10" ht="18" hidden="1" customHeight="1">
      <c r="B179" s="955" t="s">
        <v>369</v>
      </c>
      <c r="C179" s="955" t="s">
        <v>1177</v>
      </c>
      <c r="D179" s="955">
        <v>45888</v>
      </c>
      <c r="E179" s="758">
        <f t="shared" ref="E179:F179" si="20">D179+2</f>
        <v>45890</v>
      </c>
      <c r="F179" s="758">
        <f t="shared" si="20"/>
        <v>45892</v>
      </c>
      <c r="H179" s="758">
        <f t="shared" si="17"/>
        <v>45882</v>
      </c>
      <c r="I179" s="758">
        <f t="shared" si="17"/>
        <v>45882</v>
      </c>
      <c r="J179" s="331"/>
    </row>
    <row r="180" spans="2:10" ht="18" hidden="1" customHeight="1">
      <c r="B180" s="955" t="s">
        <v>1173</v>
      </c>
      <c r="C180" s="955" t="s">
        <v>1178</v>
      </c>
      <c r="D180" s="955">
        <v>45886</v>
      </c>
      <c r="E180" s="758">
        <f t="shared" ref="E180:F185" si="21">D180+2</f>
        <v>45888</v>
      </c>
      <c r="F180" s="758">
        <f t="shared" si="21"/>
        <v>45890</v>
      </c>
      <c r="H180" s="758">
        <f t="shared" ref="H180:I197" si="22">H179+7</f>
        <v>45889</v>
      </c>
      <c r="I180" s="758">
        <f t="shared" si="22"/>
        <v>45889</v>
      </c>
      <c r="J180" s="331"/>
    </row>
    <row r="181" spans="2:10" ht="18" hidden="1" customHeight="1">
      <c r="B181" s="955" t="s">
        <v>1173</v>
      </c>
      <c r="C181" s="955" t="s">
        <v>1179</v>
      </c>
      <c r="D181" s="955">
        <v>45898</v>
      </c>
      <c r="E181" s="758">
        <f t="shared" si="21"/>
        <v>45900</v>
      </c>
      <c r="F181" s="758">
        <f t="shared" si="21"/>
        <v>45902</v>
      </c>
      <c r="H181" s="758">
        <f t="shared" si="22"/>
        <v>45896</v>
      </c>
      <c r="I181" s="758">
        <f t="shared" si="22"/>
        <v>45896</v>
      </c>
      <c r="J181" s="331"/>
    </row>
    <row r="182" spans="2:10" ht="18" hidden="1" customHeight="1">
      <c r="B182" s="955" t="s">
        <v>1173</v>
      </c>
      <c r="C182" s="955" t="s">
        <v>1180</v>
      </c>
      <c r="D182" s="955">
        <v>45908</v>
      </c>
      <c r="E182" s="758">
        <f t="shared" si="21"/>
        <v>45910</v>
      </c>
      <c r="F182" s="758">
        <f t="shared" si="21"/>
        <v>45912</v>
      </c>
      <c r="H182" s="758">
        <f t="shared" si="22"/>
        <v>45903</v>
      </c>
      <c r="I182" s="758">
        <f t="shared" si="22"/>
        <v>45903</v>
      </c>
      <c r="J182" s="331"/>
    </row>
    <row r="183" spans="2:10" ht="18" hidden="1" customHeight="1">
      <c r="B183" s="955" t="s">
        <v>1173</v>
      </c>
      <c r="C183" s="955" t="s">
        <v>1181</v>
      </c>
      <c r="D183" s="955">
        <v>45915</v>
      </c>
      <c r="E183" s="758">
        <f t="shared" si="21"/>
        <v>45917</v>
      </c>
      <c r="F183" s="758">
        <f>E183+1</f>
        <v>45918</v>
      </c>
      <c r="H183" s="758">
        <v>45909</v>
      </c>
      <c r="I183" s="758">
        <f t="shared" si="22"/>
        <v>45910</v>
      </c>
      <c r="J183" s="616">
        <f>WEEKNUM(I183)</f>
        <v>37</v>
      </c>
    </row>
    <row r="184" spans="2:10" ht="18" hidden="1" customHeight="1">
      <c r="B184" s="955" t="s">
        <v>1173</v>
      </c>
      <c r="C184" s="955" t="s">
        <v>1182</v>
      </c>
      <c r="D184" s="955">
        <v>45921</v>
      </c>
      <c r="E184" s="758">
        <f t="shared" si="21"/>
        <v>45923</v>
      </c>
      <c r="F184" s="758">
        <f t="shared" ref="F184:F196" si="23">E184+1</f>
        <v>45924</v>
      </c>
      <c r="H184" s="758">
        <f t="shared" si="22"/>
        <v>45916</v>
      </c>
      <c r="I184" s="758">
        <f t="shared" si="22"/>
        <v>45917</v>
      </c>
      <c r="J184" s="616">
        <f t="shared" ref="J184:J196" si="24">WEEKNUM(I184)</f>
        <v>38</v>
      </c>
    </row>
    <row r="185" spans="2:10" ht="18" hidden="1" customHeight="1">
      <c r="B185" s="955" t="s">
        <v>1173</v>
      </c>
      <c r="C185" s="955" t="s">
        <v>1183</v>
      </c>
      <c r="D185" s="955">
        <v>45923</v>
      </c>
      <c r="E185" s="758">
        <f t="shared" si="21"/>
        <v>45925</v>
      </c>
      <c r="F185" s="758">
        <f t="shared" si="23"/>
        <v>45926</v>
      </c>
      <c r="H185" s="758">
        <f t="shared" si="22"/>
        <v>45923</v>
      </c>
      <c r="I185" s="758">
        <f t="shared" si="22"/>
        <v>45924</v>
      </c>
      <c r="J185" s="616">
        <f t="shared" si="24"/>
        <v>39</v>
      </c>
    </row>
    <row r="186" spans="2:10" ht="18" hidden="1" customHeight="1">
      <c r="B186" s="955" t="s">
        <v>1173</v>
      </c>
      <c r="C186" s="955" t="s">
        <v>1184</v>
      </c>
      <c r="D186" s="955">
        <v>45930</v>
      </c>
      <c r="E186" s="758">
        <f t="shared" ref="E186:E187" si="25">D186+2</f>
        <v>45932</v>
      </c>
      <c r="F186" s="758">
        <f t="shared" si="23"/>
        <v>45933</v>
      </c>
      <c r="H186" s="758">
        <f t="shared" si="22"/>
        <v>45930</v>
      </c>
      <c r="I186" s="758">
        <f t="shared" si="22"/>
        <v>45931</v>
      </c>
      <c r="J186" s="616">
        <f t="shared" si="24"/>
        <v>40</v>
      </c>
    </row>
    <row r="187" spans="2:10" ht="18" hidden="1" customHeight="1">
      <c r="B187" s="955" t="s">
        <v>1173</v>
      </c>
      <c r="C187" s="955" t="s">
        <v>1185</v>
      </c>
      <c r="D187" s="955">
        <v>45937</v>
      </c>
      <c r="E187" s="758">
        <f t="shared" si="25"/>
        <v>45939</v>
      </c>
      <c r="F187" s="758">
        <f t="shared" si="23"/>
        <v>45940</v>
      </c>
      <c r="H187" s="758">
        <f t="shared" si="22"/>
        <v>45937</v>
      </c>
      <c r="I187" s="758">
        <f t="shared" si="22"/>
        <v>45938</v>
      </c>
      <c r="J187" s="616">
        <f t="shared" si="24"/>
        <v>41</v>
      </c>
    </row>
    <row r="188" spans="2:10" ht="18" customHeight="1">
      <c r="B188" s="955" t="s">
        <v>1173</v>
      </c>
      <c r="C188" s="955" t="s">
        <v>1186</v>
      </c>
      <c r="D188" s="955">
        <v>46034</v>
      </c>
      <c r="E188" s="758">
        <f>D188+3</f>
        <v>46037</v>
      </c>
      <c r="F188" s="758">
        <f>E188+1</f>
        <v>46038</v>
      </c>
      <c r="H188" s="758">
        <v>46028</v>
      </c>
      <c r="I188" s="758">
        <v>46029</v>
      </c>
      <c r="J188" s="616">
        <f t="shared" si="24"/>
        <v>2</v>
      </c>
    </row>
    <row r="189" spans="2:10" ht="18" customHeight="1">
      <c r="B189" s="955" t="s">
        <v>1173</v>
      </c>
      <c r="C189" s="955" t="s">
        <v>1187</v>
      </c>
      <c r="D189" s="955">
        <v>46043</v>
      </c>
      <c r="E189" s="758">
        <v>46046</v>
      </c>
      <c r="F189" s="758">
        <f t="shared" si="23"/>
        <v>46047</v>
      </c>
      <c r="H189" s="758">
        <f t="shared" si="22"/>
        <v>46035</v>
      </c>
      <c r="I189" s="758">
        <f t="shared" si="22"/>
        <v>46036</v>
      </c>
      <c r="J189" s="616">
        <f t="shared" si="24"/>
        <v>3</v>
      </c>
    </row>
    <row r="190" spans="2:10" ht="18" customHeight="1">
      <c r="B190" s="955" t="s">
        <v>1173</v>
      </c>
      <c r="C190" s="955" t="s">
        <v>1188</v>
      </c>
      <c r="D190" s="955">
        <v>46049</v>
      </c>
      <c r="E190" s="758">
        <f t="shared" ref="E189:E197" si="26">D190+3</f>
        <v>46052</v>
      </c>
      <c r="F190" s="758">
        <f t="shared" si="23"/>
        <v>46053</v>
      </c>
      <c r="H190" s="758">
        <f t="shared" si="22"/>
        <v>46042</v>
      </c>
      <c r="I190" s="758">
        <f t="shared" si="22"/>
        <v>46043</v>
      </c>
      <c r="J190" s="616">
        <f t="shared" si="24"/>
        <v>4</v>
      </c>
    </row>
    <row r="191" spans="2:10" ht="18" customHeight="1">
      <c r="B191" s="955" t="s">
        <v>1173</v>
      </c>
      <c r="C191" s="955" t="s">
        <v>1189</v>
      </c>
      <c r="D191" s="955">
        <v>46054</v>
      </c>
      <c r="E191" s="758">
        <f t="shared" si="26"/>
        <v>46057</v>
      </c>
      <c r="F191" s="758">
        <f t="shared" si="23"/>
        <v>46058</v>
      </c>
      <c r="H191" s="758">
        <f t="shared" si="22"/>
        <v>46049</v>
      </c>
      <c r="I191" s="758">
        <f t="shared" si="22"/>
        <v>46050</v>
      </c>
      <c r="J191" s="616">
        <f t="shared" si="24"/>
        <v>5</v>
      </c>
    </row>
    <row r="192" spans="2:10" ht="18" customHeight="1">
      <c r="B192" s="955" t="s">
        <v>1173</v>
      </c>
      <c r="C192" s="955" t="s">
        <v>1190</v>
      </c>
      <c r="D192" s="955">
        <v>46056</v>
      </c>
      <c r="E192" s="758">
        <f t="shared" si="26"/>
        <v>46059</v>
      </c>
      <c r="F192" s="758">
        <f t="shared" si="23"/>
        <v>46060</v>
      </c>
      <c r="H192" s="758">
        <f t="shared" si="22"/>
        <v>46056</v>
      </c>
      <c r="I192" s="758">
        <f t="shared" si="22"/>
        <v>46057</v>
      </c>
      <c r="J192" s="616">
        <f t="shared" si="24"/>
        <v>6</v>
      </c>
    </row>
    <row r="193" spans="1:15" ht="18" customHeight="1">
      <c r="B193" s="955" t="s">
        <v>1173</v>
      </c>
      <c r="C193" s="955" t="s">
        <v>1191</v>
      </c>
      <c r="D193" s="955">
        <v>46063</v>
      </c>
      <c r="E193" s="758">
        <f t="shared" si="26"/>
        <v>46066</v>
      </c>
      <c r="F193" s="758">
        <f t="shared" si="23"/>
        <v>46067</v>
      </c>
      <c r="H193" s="758">
        <f t="shared" si="22"/>
        <v>46063</v>
      </c>
      <c r="I193" s="758">
        <f t="shared" si="22"/>
        <v>46064</v>
      </c>
      <c r="J193" s="616">
        <f t="shared" si="24"/>
        <v>7</v>
      </c>
    </row>
    <row r="194" spans="1:15" ht="18" customHeight="1">
      <c r="B194" s="955" t="s">
        <v>1173</v>
      </c>
      <c r="C194" s="955" t="s">
        <v>1192</v>
      </c>
      <c r="D194" s="955">
        <v>46070</v>
      </c>
      <c r="E194" s="758">
        <f t="shared" si="26"/>
        <v>46073</v>
      </c>
      <c r="F194" s="758">
        <f t="shared" si="23"/>
        <v>46074</v>
      </c>
      <c r="H194" s="758">
        <f t="shared" si="22"/>
        <v>46070</v>
      </c>
      <c r="I194" s="758">
        <f t="shared" si="22"/>
        <v>46071</v>
      </c>
      <c r="J194" s="616">
        <f t="shared" si="24"/>
        <v>8</v>
      </c>
    </row>
    <row r="195" spans="1:15" ht="18" customHeight="1">
      <c r="B195" s="955" t="s">
        <v>1173</v>
      </c>
      <c r="C195" s="955" t="s">
        <v>1193</v>
      </c>
      <c r="D195" s="955">
        <v>46077</v>
      </c>
      <c r="E195" s="758">
        <f t="shared" si="26"/>
        <v>46080</v>
      </c>
      <c r="F195" s="758">
        <f t="shared" si="23"/>
        <v>46081</v>
      </c>
      <c r="H195" s="758">
        <f t="shared" si="22"/>
        <v>46077</v>
      </c>
      <c r="I195" s="758">
        <f t="shared" si="22"/>
        <v>46078</v>
      </c>
      <c r="J195" s="616">
        <f t="shared" si="24"/>
        <v>9</v>
      </c>
    </row>
    <row r="196" spans="1:15" ht="18" customHeight="1">
      <c r="B196" s="955" t="s">
        <v>1173</v>
      </c>
      <c r="C196" s="955" t="s">
        <v>1194</v>
      </c>
      <c r="D196" s="955">
        <v>46084</v>
      </c>
      <c r="E196" s="758">
        <f t="shared" si="26"/>
        <v>46087</v>
      </c>
      <c r="F196" s="758">
        <f t="shared" si="23"/>
        <v>46088</v>
      </c>
      <c r="H196" s="758">
        <f t="shared" si="22"/>
        <v>46084</v>
      </c>
      <c r="I196" s="758">
        <f t="shared" si="22"/>
        <v>46085</v>
      </c>
      <c r="J196" s="616">
        <f t="shared" si="24"/>
        <v>10</v>
      </c>
    </row>
    <row r="197" spans="1:15" ht="18" customHeight="1">
      <c r="B197" s="955" t="s">
        <v>1173</v>
      </c>
      <c r="C197" s="955" t="s">
        <v>1195</v>
      </c>
      <c r="D197" s="955">
        <v>46091</v>
      </c>
      <c r="E197" s="758">
        <f t="shared" si="26"/>
        <v>46094</v>
      </c>
      <c r="F197" s="758">
        <f t="shared" ref="F197" si="27">E197+1</f>
        <v>46095</v>
      </c>
      <c r="H197" s="758">
        <f t="shared" si="22"/>
        <v>46091</v>
      </c>
      <c r="I197" s="758">
        <f t="shared" si="22"/>
        <v>46092</v>
      </c>
      <c r="J197" s="616">
        <f t="shared" ref="J197" si="28">WEEKNUM(I197)</f>
        <v>11</v>
      </c>
    </row>
    <row r="198" spans="1:15" ht="18" customHeight="1">
      <c r="A198" s="805"/>
      <c r="B198" s="147" t="s">
        <v>577</v>
      </c>
      <c r="C198" s="764"/>
      <c r="D198" s="752"/>
      <c r="E198" s="764"/>
      <c r="F198" s="764"/>
      <c r="G198" s="764"/>
      <c r="H198" s="764"/>
      <c r="I198" s="331"/>
      <c r="J198" s="769"/>
    </row>
    <row r="199" spans="1:15" ht="18" customHeight="1">
      <c r="A199" s="805"/>
      <c r="B199" s="147"/>
      <c r="C199" s="764"/>
      <c r="D199" s="752"/>
      <c r="E199" s="764"/>
      <c r="F199" s="764"/>
      <c r="G199" s="764"/>
      <c r="H199" s="764"/>
      <c r="I199" s="331"/>
      <c r="J199" s="769"/>
    </row>
    <row r="200" spans="1:15" ht="18" customHeight="1">
      <c r="A200" s="805"/>
      <c r="B200" s="147"/>
      <c r="C200" s="764"/>
      <c r="D200" s="752"/>
      <c r="E200" s="764"/>
      <c r="F200" s="764"/>
      <c r="G200" s="764"/>
      <c r="H200" s="764"/>
      <c r="I200" s="331"/>
      <c r="J200" s="769"/>
    </row>
    <row r="201" spans="1:15" s="11" customFormat="1" ht="18" customHeight="1">
      <c r="A201" s="861"/>
      <c r="B201" s="413"/>
      <c r="C201" s="331"/>
      <c r="D201" s="198"/>
      <c r="E201" s="199"/>
      <c r="F201" s="413"/>
      <c r="G201" s="331"/>
      <c r="H201" s="198"/>
      <c r="K201" s="331"/>
    </row>
    <row r="202" spans="1:15" s="147" customFormat="1" ht="18.75" customHeight="1">
      <c r="B202" s="771"/>
      <c r="C202" s="772"/>
      <c r="D202" s="773"/>
      <c r="E202" s="774"/>
      <c r="F202" s="775"/>
      <c r="G202" s="776"/>
      <c r="H202" s="777"/>
    </row>
    <row r="203" spans="1:15" s="147" customFormat="1" ht="18.75" customHeight="1">
      <c r="B203" s="778" t="s">
        <v>578</v>
      </c>
      <c r="C203" s="145"/>
      <c r="D203" s="147" t="s">
        <v>579</v>
      </c>
      <c r="G203" s="147" t="s">
        <v>580</v>
      </c>
      <c r="H203" s="779"/>
    </row>
    <row r="204" spans="1:15" s="147" customFormat="1" ht="18.75" customHeight="1">
      <c r="B204" s="780" t="s">
        <v>581</v>
      </c>
      <c r="C204" s="1098" t="s">
        <v>582</v>
      </c>
      <c r="D204" s="133" t="s">
        <v>583</v>
      </c>
      <c r="F204" s="1098" t="s">
        <v>584</v>
      </c>
      <c r="G204" s="145" t="s">
        <v>585</v>
      </c>
      <c r="H204" s="1099" t="s">
        <v>586</v>
      </c>
    </row>
    <row r="205" spans="1:15" s="147" customFormat="1" ht="18" customHeight="1">
      <c r="B205" s="780" t="s">
        <v>587</v>
      </c>
      <c r="C205" s="1098" t="s">
        <v>588</v>
      </c>
      <c r="D205" s="133" t="s">
        <v>589</v>
      </c>
      <c r="E205" s="148" t="s">
        <v>590</v>
      </c>
      <c r="F205" s="1100" t="s">
        <v>591</v>
      </c>
      <c r="G205" s="145" t="s">
        <v>592</v>
      </c>
      <c r="H205" s="1099" t="s">
        <v>593</v>
      </c>
    </row>
    <row r="206" spans="1:15" s="147" customFormat="1" ht="18.75" customHeight="1">
      <c r="B206" s="783" t="s">
        <v>594</v>
      </c>
      <c r="C206" s="1101" t="s">
        <v>595</v>
      </c>
      <c r="D206" s="133" t="s">
        <v>596</v>
      </c>
      <c r="E206" s="148" t="s">
        <v>597</v>
      </c>
      <c r="F206" s="1100" t="s">
        <v>598</v>
      </c>
      <c r="G206" s="588" t="s">
        <v>599</v>
      </c>
      <c r="H206" s="1102" t="s">
        <v>600</v>
      </c>
    </row>
    <row r="207" spans="1:15" s="147" customFormat="1" ht="18.75" customHeight="1">
      <c r="B207" s="783" t="s">
        <v>601</v>
      </c>
      <c r="C207" s="1101" t="s">
        <v>602</v>
      </c>
      <c r="D207" s="133" t="s">
        <v>603</v>
      </c>
      <c r="E207" s="148" t="s">
        <v>604</v>
      </c>
      <c r="F207" s="1100" t="s">
        <v>605</v>
      </c>
      <c r="G207" s="588" t="s">
        <v>606</v>
      </c>
      <c r="H207" s="1102" t="s">
        <v>607</v>
      </c>
      <c r="N207" s="149"/>
      <c r="O207" s="149"/>
    </row>
    <row r="208" spans="1:15" s="147" customFormat="1" ht="18.75" customHeight="1">
      <c r="B208" s="783" t="s">
        <v>862</v>
      </c>
      <c r="C208" s="1101" t="s">
        <v>609</v>
      </c>
      <c r="D208" s="133" t="s">
        <v>610</v>
      </c>
      <c r="E208" s="148" t="s">
        <v>611</v>
      </c>
      <c r="F208" s="1100" t="s">
        <v>612</v>
      </c>
      <c r="G208" s="588" t="s">
        <v>613</v>
      </c>
      <c r="H208" s="1102" t="s">
        <v>614</v>
      </c>
      <c r="N208" s="149"/>
      <c r="O208" s="149"/>
    </row>
    <row r="209" spans="1:15" s="147" customFormat="1" ht="18.75" customHeight="1">
      <c r="B209" s="783" t="s">
        <v>615</v>
      </c>
      <c r="C209" s="1101" t="s">
        <v>616</v>
      </c>
      <c r="D209" s="133" t="s">
        <v>617</v>
      </c>
      <c r="E209" s="148" t="s">
        <v>618</v>
      </c>
      <c r="F209" s="1100" t="s">
        <v>619</v>
      </c>
      <c r="G209" s="588" t="s">
        <v>620</v>
      </c>
      <c r="H209" s="1102" t="s">
        <v>621</v>
      </c>
      <c r="N209" s="149"/>
      <c r="O209" s="149"/>
    </row>
    <row r="210" spans="1:15" s="147" customFormat="1" ht="18.75" customHeight="1">
      <c r="B210" s="783" t="s">
        <v>622</v>
      </c>
      <c r="C210" s="1101" t="s">
        <v>623</v>
      </c>
      <c r="D210" s="133" t="s">
        <v>624</v>
      </c>
      <c r="E210" s="148" t="s">
        <v>625</v>
      </c>
      <c r="F210" s="1098" t="s">
        <v>626</v>
      </c>
      <c r="G210" s="588" t="s">
        <v>627</v>
      </c>
      <c r="H210" s="787" t="s">
        <v>628</v>
      </c>
      <c r="N210" s="149"/>
      <c r="O210" s="149"/>
    </row>
    <row r="211" spans="1:15" s="149" customFormat="1" ht="18.75" customHeight="1">
      <c r="A211" s="1033"/>
      <c r="B211" s="783" t="s">
        <v>629</v>
      </c>
      <c r="C211" s="1101" t="s">
        <v>630</v>
      </c>
      <c r="D211" s="133"/>
      <c r="E211" s="145"/>
      <c r="F211" s="588"/>
      <c r="G211" s="147"/>
      <c r="H211" s="788"/>
      <c r="I211" s="145"/>
      <c r="J211" s="145"/>
      <c r="K211" s="145"/>
    </row>
    <row r="212" spans="1:15" s="149" customFormat="1" ht="18" customHeight="1">
      <c r="A212" s="1033"/>
      <c r="B212" s="789"/>
      <c r="C212" s="790"/>
      <c r="D212" s="790"/>
      <c r="E212" s="791"/>
      <c r="F212" s="791"/>
      <c r="G212" s="791"/>
      <c r="H212" s="792"/>
      <c r="I212" s="145"/>
      <c r="J212" s="145"/>
      <c r="K212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204" r:id="rId1" xr:uid="{0F1B1185-7846-4275-8AE6-92CF240EEB52}"/>
    <hyperlink ref="C204" r:id="rId2" xr:uid="{2BE04064-64FF-426B-8FA7-F2811F756160}"/>
    <hyperlink ref="H209" r:id="rId3" xr:uid="{43160F0C-0BF6-4EF1-9E8C-1895C68E466C}"/>
    <hyperlink ref="H208" r:id="rId4" xr:uid="{D392D09C-EDA5-498C-9A3C-EBA59E646895}"/>
    <hyperlink ref="C207" r:id="rId5" xr:uid="{B1B2BFAF-7F32-496E-876E-6AA72880B26A}"/>
    <hyperlink ref="C205" r:id="rId6" xr:uid="{8A7E07B7-2ECF-4AEA-95EF-7B394E0C42D1}"/>
    <hyperlink ref="C211" r:id="rId7" xr:uid="{D1960634-EC8D-4354-ABAF-48E307F24E17}"/>
    <hyperlink ref="H207" r:id="rId8" xr:uid="{0806600F-2418-4AA3-87CB-415074841CC5}"/>
    <hyperlink ref="H210" r:id="rId9" xr:uid="{4EFBF298-653D-4C5F-B24C-461ECD1DAF32}"/>
    <hyperlink ref="F204" r:id="rId10" xr:uid="{85ED6B12-71C0-4976-B5A8-E2DCC99A09B1}"/>
    <hyperlink ref="F209" r:id="rId11" xr:uid="{1F91097E-119B-4B8C-906A-5DA9574776DE}"/>
    <hyperlink ref="F205" r:id="rId12" xr:uid="{DEE1E37C-57F7-4F08-90E8-2E762803EBD2}"/>
    <hyperlink ref="F206" r:id="rId13" xr:uid="{959A9562-B2C9-42D3-8ACF-A4BD1CE16DD5}"/>
    <hyperlink ref="F207" r:id="rId14" xr:uid="{C47233D7-DD91-44F8-B778-124B2617CA33}"/>
    <hyperlink ref="F208" r:id="rId15" xr:uid="{35517700-EE77-484C-9E33-C80A35E81CF0}"/>
    <hyperlink ref="H205" r:id="rId16" xr:uid="{81210963-4331-4745-876E-64A6FBDBBA40}"/>
    <hyperlink ref="H206" r:id="rId17" xr:uid="{86F12395-78B9-4BFC-966D-EFEB8DB473AB}"/>
    <hyperlink ref="F210" r:id="rId18" xr:uid="{EF7251DF-0B16-4665-9E38-349B911DFEEE}"/>
    <hyperlink ref="C206" r:id="rId19" xr:uid="{F46ED306-59A7-424F-93F0-0FD6F7CE797D}"/>
    <hyperlink ref="C208" r:id="rId20" xr:uid="{19D1D5CC-AF25-4FCD-8CEB-4E040B5DC58C}"/>
    <hyperlink ref="C209" r:id="rId21" xr:uid="{C8AE4C8F-4486-4CA5-995F-0535EB1A8DA5}"/>
    <hyperlink ref="C210" r:id="rId22" xr:uid="{A711CE27-514C-47A5-9F9A-86979A05746A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1196</v>
      </c>
      <c r="B1" s="219" t="s">
        <v>1197</v>
      </c>
      <c r="C1" s="219" t="s">
        <v>1198</v>
      </c>
      <c r="D1" s="220" t="s">
        <v>1199</v>
      </c>
      <c r="E1" s="221" t="s">
        <v>1200</v>
      </c>
      <c r="F1" s="219" t="s">
        <v>1201</v>
      </c>
      <c r="G1" s="219" t="s">
        <v>137</v>
      </c>
      <c r="H1" s="219" t="s">
        <v>1202</v>
      </c>
      <c r="I1" s="222" t="s">
        <v>1203</v>
      </c>
    </row>
    <row r="2" spans="1:10" hidden="1">
      <c r="A2" s="224" t="s">
        <v>1204</v>
      </c>
      <c r="B2" s="224" t="s">
        <v>1205</v>
      </c>
      <c r="C2" s="224" t="s">
        <v>1205</v>
      </c>
      <c r="D2" s="224" t="s">
        <v>1206</v>
      </c>
      <c r="E2" s="224" t="s">
        <v>1207</v>
      </c>
      <c r="F2" s="224" t="s">
        <v>303</v>
      </c>
      <c r="G2" s="225" t="s">
        <v>1208</v>
      </c>
      <c r="H2" s="225" t="s">
        <v>1209</v>
      </c>
      <c r="I2" s="222" t="s">
        <v>1210</v>
      </c>
    </row>
    <row r="3" spans="1:10" ht="31.15" hidden="1" customHeight="1">
      <c r="A3" s="226" t="s">
        <v>1211</v>
      </c>
      <c r="B3" s="226" t="s">
        <v>1212</v>
      </c>
      <c r="C3" s="225"/>
      <c r="D3" s="225"/>
      <c r="E3" s="226" t="s">
        <v>1212</v>
      </c>
      <c r="F3" s="227" t="s">
        <v>1213</v>
      </c>
      <c r="G3" s="225"/>
      <c r="H3" s="227" t="s">
        <v>1214</v>
      </c>
      <c r="I3" s="228" t="s">
        <v>1215</v>
      </c>
    </row>
    <row r="4" spans="1:10" ht="52.9" hidden="1">
      <c r="A4" s="229" t="s">
        <v>1216</v>
      </c>
      <c r="B4" s="229" t="s">
        <v>1217</v>
      </c>
      <c r="C4" s="229" t="s">
        <v>1217</v>
      </c>
      <c r="D4" s="230"/>
      <c r="E4" s="229" t="s">
        <v>1218</v>
      </c>
      <c r="F4" s="227" t="s">
        <v>226</v>
      </c>
      <c r="G4" s="225" t="s">
        <v>1219</v>
      </c>
      <c r="H4" s="227" t="s">
        <v>1214</v>
      </c>
      <c r="I4" s="228" t="s">
        <v>1220</v>
      </c>
    </row>
    <row r="5" spans="1:10" ht="52.9" hidden="1">
      <c r="A5" s="229" t="s">
        <v>1216</v>
      </c>
      <c r="B5" s="229" t="s">
        <v>1221</v>
      </c>
      <c r="C5" s="229" t="s">
        <v>1221</v>
      </c>
      <c r="D5" s="230"/>
      <c r="E5" s="229" t="s">
        <v>1222</v>
      </c>
      <c r="F5" s="227" t="s">
        <v>226</v>
      </c>
      <c r="G5" s="225" t="s">
        <v>1223</v>
      </c>
      <c r="H5" s="227" t="s">
        <v>1214</v>
      </c>
      <c r="I5" s="228" t="s">
        <v>1220</v>
      </c>
    </row>
    <row r="6" spans="1:10" ht="27.6" hidden="1" customHeight="1">
      <c r="A6" s="229" t="s">
        <v>1224</v>
      </c>
      <c r="B6" s="229" t="s">
        <v>1225</v>
      </c>
      <c r="C6" s="229" t="s">
        <v>1225</v>
      </c>
      <c r="D6" s="227"/>
      <c r="E6" s="229" t="s">
        <v>1225</v>
      </c>
      <c r="F6" s="227" t="s">
        <v>226</v>
      </c>
      <c r="G6" s="225" t="s">
        <v>1226</v>
      </c>
      <c r="H6" s="227" t="s">
        <v>1214</v>
      </c>
      <c r="I6" s="228" t="s">
        <v>1220</v>
      </c>
    </row>
    <row r="7" spans="1:10" hidden="1">
      <c r="A7" s="224" t="s">
        <v>1227</v>
      </c>
      <c r="B7" s="224" t="s">
        <v>1228</v>
      </c>
      <c r="C7" s="224" t="s">
        <v>1229</v>
      </c>
      <c r="D7" s="224" t="s">
        <v>1230</v>
      </c>
      <c r="E7" s="224" t="s">
        <v>1231</v>
      </c>
      <c r="F7" s="224" t="s">
        <v>303</v>
      </c>
      <c r="G7" s="225" t="s">
        <v>1232</v>
      </c>
      <c r="H7" s="225" t="s">
        <v>1209</v>
      </c>
      <c r="I7" s="222"/>
    </row>
    <row r="8" spans="1:10" hidden="1">
      <c r="A8" s="224" t="s">
        <v>1227</v>
      </c>
      <c r="B8" s="224" t="s">
        <v>1228</v>
      </c>
      <c r="C8" s="224" t="s">
        <v>1233</v>
      </c>
      <c r="D8" s="224" t="s">
        <v>1234</v>
      </c>
      <c r="E8" s="224" t="s">
        <v>1235</v>
      </c>
      <c r="F8" s="224" t="s">
        <v>303</v>
      </c>
      <c r="G8" s="225"/>
      <c r="H8" s="225" t="s">
        <v>1209</v>
      </c>
      <c r="I8" s="222" t="s">
        <v>1236</v>
      </c>
    </row>
    <row r="9" spans="1:10" hidden="1">
      <c r="A9" s="224" t="s">
        <v>1204</v>
      </c>
      <c r="B9" s="224" t="s">
        <v>1237</v>
      </c>
      <c r="C9" s="224" t="s">
        <v>1237</v>
      </c>
      <c r="D9" s="224" t="s">
        <v>1238</v>
      </c>
      <c r="E9" s="224" t="s">
        <v>1239</v>
      </c>
      <c r="F9" s="224" t="s">
        <v>303</v>
      </c>
      <c r="G9" s="225" t="s">
        <v>1240</v>
      </c>
      <c r="H9" s="225" t="s">
        <v>1209</v>
      </c>
      <c r="I9" s="222" t="s">
        <v>1210</v>
      </c>
    </row>
    <row r="10" spans="1:10" hidden="1">
      <c r="A10" s="333" t="s">
        <v>1227</v>
      </c>
      <c r="B10" s="333" t="s">
        <v>1241</v>
      </c>
      <c r="C10" s="333" t="s">
        <v>1242</v>
      </c>
      <c r="D10" s="333" t="s">
        <v>1243</v>
      </c>
      <c r="E10" s="333" t="s">
        <v>1244</v>
      </c>
      <c r="F10" s="333" t="s">
        <v>303</v>
      </c>
      <c r="G10" s="334" t="s">
        <v>1245</v>
      </c>
      <c r="H10" s="334" t="s">
        <v>1209</v>
      </c>
      <c r="I10" s="335" t="s">
        <v>1210</v>
      </c>
      <c r="J10" s="223" t="s">
        <v>1246</v>
      </c>
    </row>
    <row r="11" spans="1:10" hidden="1">
      <c r="A11" s="333" t="s">
        <v>1227</v>
      </c>
      <c r="B11" s="333" t="s">
        <v>1241</v>
      </c>
      <c r="C11" s="333" t="s">
        <v>1247</v>
      </c>
      <c r="D11" s="333" t="s">
        <v>1248</v>
      </c>
      <c r="E11" s="333" t="s">
        <v>1249</v>
      </c>
      <c r="F11" s="333" t="s">
        <v>303</v>
      </c>
      <c r="G11" s="334" t="s">
        <v>1250</v>
      </c>
      <c r="H11" s="334" t="s">
        <v>1209</v>
      </c>
      <c r="I11" s="335" t="s">
        <v>1210</v>
      </c>
      <c r="J11" s="223" t="s">
        <v>1246</v>
      </c>
    </row>
    <row r="12" spans="1:10" hidden="1">
      <c r="A12" s="224" t="s">
        <v>1227</v>
      </c>
      <c r="B12" s="224" t="s">
        <v>1241</v>
      </c>
      <c r="C12" s="224" t="s">
        <v>1251</v>
      </c>
      <c r="D12" s="224"/>
      <c r="E12" s="224" t="s">
        <v>1252</v>
      </c>
      <c r="F12" s="224" t="s">
        <v>303</v>
      </c>
      <c r="G12" s="225"/>
      <c r="H12" s="225" t="s">
        <v>1209</v>
      </c>
      <c r="I12" s="222" t="s">
        <v>1253</v>
      </c>
    </row>
    <row r="13" spans="1:10" hidden="1">
      <c r="A13" s="224" t="s">
        <v>1254</v>
      </c>
      <c r="B13" s="224" t="s">
        <v>1255</v>
      </c>
      <c r="C13" s="224" t="s">
        <v>1255</v>
      </c>
      <c r="D13" s="224" t="s">
        <v>1256</v>
      </c>
      <c r="E13" s="224" t="s">
        <v>1257</v>
      </c>
      <c r="F13" s="224" t="s">
        <v>303</v>
      </c>
      <c r="G13" s="225"/>
      <c r="H13" s="225" t="s">
        <v>1209</v>
      </c>
      <c r="I13" s="222"/>
    </row>
    <row r="14" spans="1:10" hidden="1">
      <c r="A14" s="224" t="s">
        <v>1227</v>
      </c>
      <c r="B14" s="224" t="s">
        <v>1258</v>
      </c>
      <c r="C14" s="224" t="s">
        <v>1258</v>
      </c>
      <c r="D14" s="224" t="s">
        <v>1259</v>
      </c>
      <c r="E14" s="224" t="s">
        <v>1260</v>
      </c>
      <c r="F14" s="224" t="s">
        <v>303</v>
      </c>
      <c r="G14" s="225" t="s">
        <v>1261</v>
      </c>
      <c r="H14" s="225" t="s">
        <v>1209</v>
      </c>
      <c r="I14" s="222"/>
    </row>
    <row r="15" spans="1:10" ht="39.6" hidden="1">
      <c r="A15" s="231" t="s">
        <v>1262</v>
      </c>
      <c r="B15" s="231" t="s">
        <v>1263</v>
      </c>
      <c r="C15" s="225"/>
      <c r="D15" s="225"/>
      <c r="E15" s="231" t="s">
        <v>1263</v>
      </c>
      <c r="F15" s="227" t="s">
        <v>284</v>
      </c>
      <c r="G15" s="225"/>
      <c r="H15" s="227" t="s">
        <v>1214</v>
      </c>
      <c r="I15" s="222" t="s">
        <v>1264</v>
      </c>
    </row>
    <row r="16" spans="1:10" hidden="1">
      <c r="A16" s="224" t="s">
        <v>1227</v>
      </c>
      <c r="B16" s="224" t="s">
        <v>1265</v>
      </c>
      <c r="C16" s="224" t="s">
        <v>1266</v>
      </c>
      <c r="D16" s="224"/>
      <c r="E16" s="224" t="s">
        <v>1267</v>
      </c>
      <c r="F16" s="224" t="s">
        <v>303</v>
      </c>
      <c r="G16" s="225" t="s">
        <v>1268</v>
      </c>
      <c r="H16" s="225" t="s">
        <v>1209</v>
      </c>
      <c r="I16" s="222" t="s">
        <v>1269</v>
      </c>
    </row>
    <row r="17" spans="1:10" hidden="1">
      <c r="A17" s="224" t="s">
        <v>1227</v>
      </c>
      <c r="B17" s="224" t="s">
        <v>1265</v>
      </c>
      <c r="C17" s="224" t="s">
        <v>1270</v>
      </c>
      <c r="D17" s="224" t="s">
        <v>1271</v>
      </c>
      <c r="E17" s="224" t="s">
        <v>239</v>
      </c>
      <c r="F17" s="224" t="s">
        <v>303</v>
      </c>
      <c r="G17" s="225" t="s">
        <v>1272</v>
      </c>
      <c r="H17" s="225" t="s">
        <v>1209</v>
      </c>
      <c r="I17" s="222"/>
    </row>
    <row r="18" spans="1:10" hidden="1">
      <c r="A18" s="224" t="s">
        <v>1227</v>
      </c>
      <c r="B18" s="224" t="s">
        <v>1265</v>
      </c>
      <c r="C18" s="224" t="s">
        <v>1273</v>
      </c>
      <c r="D18" s="224" t="s">
        <v>1274</v>
      </c>
      <c r="E18" s="224" t="s">
        <v>1275</v>
      </c>
      <c r="F18" s="224" t="s">
        <v>303</v>
      </c>
      <c r="G18" s="225" t="s">
        <v>1276</v>
      </c>
      <c r="H18" s="225" t="s">
        <v>1209</v>
      </c>
      <c r="I18" s="222" t="s">
        <v>1277</v>
      </c>
    </row>
    <row r="19" spans="1:10" hidden="1">
      <c r="A19" s="224" t="s">
        <v>1278</v>
      </c>
      <c r="B19" s="224" t="s">
        <v>1279</v>
      </c>
      <c r="C19" s="224" t="s">
        <v>1279</v>
      </c>
      <c r="D19" s="224" t="s">
        <v>1280</v>
      </c>
      <c r="E19" s="224" t="s">
        <v>1281</v>
      </c>
      <c r="F19" s="224" t="s">
        <v>303</v>
      </c>
      <c r="G19" s="225" t="s">
        <v>1282</v>
      </c>
      <c r="H19" s="225" t="s">
        <v>1209</v>
      </c>
      <c r="I19" s="222"/>
    </row>
    <row r="20" spans="1:10" hidden="1">
      <c r="A20" s="232" t="s">
        <v>1283</v>
      </c>
      <c r="B20" s="233" t="s">
        <v>1284</v>
      </c>
      <c r="C20" s="233" t="s">
        <v>1284</v>
      </c>
      <c r="D20" s="225"/>
      <c r="E20" s="233" t="s">
        <v>1285</v>
      </c>
      <c r="F20" s="227" t="s">
        <v>246</v>
      </c>
      <c r="G20" s="225" t="s">
        <v>1286</v>
      </c>
      <c r="H20" s="227" t="s">
        <v>1214</v>
      </c>
      <c r="I20" s="222"/>
    </row>
    <row r="21" spans="1:10" ht="13.9" hidden="1">
      <c r="A21" s="224" t="s">
        <v>1227</v>
      </c>
      <c r="B21" s="224" t="s">
        <v>1287</v>
      </c>
      <c r="C21" s="224" t="s">
        <v>1287</v>
      </c>
      <c r="D21" s="224" t="s">
        <v>1288</v>
      </c>
      <c r="E21" s="224" t="s">
        <v>1289</v>
      </c>
      <c r="F21" s="224" t="s">
        <v>303</v>
      </c>
      <c r="G21" s="225" t="s">
        <v>1290</v>
      </c>
      <c r="H21" s="225" t="s">
        <v>1209</v>
      </c>
      <c r="I21" s="222"/>
      <c r="J21" s="234"/>
    </row>
    <row r="22" spans="1:10" ht="52.9" hidden="1">
      <c r="A22" s="235" t="s">
        <v>1291</v>
      </c>
      <c r="B22" s="235" t="s">
        <v>1292</v>
      </c>
      <c r="C22" s="225"/>
      <c r="D22" s="225"/>
      <c r="E22" s="235" t="s">
        <v>1292</v>
      </c>
      <c r="F22" s="227" t="s">
        <v>1213</v>
      </c>
      <c r="G22" s="225" t="s">
        <v>1293</v>
      </c>
      <c r="H22" s="227" t="s">
        <v>1214</v>
      </c>
      <c r="I22" s="228" t="s">
        <v>1215</v>
      </c>
      <c r="J22" s="234"/>
    </row>
    <row r="23" spans="1:10" ht="13.9" hidden="1">
      <c r="A23" s="224" t="s">
        <v>1227</v>
      </c>
      <c r="B23" s="224" t="s">
        <v>1294</v>
      </c>
      <c r="C23" s="224" t="s">
        <v>1294</v>
      </c>
      <c r="D23" s="224" t="s">
        <v>1295</v>
      </c>
      <c r="E23" s="224" t="s">
        <v>1296</v>
      </c>
      <c r="F23" s="224" t="s">
        <v>303</v>
      </c>
      <c r="G23" s="225"/>
      <c r="H23" s="225" t="s">
        <v>1209</v>
      </c>
      <c r="I23" s="222"/>
      <c r="J23" s="234"/>
    </row>
    <row r="24" spans="1:10" ht="14.45" hidden="1">
      <c r="A24" s="224" t="s">
        <v>1227</v>
      </c>
      <c r="B24" s="224" t="s">
        <v>1294</v>
      </c>
      <c r="C24" s="224" t="s">
        <v>1294</v>
      </c>
      <c r="D24" s="224" t="s">
        <v>1297</v>
      </c>
      <c r="E24" s="224" t="s">
        <v>1296</v>
      </c>
      <c r="F24" s="224" t="s">
        <v>303</v>
      </c>
      <c r="G24" s="225"/>
      <c r="H24" s="225" t="s">
        <v>1209</v>
      </c>
      <c r="I24" s="222"/>
      <c r="J24" s="236"/>
    </row>
    <row r="25" spans="1:10" ht="13.9" hidden="1">
      <c r="A25" s="224" t="s">
        <v>1227</v>
      </c>
      <c r="B25" s="224" t="s">
        <v>1298</v>
      </c>
      <c r="C25" s="224" t="s">
        <v>1299</v>
      </c>
      <c r="D25" s="224" t="s">
        <v>1300</v>
      </c>
      <c r="E25" s="224" t="s">
        <v>1301</v>
      </c>
      <c r="F25" s="224" t="s">
        <v>303</v>
      </c>
      <c r="G25" s="225" t="s">
        <v>1302</v>
      </c>
      <c r="H25" s="225" t="s">
        <v>1209</v>
      </c>
      <c r="I25" s="222" t="s">
        <v>1303</v>
      </c>
      <c r="J25" s="234"/>
    </row>
    <row r="26" spans="1:10" ht="13.9" hidden="1">
      <c r="A26" s="224" t="s">
        <v>1227</v>
      </c>
      <c r="B26" s="224" t="s">
        <v>1298</v>
      </c>
      <c r="C26" s="224" t="s">
        <v>1299</v>
      </c>
      <c r="D26" s="224" t="s">
        <v>1304</v>
      </c>
      <c r="E26" s="224" t="s">
        <v>1301</v>
      </c>
      <c r="F26" s="224" t="s">
        <v>303</v>
      </c>
      <c r="G26" s="225" t="s">
        <v>1302</v>
      </c>
      <c r="H26" s="225" t="s">
        <v>1209</v>
      </c>
      <c r="I26" s="222" t="s">
        <v>1303</v>
      </c>
      <c r="J26" s="234"/>
    </row>
    <row r="27" spans="1:10" hidden="1">
      <c r="A27" s="224" t="s">
        <v>1227</v>
      </c>
      <c r="B27" s="224" t="s">
        <v>1298</v>
      </c>
      <c r="C27" s="224" t="s">
        <v>1299</v>
      </c>
      <c r="D27" s="224" t="s">
        <v>1305</v>
      </c>
      <c r="E27" s="224" t="s">
        <v>1301</v>
      </c>
      <c r="F27" s="224" t="s">
        <v>303</v>
      </c>
      <c r="G27" s="225" t="s">
        <v>1302</v>
      </c>
      <c r="H27" s="225" t="s">
        <v>1209</v>
      </c>
      <c r="I27" s="222" t="s">
        <v>1303</v>
      </c>
      <c r="J27" s="237"/>
    </row>
    <row r="28" spans="1:10" hidden="1">
      <c r="A28" s="224" t="s">
        <v>1227</v>
      </c>
      <c r="B28" s="224" t="s">
        <v>1298</v>
      </c>
      <c r="C28" s="224" t="s">
        <v>1299</v>
      </c>
      <c r="D28" s="230" t="s">
        <v>1306</v>
      </c>
      <c r="E28" s="224" t="s">
        <v>1301</v>
      </c>
      <c r="F28" s="224" t="s">
        <v>303</v>
      </c>
      <c r="G28" s="225" t="s">
        <v>1302</v>
      </c>
      <c r="H28" s="225" t="s">
        <v>1209</v>
      </c>
      <c r="I28" s="222" t="s">
        <v>1303</v>
      </c>
      <c r="J28" s="237"/>
    </row>
    <row r="29" spans="1:10" hidden="1">
      <c r="A29" s="224" t="s">
        <v>1227</v>
      </c>
      <c r="B29" s="224" t="s">
        <v>1298</v>
      </c>
      <c r="C29" s="224" t="s">
        <v>1299</v>
      </c>
      <c r="D29" s="230" t="s">
        <v>1307</v>
      </c>
      <c r="E29" s="224" t="s">
        <v>1301</v>
      </c>
      <c r="F29" s="224" t="s">
        <v>303</v>
      </c>
      <c r="G29" s="225" t="s">
        <v>1302</v>
      </c>
      <c r="H29" s="225" t="s">
        <v>1209</v>
      </c>
      <c r="I29" s="222" t="s">
        <v>1303</v>
      </c>
    </row>
    <row r="30" spans="1:10" hidden="1">
      <c r="A30" s="224" t="s">
        <v>1227</v>
      </c>
      <c r="B30" s="224" t="s">
        <v>1298</v>
      </c>
      <c r="C30" s="224" t="s">
        <v>1299</v>
      </c>
      <c r="D30" s="224" t="s">
        <v>1308</v>
      </c>
      <c r="E30" s="224" t="s">
        <v>1301</v>
      </c>
      <c r="F30" s="224" t="s">
        <v>303</v>
      </c>
      <c r="G30" s="225" t="s">
        <v>1302</v>
      </c>
      <c r="H30" s="225" t="s">
        <v>1209</v>
      </c>
      <c r="I30" s="222" t="s">
        <v>1303</v>
      </c>
    </row>
    <row r="31" spans="1:10" hidden="1">
      <c r="A31" s="224" t="s">
        <v>1227</v>
      </c>
      <c r="B31" s="224" t="s">
        <v>1298</v>
      </c>
      <c r="C31" s="224" t="s">
        <v>1298</v>
      </c>
      <c r="D31" s="224" t="s">
        <v>1298</v>
      </c>
      <c r="E31" s="224" t="s">
        <v>219</v>
      </c>
      <c r="F31" s="224" t="s">
        <v>303</v>
      </c>
      <c r="G31" s="225" t="s">
        <v>1309</v>
      </c>
      <c r="H31" s="225" t="s">
        <v>1209</v>
      </c>
      <c r="I31" s="222" t="s">
        <v>1303</v>
      </c>
    </row>
    <row r="32" spans="1:10" hidden="1">
      <c r="A32" s="224" t="s">
        <v>1227</v>
      </c>
      <c r="B32" s="224" t="s">
        <v>1298</v>
      </c>
      <c r="C32" s="224" t="s">
        <v>1242</v>
      </c>
      <c r="D32" s="224" t="s">
        <v>1310</v>
      </c>
      <c r="E32" s="224" t="s">
        <v>1311</v>
      </c>
      <c r="F32" s="224" t="s">
        <v>303</v>
      </c>
      <c r="G32" s="225" t="s">
        <v>1312</v>
      </c>
      <c r="H32" s="225" t="s">
        <v>1209</v>
      </c>
      <c r="I32" s="222" t="s">
        <v>1303</v>
      </c>
    </row>
    <row r="33" spans="1:10" hidden="1">
      <c r="A33" s="224" t="s">
        <v>1227</v>
      </c>
      <c r="B33" s="224" t="s">
        <v>1298</v>
      </c>
      <c r="C33" s="224" t="s">
        <v>1242</v>
      </c>
      <c r="D33" s="224" t="s">
        <v>1313</v>
      </c>
      <c r="E33" s="224" t="s">
        <v>1311</v>
      </c>
      <c r="F33" s="224" t="s">
        <v>303</v>
      </c>
      <c r="G33" s="225" t="s">
        <v>1312</v>
      </c>
      <c r="H33" s="225" t="s">
        <v>1209</v>
      </c>
      <c r="I33" s="222" t="s">
        <v>1303</v>
      </c>
    </row>
    <row r="34" spans="1:10" hidden="1">
      <c r="A34" s="224" t="s">
        <v>1227</v>
      </c>
      <c r="B34" s="224" t="s">
        <v>1298</v>
      </c>
      <c r="C34" s="224" t="s">
        <v>1242</v>
      </c>
      <c r="D34" s="224" t="s">
        <v>1314</v>
      </c>
      <c r="E34" s="224" t="s">
        <v>1311</v>
      </c>
      <c r="F34" s="224" t="s">
        <v>303</v>
      </c>
      <c r="G34" s="225" t="s">
        <v>1312</v>
      </c>
      <c r="H34" s="225" t="s">
        <v>1209</v>
      </c>
      <c r="I34" s="222" t="s">
        <v>1303</v>
      </c>
    </row>
    <row r="35" spans="1:10" hidden="1">
      <c r="A35" s="224" t="s">
        <v>1227</v>
      </c>
      <c r="B35" s="224" t="s">
        <v>1298</v>
      </c>
      <c r="C35" s="224" t="s">
        <v>1242</v>
      </c>
      <c r="D35" s="224" t="s">
        <v>1315</v>
      </c>
      <c r="E35" s="224" t="s">
        <v>1311</v>
      </c>
      <c r="F35" s="224" t="s">
        <v>303</v>
      </c>
      <c r="G35" s="225" t="s">
        <v>1312</v>
      </c>
      <c r="H35" s="225" t="s">
        <v>1209</v>
      </c>
      <c r="I35" s="222" t="s">
        <v>1303</v>
      </c>
    </row>
    <row r="36" spans="1:10" hidden="1">
      <c r="A36" s="224" t="s">
        <v>1227</v>
      </c>
      <c r="B36" s="224" t="s">
        <v>1298</v>
      </c>
      <c r="C36" s="224" t="s">
        <v>1242</v>
      </c>
      <c r="D36" s="224" t="s">
        <v>1316</v>
      </c>
      <c r="E36" s="224" t="s">
        <v>1311</v>
      </c>
      <c r="F36" s="224" t="s">
        <v>303</v>
      </c>
      <c r="G36" s="225" t="s">
        <v>1312</v>
      </c>
      <c r="H36" s="225" t="s">
        <v>1209</v>
      </c>
      <c r="I36" s="222" t="s">
        <v>1303</v>
      </c>
    </row>
    <row r="37" spans="1:10" hidden="1">
      <c r="A37" s="224" t="s">
        <v>1227</v>
      </c>
      <c r="B37" s="224" t="s">
        <v>1298</v>
      </c>
      <c r="C37" s="224" t="s">
        <v>1242</v>
      </c>
      <c r="D37" s="224" t="s">
        <v>1317</v>
      </c>
      <c r="E37" s="224" t="s">
        <v>1311</v>
      </c>
      <c r="F37" s="224" t="s">
        <v>303</v>
      </c>
      <c r="G37" s="225" t="s">
        <v>1312</v>
      </c>
      <c r="H37" s="225" t="s">
        <v>1209</v>
      </c>
      <c r="I37" s="222" t="s">
        <v>1236</v>
      </c>
    </row>
    <row r="38" spans="1:10" hidden="1">
      <c r="A38" s="224" t="s">
        <v>1227</v>
      </c>
      <c r="B38" s="224" t="s">
        <v>1298</v>
      </c>
      <c r="C38" s="224" t="s">
        <v>1242</v>
      </c>
      <c r="D38" s="230" t="s">
        <v>1318</v>
      </c>
      <c r="E38" s="224" t="s">
        <v>1311</v>
      </c>
      <c r="F38" s="224" t="s">
        <v>303</v>
      </c>
      <c r="G38" s="225" t="s">
        <v>1312</v>
      </c>
      <c r="H38" s="225" t="s">
        <v>1209</v>
      </c>
      <c r="I38" s="222" t="s">
        <v>1303</v>
      </c>
    </row>
    <row r="39" spans="1:10" hidden="1">
      <c r="A39" s="224" t="s">
        <v>1227</v>
      </c>
      <c r="B39" s="224" t="s">
        <v>1298</v>
      </c>
      <c r="C39" s="224" t="s">
        <v>1242</v>
      </c>
      <c r="D39" s="230" t="s">
        <v>1319</v>
      </c>
      <c r="E39" s="224" t="s">
        <v>1311</v>
      </c>
      <c r="F39" s="224" t="s">
        <v>303</v>
      </c>
      <c r="G39" s="225" t="s">
        <v>1312</v>
      </c>
      <c r="H39" s="225" t="s">
        <v>1209</v>
      </c>
      <c r="I39" s="222" t="s">
        <v>1303</v>
      </c>
    </row>
    <row r="40" spans="1:10" ht="22.9" hidden="1" customHeight="1">
      <c r="A40" s="224" t="s">
        <v>1227</v>
      </c>
      <c r="B40" s="224" t="s">
        <v>1298</v>
      </c>
      <c r="C40" s="224" t="s">
        <v>1242</v>
      </c>
      <c r="D40" s="224" t="s">
        <v>1320</v>
      </c>
      <c r="E40" s="224" t="s">
        <v>1311</v>
      </c>
      <c r="F40" s="224" t="s">
        <v>303</v>
      </c>
      <c r="G40" s="225" t="s">
        <v>1312</v>
      </c>
      <c r="H40" s="225" t="s">
        <v>1209</v>
      </c>
      <c r="I40" s="222" t="s">
        <v>1321</v>
      </c>
    </row>
    <row r="41" spans="1:10" ht="52.9" hidden="1">
      <c r="A41" s="238" t="s">
        <v>1322</v>
      </c>
      <c r="B41" s="238" t="s">
        <v>1323</v>
      </c>
      <c r="C41" s="238" t="s">
        <v>1323</v>
      </c>
      <c r="D41" s="225"/>
      <c r="E41" s="238" t="s">
        <v>1323</v>
      </c>
      <c r="F41" s="227" t="s">
        <v>226</v>
      </c>
      <c r="G41" s="225"/>
      <c r="H41" s="227" t="s">
        <v>1214</v>
      </c>
      <c r="I41" s="228" t="s">
        <v>1220</v>
      </c>
    </row>
    <row r="42" spans="1:10" hidden="1">
      <c r="A42" s="224" t="s">
        <v>1227</v>
      </c>
      <c r="B42" s="224" t="s">
        <v>1324</v>
      </c>
      <c r="C42" s="224" t="s">
        <v>1324</v>
      </c>
      <c r="D42" s="224" t="s">
        <v>1325</v>
      </c>
      <c r="E42" s="224" t="s">
        <v>1326</v>
      </c>
      <c r="F42" s="224" t="s">
        <v>303</v>
      </c>
      <c r="G42" s="225" t="s">
        <v>1327</v>
      </c>
      <c r="H42" s="225" t="s">
        <v>1209</v>
      </c>
      <c r="I42" s="222"/>
    </row>
    <row r="43" spans="1:10" hidden="1">
      <c r="A43" s="224" t="s">
        <v>1227</v>
      </c>
      <c r="B43" s="224" t="s">
        <v>1324</v>
      </c>
      <c r="C43" s="224" t="s">
        <v>1324</v>
      </c>
      <c r="D43" s="224" t="s">
        <v>1328</v>
      </c>
      <c r="E43" s="224" t="s">
        <v>1326</v>
      </c>
      <c r="F43" s="224" t="s">
        <v>303</v>
      </c>
      <c r="G43" s="225" t="s">
        <v>1327</v>
      </c>
      <c r="H43" s="225" t="s">
        <v>1209</v>
      </c>
      <c r="I43" s="222"/>
    </row>
    <row r="44" spans="1:10" ht="39.6" hidden="1">
      <c r="A44" s="224" t="s">
        <v>1227</v>
      </c>
      <c r="B44" s="224" t="s">
        <v>1329</v>
      </c>
      <c r="C44" s="224" t="s">
        <v>1329</v>
      </c>
      <c r="D44" s="224" t="s">
        <v>1330</v>
      </c>
      <c r="E44" s="224" t="s">
        <v>1331</v>
      </c>
      <c r="F44" s="224" t="s">
        <v>303</v>
      </c>
      <c r="G44" s="225" t="s">
        <v>1332</v>
      </c>
      <c r="H44" s="225" t="s">
        <v>1209</v>
      </c>
      <c r="I44" s="222" t="s">
        <v>1333</v>
      </c>
      <c r="J44" s="239"/>
    </row>
    <row r="45" spans="1:10" ht="39.6" hidden="1">
      <c r="A45" s="224" t="s">
        <v>1227</v>
      </c>
      <c r="B45" s="224" t="s">
        <v>1329</v>
      </c>
      <c r="C45" s="224" t="s">
        <v>1329</v>
      </c>
      <c r="D45" s="224" t="s">
        <v>1334</v>
      </c>
      <c r="E45" s="224" t="s">
        <v>1331</v>
      </c>
      <c r="F45" s="224" t="s">
        <v>303</v>
      </c>
      <c r="G45" s="225" t="s">
        <v>1332</v>
      </c>
      <c r="H45" s="225" t="s">
        <v>1209</v>
      </c>
      <c r="I45" s="222" t="s">
        <v>1333</v>
      </c>
      <c r="J45" s="239"/>
    </row>
    <row r="46" spans="1:10" ht="52.9" hidden="1">
      <c r="A46" s="229" t="s">
        <v>1216</v>
      </c>
      <c r="B46" s="229" t="s">
        <v>1335</v>
      </c>
      <c r="C46" s="229" t="s">
        <v>1335</v>
      </c>
      <c r="D46" s="230"/>
      <c r="E46" s="229" t="s">
        <v>1335</v>
      </c>
      <c r="F46" s="227" t="s">
        <v>226</v>
      </c>
      <c r="G46" s="225" t="s">
        <v>1336</v>
      </c>
      <c r="H46" s="227" t="s">
        <v>1214</v>
      </c>
      <c r="I46" s="228" t="s">
        <v>1220</v>
      </c>
      <c r="J46" s="239"/>
    </row>
    <row r="47" spans="1:10" ht="39.6" hidden="1">
      <c r="A47" s="231" t="s">
        <v>1262</v>
      </c>
      <c r="B47" s="231" t="s">
        <v>1337</v>
      </c>
      <c r="C47" s="225"/>
      <c r="D47" s="225"/>
      <c r="E47" s="231" t="s">
        <v>1337</v>
      </c>
      <c r="F47" s="227" t="s">
        <v>284</v>
      </c>
      <c r="G47" s="225"/>
      <c r="H47" s="227" t="s">
        <v>1214</v>
      </c>
      <c r="I47" s="222" t="s">
        <v>1264</v>
      </c>
      <c r="J47" s="239"/>
    </row>
    <row r="48" spans="1:10" ht="39.6" hidden="1">
      <c r="A48" s="231" t="s">
        <v>1262</v>
      </c>
      <c r="B48" s="231" t="s">
        <v>1338</v>
      </c>
      <c r="C48" s="225"/>
      <c r="D48" s="225"/>
      <c r="E48" s="231" t="s">
        <v>1338</v>
      </c>
      <c r="F48" s="227" t="s">
        <v>284</v>
      </c>
      <c r="G48" s="225"/>
      <c r="H48" s="227" t="s">
        <v>1214</v>
      </c>
      <c r="I48" s="222" t="s">
        <v>1264</v>
      </c>
      <c r="J48" s="239"/>
    </row>
    <row r="49" spans="1:10" ht="52.9" hidden="1">
      <c r="A49" s="233" t="s">
        <v>1339</v>
      </c>
      <c r="B49" s="233" t="s">
        <v>1340</v>
      </c>
      <c r="C49" s="225"/>
      <c r="D49" s="225"/>
      <c r="E49" s="233" t="s">
        <v>1340</v>
      </c>
      <c r="F49" s="227" t="s">
        <v>1213</v>
      </c>
      <c r="G49" s="225"/>
      <c r="H49" s="227" t="s">
        <v>1214</v>
      </c>
      <c r="I49" s="228" t="s">
        <v>1215</v>
      </c>
      <c r="J49" s="239"/>
    </row>
    <row r="50" spans="1:10" ht="14.25" customHeight="1">
      <c r="A50" s="238" t="s">
        <v>1341</v>
      </c>
      <c r="B50" s="238" t="s">
        <v>1342</v>
      </c>
      <c r="C50" s="238" t="s">
        <v>1342</v>
      </c>
      <c r="D50" s="225"/>
      <c r="E50" s="238" t="s">
        <v>1342</v>
      </c>
      <c r="F50" s="227" t="s">
        <v>226</v>
      </c>
      <c r="G50" s="225" t="s">
        <v>1343</v>
      </c>
      <c r="H50" s="227" t="s">
        <v>1214</v>
      </c>
      <c r="I50" s="228" t="s">
        <v>1220</v>
      </c>
      <c r="J50" s="240"/>
    </row>
    <row r="51" spans="1:10" hidden="1">
      <c r="A51" s="224" t="s">
        <v>1227</v>
      </c>
      <c r="B51" s="224" t="s">
        <v>1344</v>
      </c>
      <c r="C51" s="224" t="s">
        <v>1345</v>
      </c>
      <c r="D51" s="224" t="s">
        <v>1346</v>
      </c>
      <c r="E51" s="224" t="s">
        <v>1347</v>
      </c>
      <c r="F51" s="224" t="s">
        <v>303</v>
      </c>
      <c r="G51" s="225" t="s">
        <v>1348</v>
      </c>
      <c r="H51" s="225" t="s">
        <v>1209</v>
      </c>
      <c r="I51" s="222"/>
      <c r="J51" s="239"/>
    </row>
    <row r="52" spans="1:10" ht="52.9" hidden="1">
      <c r="A52" s="229" t="s">
        <v>1216</v>
      </c>
      <c r="B52" s="229" t="s">
        <v>1349</v>
      </c>
      <c r="C52" s="229" t="s">
        <v>1349</v>
      </c>
      <c r="D52" s="227"/>
      <c r="E52" s="229" t="s">
        <v>1349</v>
      </c>
      <c r="F52" s="227" t="s">
        <v>226</v>
      </c>
      <c r="G52" s="225" t="s">
        <v>1350</v>
      </c>
      <c r="H52" s="227" t="s">
        <v>1214</v>
      </c>
      <c r="I52" s="228" t="s">
        <v>1220</v>
      </c>
      <c r="J52" s="239"/>
    </row>
    <row r="53" spans="1:10" ht="39.6" hidden="1">
      <c r="A53" s="241" t="s">
        <v>1216</v>
      </c>
      <c r="B53" s="242" t="s">
        <v>1351</v>
      </c>
      <c r="C53" s="242" t="s">
        <v>1351</v>
      </c>
      <c r="D53" s="225"/>
      <c r="E53" s="242" t="s">
        <v>1352</v>
      </c>
      <c r="F53" s="227" t="s">
        <v>284</v>
      </c>
      <c r="G53" s="225" t="s">
        <v>1353</v>
      </c>
      <c r="H53" s="227" t="s">
        <v>1214</v>
      </c>
      <c r="I53" s="222" t="s">
        <v>1264</v>
      </c>
      <c r="J53" s="239"/>
    </row>
    <row r="54" spans="1:10" ht="39.6" hidden="1">
      <c r="A54" s="231" t="s">
        <v>1262</v>
      </c>
      <c r="B54" s="231" t="s">
        <v>1354</v>
      </c>
      <c r="C54" s="225"/>
      <c r="D54" s="225"/>
      <c r="E54" s="231" t="s">
        <v>1354</v>
      </c>
      <c r="F54" s="227" t="s">
        <v>284</v>
      </c>
      <c r="G54" s="225"/>
      <c r="H54" s="227" t="s">
        <v>1214</v>
      </c>
      <c r="I54" s="222" t="s">
        <v>1264</v>
      </c>
      <c r="J54" s="239"/>
    </row>
    <row r="55" spans="1:10" hidden="1">
      <c r="A55" s="224" t="s">
        <v>1227</v>
      </c>
      <c r="B55" s="224" t="s">
        <v>1355</v>
      </c>
      <c r="C55" s="224" t="s">
        <v>1356</v>
      </c>
      <c r="D55" s="224"/>
      <c r="E55" s="224" t="s">
        <v>1357</v>
      </c>
      <c r="F55" s="224" t="s">
        <v>303</v>
      </c>
      <c r="G55" s="225"/>
      <c r="H55" s="225" t="s">
        <v>1209</v>
      </c>
      <c r="I55" s="222"/>
      <c r="J55" s="239"/>
    </row>
    <row r="56" spans="1:10">
      <c r="A56" s="224" t="s">
        <v>1227</v>
      </c>
      <c r="B56" s="224" t="s">
        <v>1358</v>
      </c>
      <c r="C56" s="224" t="s">
        <v>1342</v>
      </c>
      <c r="D56" s="224" t="s">
        <v>1359</v>
      </c>
      <c r="E56" s="224" t="s">
        <v>1360</v>
      </c>
      <c r="F56" s="224" t="s">
        <v>303</v>
      </c>
      <c r="G56" s="225" t="s">
        <v>1343</v>
      </c>
      <c r="H56" s="225" t="s">
        <v>1209</v>
      </c>
      <c r="I56" s="222"/>
      <c r="J56" s="239"/>
    </row>
    <row r="57" spans="1:10" hidden="1">
      <c r="A57" s="224" t="s">
        <v>1227</v>
      </c>
      <c r="B57" s="224" t="s">
        <v>1358</v>
      </c>
      <c r="C57" s="224" t="s">
        <v>1361</v>
      </c>
      <c r="D57" s="224" t="s">
        <v>1362</v>
      </c>
      <c r="E57" s="224" t="s">
        <v>1363</v>
      </c>
      <c r="F57" s="224" t="s">
        <v>303</v>
      </c>
      <c r="G57" s="225" t="s">
        <v>1364</v>
      </c>
      <c r="H57" s="225" t="s">
        <v>1209</v>
      </c>
      <c r="I57" s="222"/>
      <c r="J57" s="239"/>
    </row>
    <row r="58" spans="1:10" hidden="1">
      <c r="A58" s="224" t="s">
        <v>1227</v>
      </c>
      <c r="B58" s="224" t="s">
        <v>1358</v>
      </c>
      <c r="C58" s="224" t="s">
        <v>1365</v>
      </c>
      <c r="D58" s="224" t="s">
        <v>1366</v>
      </c>
      <c r="E58" s="224" t="s">
        <v>1367</v>
      </c>
      <c r="F58" s="224" t="s">
        <v>303</v>
      </c>
      <c r="G58" s="225"/>
      <c r="H58" s="225" t="s">
        <v>1209</v>
      </c>
      <c r="I58" s="222"/>
      <c r="J58" s="239"/>
    </row>
    <row r="59" spans="1:10" ht="52.9" hidden="1">
      <c r="A59" s="230" t="s">
        <v>1216</v>
      </c>
      <c r="B59" s="230" t="s">
        <v>1368</v>
      </c>
      <c r="C59" s="230" t="s">
        <v>1368</v>
      </c>
      <c r="D59" s="230"/>
      <c r="E59" s="230" t="s">
        <v>1368</v>
      </c>
      <c r="F59" s="227" t="s">
        <v>226</v>
      </c>
      <c r="G59" s="225" t="s">
        <v>1369</v>
      </c>
      <c r="H59" s="227" t="s">
        <v>1214</v>
      </c>
      <c r="I59" s="228" t="s">
        <v>1220</v>
      </c>
      <c r="J59" s="239"/>
    </row>
    <row r="60" spans="1:10" ht="27" hidden="1" customHeight="1">
      <c r="A60" s="230" t="s">
        <v>1216</v>
      </c>
      <c r="B60" s="230" t="s">
        <v>1370</v>
      </c>
      <c r="C60" s="230" t="s">
        <v>1370</v>
      </c>
      <c r="D60" s="227"/>
      <c r="E60" s="230" t="s">
        <v>1370</v>
      </c>
      <c r="F60" s="227" t="s">
        <v>226</v>
      </c>
      <c r="G60" s="225" t="s">
        <v>1371</v>
      </c>
      <c r="H60" s="227" t="s">
        <v>1214</v>
      </c>
      <c r="I60" s="228" t="s">
        <v>1220</v>
      </c>
    </row>
    <row r="61" spans="1:10" hidden="1">
      <c r="A61" s="224" t="s">
        <v>1227</v>
      </c>
      <c r="B61" s="224" t="s">
        <v>1372</v>
      </c>
      <c r="C61" s="224" t="s">
        <v>1373</v>
      </c>
      <c r="D61" s="224" t="s">
        <v>1374</v>
      </c>
      <c r="E61" s="224" t="s">
        <v>1375</v>
      </c>
      <c r="F61" s="224" t="s">
        <v>303</v>
      </c>
      <c r="G61" s="225" t="s">
        <v>1376</v>
      </c>
      <c r="H61" s="225" t="s">
        <v>1209</v>
      </c>
      <c r="I61" s="222"/>
    </row>
    <row r="62" spans="1:10" hidden="1">
      <c r="A62" s="224" t="s">
        <v>1227</v>
      </c>
      <c r="B62" s="224" t="s">
        <v>1372</v>
      </c>
      <c r="C62" s="224" t="s">
        <v>1377</v>
      </c>
      <c r="D62" s="224" t="s">
        <v>1378</v>
      </c>
      <c r="E62" s="224" t="s">
        <v>265</v>
      </c>
      <c r="F62" s="224" t="s">
        <v>303</v>
      </c>
      <c r="G62" s="225" t="s">
        <v>266</v>
      </c>
      <c r="H62" s="225" t="s">
        <v>1209</v>
      </c>
      <c r="I62" s="222" t="s">
        <v>1379</v>
      </c>
    </row>
    <row r="63" spans="1:10" hidden="1">
      <c r="A63" s="224" t="s">
        <v>1227</v>
      </c>
      <c r="B63" s="224" t="s">
        <v>1372</v>
      </c>
      <c r="C63" s="224" t="s">
        <v>1377</v>
      </c>
      <c r="D63" s="224" t="s">
        <v>1380</v>
      </c>
      <c r="E63" s="224" t="s">
        <v>265</v>
      </c>
      <c r="F63" s="224" t="s">
        <v>303</v>
      </c>
      <c r="G63" s="225" t="s">
        <v>266</v>
      </c>
      <c r="H63" s="225" t="s">
        <v>1209</v>
      </c>
      <c r="I63" s="222" t="s">
        <v>1379</v>
      </c>
    </row>
    <row r="64" spans="1:10" ht="52.9" hidden="1">
      <c r="A64" s="226" t="s">
        <v>1381</v>
      </c>
      <c r="B64" s="243" t="s">
        <v>1382</v>
      </c>
      <c r="C64" s="225"/>
      <c r="D64" s="225"/>
      <c r="E64" s="243" t="s">
        <v>1382</v>
      </c>
      <c r="F64" s="227" t="s">
        <v>1213</v>
      </c>
      <c r="G64" s="225"/>
      <c r="H64" s="227" t="s">
        <v>1214</v>
      </c>
      <c r="I64" s="228" t="s">
        <v>1215</v>
      </c>
    </row>
    <row r="65" spans="1:10" ht="52.9" hidden="1">
      <c r="A65" s="233" t="s">
        <v>1381</v>
      </c>
      <c r="B65" s="233" t="s">
        <v>1382</v>
      </c>
      <c r="C65" s="225"/>
      <c r="D65" s="225"/>
      <c r="E65" s="233" t="s">
        <v>1382</v>
      </c>
      <c r="F65" s="227" t="s">
        <v>1213</v>
      </c>
      <c r="G65" s="225"/>
      <c r="H65" s="227" t="s">
        <v>1214</v>
      </c>
      <c r="I65" s="228" t="s">
        <v>1215</v>
      </c>
    </row>
    <row r="66" spans="1:10" hidden="1">
      <c r="A66" s="224" t="s">
        <v>1204</v>
      </c>
      <c r="B66" s="224" t="s">
        <v>1383</v>
      </c>
      <c r="C66" s="224" t="s">
        <v>1383</v>
      </c>
      <c r="D66" s="225"/>
      <c r="E66" s="224" t="s">
        <v>287</v>
      </c>
      <c r="F66" s="224" t="s">
        <v>303</v>
      </c>
      <c r="G66" s="225" t="s">
        <v>288</v>
      </c>
      <c r="H66" s="225" t="s">
        <v>1209</v>
      </c>
      <c r="I66" s="244" t="s">
        <v>1384</v>
      </c>
    </row>
    <row r="67" spans="1:10" hidden="1">
      <c r="A67" s="224" t="s">
        <v>1254</v>
      </c>
      <c r="B67" s="224" t="s">
        <v>1385</v>
      </c>
      <c r="C67" s="224" t="s">
        <v>1385</v>
      </c>
      <c r="D67" s="224" t="s">
        <v>1386</v>
      </c>
      <c r="E67" s="224" t="s">
        <v>1387</v>
      </c>
      <c r="F67" s="224" t="s">
        <v>303</v>
      </c>
      <c r="G67" s="225"/>
      <c r="H67" s="225" t="s">
        <v>1209</v>
      </c>
      <c r="I67" s="222" t="s">
        <v>1388</v>
      </c>
    </row>
    <row r="68" spans="1:10" hidden="1">
      <c r="A68" s="224" t="s">
        <v>1254</v>
      </c>
      <c r="B68" s="224" t="s">
        <v>1385</v>
      </c>
      <c r="C68" s="224" t="s">
        <v>1385</v>
      </c>
      <c r="D68" s="224" t="s">
        <v>1389</v>
      </c>
      <c r="E68" s="224" t="s">
        <v>1390</v>
      </c>
      <c r="F68" s="224" t="s">
        <v>303</v>
      </c>
      <c r="G68" s="225"/>
      <c r="H68" s="225" t="s">
        <v>1209</v>
      </c>
      <c r="I68" s="222"/>
    </row>
    <row r="69" spans="1:10" ht="39.6" hidden="1">
      <c r="A69" s="231" t="s">
        <v>1262</v>
      </c>
      <c r="B69" s="231" t="s">
        <v>1391</v>
      </c>
      <c r="C69" s="225"/>
      <c r="D69" s="225"/>
      <c r="E69" s="231" t="s">
        <v>1391</v>
      </c>
      <c r="F69" s="227" t="s">
        <v>284</v>
      </c>
      <c r="G69" s="225"/>
      <c r="H69" s="227" t="s">
        <v>1214</v>
      </c>
      <c r="I69" s="222" t="s">
        <v>1264</v>
      </c>
    </row>
    <row r="70" spans="1:10" ht="39.6" hidden="1">
      <c r="A70" s="231" t="s">
        <v>1262</v>
      </c>
      <c r="B70" s="231" t="s">
        <v>1391</v>
      </c>
      <c r="C70" s="225"/>
      <c r="D70" s="225"/>
      <c r="E70" s="231" t="s">
        <v>1391</v>
      </c>
      <c r="F70" s="227" t="s">
        <v>284</v>
      </c>
      <c r="G70" s="225"/>
      <c r="H70" s="227" t="s">
        <v>1214</v>
      </c>
      <c r="I70" s="222" t="s">
        <v>1264</v>
      </c>
    </row>
    <row r="71" spans="1:10" hidden="1">
      <c r="A71" s="224" t="s">
        <v>1227</v>
      </c>
      <c r="B71" s="224" t="s">
        <v>1392</v>
      </c>
      <c r="C71" s="224" t="s">
        <v>1392</v>
      </c>
      <c r="D71" s="224" t="s">
        <v>1393</v>
      </c>
      <c r="E71" s="224" t="s">
        <v>1394</v>
      </c>
      <c r="F71" s="224" t="s">
        <v>303</v>
      </c>
      <c r="G71" s="225" t="s">
        <v>1395</v>
      </c>
      <c r="H71" s="225" t="s">
        <v>1209</v>
      </c>
      <c r="I71" s="222" t="s">
        <v>1396</v>
      </c>
    </row>
    <row r="72" spans="1:10" hidden="1">
      <c r="A72" s="224" t="s">
        <v>1227</v>
      </c>
      <c r="B72" s="224" t="s">
        <v>1397</v>
      </c>
      <c r="C72" s="224" t="s">
        <v>1398</v>
      </c>
      <c r="D72" s="224" t="s">
        <v>1399</v>
      </c>
      <c r="E72" s="224" t="s">
        <v>303</v>
      </c>
      <c r="F72" s="224" t="s">
        <v>303</v>
      </c>
      <c r="G72" s="225" t="s">
        <v>220</v>
      </c>
      <c r="H72" s="225" t="s">
        <v>1209</v>
      </c>
      <c r="I72" s="222"/>
    </row>
    <row r="73" spans="1:10" hidden="1">
      <c r="A73" s="224" t="s">
        <v>1227</v>
      </c>
      <c r="B73" s="224" t="s">
        <v>1397</v>
      </c>
      <c r="C73" s="224" t="s">
        <v>1400</v>
      </c>
      <c r="D73" s="224" t="s">
        <v>1401</v>
      </c>
      <c r="E73" s="224" t="s">
        <v>341</v>
      </c>
      <c r="F73" s="224" t="s">
        <v>303</v>
      </c>
      <c r="G73" s="225" t="s">
        <v>342</v>
      </c>
      <c r="H73" s="225" t="s">
        <v>1209</v>
      </c>
      <c r="I73" s="222"/>
    </row>
    <row r="74" spans="1:10" hidden="1">
      <c r="A74" s="224" t="s">
        <v>1227</v>
      </c>
      <c r="B74" s="224" t="s">
        <v>1402</v>
      </c>
      <c r="C74" s="224" t="s">
        <v>1403</v>
      </c>
      <c r="D74" s="224" t="s">
        <v>1404</v>
      </c>
      <c r="E74" s="224" t="s">
        <v>1405</v>
      </c>
      <c r="F74" s="224" t="s">
        <v>303</v>
      </c>
      <c r="G74" s="225" t="s">
        <v>1406</v>
      </c>
      <c r="H74" s="225" t="s">
        <v>1209</v>
      </c>
      <c r="I74" s="245"/>
    </row>
    <row r="75" spans="1:10" hidden="1">
      <c r="A75" s="224" t="s">
        <v>1227</v>
      </c>
      <c r="B75" s="224" t="s">
        <v>1402</v>
      </c>
      <c r="C75" s="224" t="s">
        <v>1407</v>
      </c>
      <c r="D75" s="224"/>
      <c r="E75" s="224" t="s">
        <v>1408</v>
      </c>
      <c r="F75" s="224" t="s">
        <v>303</v>
      </c>
      <c r="G75" s="225" t="s">
        <v>1409</v>
      </c>
      <c r="H75" s="225" t="s">
        <v>1209</v>
      </c>
      <c r="I75" s="245"/>
    </row>
    <row r="76" spans="1:10" hidden="1">
      <c r="A76" s="224" t="s">
        <v>1227</v>
      </c>
      <c r="B76" s="224" t="s">
        <v>1402</v>
      </c>
      <c r="C76" s="224" t="s">
        <v>1410</v>
      </c>
      <c r="D76" s="224" t="s">
        <v>1411</v>
      </c>
      <c r="E76" s="224" t="s">
        <v>1412</v>
      </c>
      <c r="F76" s="224" t="s">
        <v>303</v>
      </c>
      <c r="G76" s="225" t="s">
        <v>1413</v>
      </c>
      <c r="H76" s="225" t="s">
        <v>1209</v>
      </c>
      <c r="I76" s="245"/>
      <c r="J76" s="240"/>
    </row>
    <row r="77" spans="1:10" ht="52.9" hidden="1">
      <c r="A77" s="229" t="s">
        <v>1216</v>
      </c>
      <c r="B77" s="229" t="s">
        <v>1414</v>
      </c>
      <c r="C77" s="229" t="s">
        <v>1414</v>
      </c>
      <c r="D77" s="227"/>
      <c r="E77" s="229" t="s">
        <v>1414</v>
      </c>
      <c r="F77" s="227" t="s">
        <v>226</v>
      </c>
      <c r="G77" s="225" t="s">
        <v>1415</v>
      </c>
      <c r="H77" s="227" t="s">
        <v>1214</v>
      </c>
      <c r="I77" s="228" t="s">
        <v>1220</v>
      </c>
      <c r="J77" s="239"/>
    </row>
    <row r="78" spans="1:10" hidden="1">
      <c r="A78" s="224" t="s">
        <v>1227</v>
      </c>
      <c r="B78" s="224" t="s">
        <v>1416</v>
      </c>
      <c r="C78" s="224" t="s">
        <v>1417</v>
      </c>
      <c r="D78" s="224" t="s">
        <v>1418</v>
      </c>
      <c r="E78" s="224" t="s">
        <v>1419</v>
      </c>
      <c r="F78" s="224" t="s">
        <v>303</v>
      </c>
      <c r="G78" s="225"/>
      <c r="H78" s="225" t="s">
        <v>1209</v>
      </c>
      <c r="I78" s="245"/>
      <c r="J78" s="239"/>
    </row>
    <row r="79" spans="1:10" ht="52.9" hidden="1">
      <c r="A79" s="238" t="s">
        <v>1216</v>
      </c>
      <c r="B79" s="238" t="s">
        <v>1420</v>
      </c>
      <c r="C79" s="238" t="s">
        <v>1420</v>
      </c>
      <c r="D79" s="227"/>
      <c r="E79" s="238" t="s">
        <v>1420</v>
      </c>
      <c r="F79" s="227" t="s">
        <v>226</v>
      </c>
      <c r="G79" s="225" t="s">
        <v>1421</v>
      </c>
      <c r="H79" s="227" t="s">
        <v>1214</v>
      </c>
      <c r="I79" s="228" t="s">
        <v>1220</v>
      </c>
      <c r="J79" s="239"/>
    </row>
    <row r="80" spans="1:10" ht="52.9" hidden="1">
      <c r="A80" s="235" t="s">
        <v>1422</v>
      </c>
      <c r="B80" s="235" t="s">
        <v>1423</v>
      </c>
      <c r="C80" s="225"/>
      <c r="D80" s="225"/>
      <c r="E80" s="235" t="s">
        <v>1423</v>
      </c>
      <c r="F80" s="227" t="s">
        <v>1213</v>
      </c>
      <c r="G80" s="225" t="s">
        <v>1424</v>
      </c>
      <c r="H80" s="227" t="s">
        <v>1214</v>
      </c>
      <c r="I80" s="228" t="s">
        <v>1215</v>
      </c>
      <c r="J80" s="239"/>
    </row>
    <row r="81" spans="1:10" ht="52.9" hidden="1">
      <c r="A81" s="246" t="s">
        <v>1425</v>
      </c>
      <c r="B81" s="229" t="s">
        <v>1426</v>
      </c>
      <c r="C81" s="229" t="s">
        <v>1426</v>
      </c>
      <c r="D81" s="227"/>
      <c r="E81" s="229" t="s">
        <v>1427</v>
      </c>
      <c r="F81" s="227" t="s">
        <v>226</v>
      </c>
      <c r="G81" s="225" t="s">
        <v>1428</v>
      </c>
      <c r="H81" s="227" t="s">
        <v>1214</v>
      </c>
      <c r="I81" s="228" t="s">
        <v>1220</v>
      </c>
      <c r="J81" s="239"/>
    </row>
    <row r="82" spans="1:10" ht="52.9" hidden="1">
      <c r="A82" s="226" t="s">
        <v>1429</v>
      </c>
      <c r="B82" s="226" t="s">
        <v>1430</v>
      </c>
      <c r="C82" s="225"/>
      <c r="D82" s="225"/>
      <c r="E82" s="226" t="s">
        <v>1430</v>
      </c>
      <c r="F82" s="227" t="s">
        <v>1213</v>
      </c>
      <c r="G82" s="225" t="s">
        <v>1431</v>
      </c>
      <c r="H82" s="227" t="s">
        <v>1214</v>
      </c>
      <c r="I82" s="222" t="s">
        <v>1215</v>
      </c>
      <c r="J82" s="239"/>
    </row>
    <row r="83" spans="1:10" ht="52.9" hidden="1">
      <c r="A83" s="238" t="s">
        <v>1432</v>
      </c>
      <c r="B83" s="238" t="s">
        <v>1433</v>
      </c>
      <c r="C83" s="238" t="s">
        <v>1433</v>
      </c>
      <c r="D83" s="225"/>
      <c r="E83" s="238" t="s">
        <v>1433</v>
      </c>
      <c r="F83" s="227" t="s">
        <v>226</v>
      </c>
      <c r="G83" s="225" t="s">
        <v>1434</v>
      </c>
      <c r="H83" s="227" t="s">
        <v>1214</v>
      </c>
      <c r="I83" s="228" t="s">
        <v>1220</v>
      </c>
      <c r="J83" s="239"/>
    </row>
    <row r="84" spans="1:10" ht="39.6" hidden="1">
      <c r="A84" s="231" t="s">
        <v>1262</v>
      </c>
      <c r="B84" s="231" t="s">
        <v>1435</v>
      </c>
      <c r="C84" s="225"/>
      <c r="D84" s="225"/>
      <c r="E84" s="231" t="s">
        <v>1435</v>
      </c>
      <c r="F84" s="227" t="s">
        <v>284</v>
      </c>
      <c r="G84" s="225"/>
      <c r="H84" s="227" t="s">
        <v>1214</v>
      </c>
      <c r="I84" s="222" t="s">
        <v>1264</v>
      </c>
      <c r="J84" s="239"/>
    </row>
    <row r="85" spans="1:10" ht="26.45" hidden="1">
      <c r="A85" s="231" t="s">
        <v>1262</v>
      </c>
      <c r="B85" s="231" t="s">
        <v>1436</v>
      </c>
      <c r="C85" s="225"/>
      <c r="D85" s="225"/>
      <c r="E85" s="231" t="s">
        <v>1436</v>
      </c>
      <c r="F85" s="227" t="s">
        <v>284</v>
      </c>
      <c r="G85" s="225"/>
      <c r="H85" s="227" t="s">
        <v>1214</v>
      </c>
      <c r="I85" s="222" t="s">
        <v>1437</v>
      </c>
      <c r="J85" s="239"/>
    </row>
    <row r="86" spans="1:10" hidden="1">
      <c r="A86" s="247" t="s">
        <v>1283</v>
      </c>
      <c r="B86" s="247" t="s">
        <v>1438</v>
      </c>
      <c r="C86" s="247" t="s">
        <v>1438</v>
      </c>
      <c r="D86" s="225"/>
      <c r="E86" s="247" t="s">
        <v>1438</v>
      </c>
      <c r="F86" s="227" t="s">
        <v>246</v>
      </c>
      <c r="G86" s="225" t="s">
        <v>1439</v>
      </c>
      <c r="H86" s="227" t="s">
        <v>1214</v>
      </c>
      <c r="I86" s="222"/>
      <c r="J86" s="239"/>
    </row>
    <row r="87" spans="1:10" ht="52.9" hidden="1">
      <c r="A87" s="229" t="s">
        <v>1322</v>
      </c>
      <c r="B87" s="229" t="s">
        <v>1440</v>
      </c>
      <c r="C87" s="229" t="s">
        <v>1440</v>
      </c>
      <c r="D87" s="227"/>
      <c r="E87" s="229" t="s">
        <v>1440</v>
      </c>
      <c r="F87" s="227" t="s">
        <v>226</v>
      </c>
      <c r="G87" s="225" t="s">
        <v>1441</v>
      </c>
      <c r="H87" s="227" t="s">
        <v>1214</v>
      </c>
      <c r="I87" s="228" t="s">
        <v>1220</v>
      </c>
      <c r="J87" s="239"/>
    </row>
    <row r="88" spans="1:10" ht="52.9" hidden="1">
      <c r="A88" s="248" t="s">
        <v>1432</v>
      </c>
      <c r="B88" s="248" t="s">
        <v>1442</v>
      </c>
      <c r="C88" s="248" t="s">
        <v>1442</v>
      </c>
      <c r="D88" s="227"/>
      <c r="E88" s="248" t="s">
        <v>1442</v>
      </c>
      <c r="F88" s="227" t="s">
        <v>226</v>
      </c>
      <c r="G88" s="225" t="s">
        <v>1443</v>
      </c>
      <c r="H88" s="227" t="s">
        <v>1214</v>
      </c>
      <c r="I88" s="228" t="s">
        <v>1220</v>
      </c>
      <c r="J88" s="239"/>
    </row>
    <row r="89" spans="1:10" hidden="1">
      <c r="A89" s="224" t="s">
        <v>1204</v>
      </c>
      <c r="B89" s="224" t="s">
        <v>1444</v>
      </c>
      <c r="C89" s="224" t="s">
        <v>1444</v>
      </c>
      <c r="D89" s="224" t="s">
        <v>1445</v>
      </c>
      <c r="E89" s="224" t="s">
        <v>1446</v>
      </c>
      <c r="F89" s="224" t="s">
        <v>303</v>
      </c>
      <c r="G89" s="225" t="s">
        <v>1447</v>
      </c>
      <c r="H89" s="225" t="s">
        <v>1209</v>
      </c>
      <c r="I89" s="222"/>
      <c r="J89" s="239"/>
    </row>
    <row r="90" spans="1:10" hidden="1">
      <c r="A90" s="224" t="s">
        <v>1227</v>
      </c>
      <c r="B90" s="224" t="s">
        <v>1448</v>
      </c>
      <c r="C90" s="224" t="s">
        <v>1448</v>
      </c>
      <c r="D90" s="224" t="s">
        <v>1449</v>
      </c>
      <c r="E90" s="224" t="s">
        <v>1450</v>
      </c>
      <c r="F90" s="224" t="s">
        <v>303</v>
      </c>
      <c r="G90" s="225" t="s">
        <v>1451</v>
      </c>
      <c r="H90" s="225" t="s">
        <v>1209</v>
      </c>
      <c r="I90" s="245"/>
      <c r="J90" s="239"/>
    </row>
    <row r="91" spans="1:10" hidden="1">
      <c r="A91" s="224" t="s">
        <v>1227</v>
      </c>
      <c r="B91" s="224" t="s">
        <v>1452</v>
      </c>
      <c r="C91" s="224" t="s">
        <v>1452</v>
      </c>
      <c r="D91" s="224" t="s">
        <v>1453</v>
      </c>
      <c r="E91" s="224" t="s">
        <v>1454</v>
      </c>
      <c r="F91" s="224" t="s">
        <v>303</v>
      </c>
      <c r="G91" s="225"/>
      <c r="H91" s="225" t="s">
        <v>1209</v>
      </c>
      <c r="I91" s="245"/>
      <c r="J91" s="239"/>
    </row>
    <row r="92" spans="1:10" hidden="1">
      <c r="A92" s="224" t="s">
        <v>1227</v>
      </c>
      <c r="B92" s="224" t="s">
        <v>1452</v>
      </c>
      <c r="C92" s="224" t="s">
        <v>1452</v>
      </c>
      <c r="D92" s="224" t="s">
        <v>1455</v>
      </c>
      <c r="E92" s="224" t="s">
        <v>1454</v>
      </c>
      <c r="F92" s="224" t="s">
        <v>303</v>
      </c>
      <c r="G92" s="225"/>
      <c r="H92" s="225" t="s">
        <v>1209</v>
      </c>
      <c r="I92" s="249"/>
    </row>
    <row r="93" spans="1:10" hidden="1">
      <c r="A93" s="224" t="s">
        <v>1227</v>
      </c>
      <c r="B93" s="224" t="s">
        <v>1456</v>
      </c>
      <c r="C93" s="224" t="s">
        <v>1456</v>
      </c>
      <c r="D93" s="224"/>
      <c r="E93" s="224" t="s">
        <v>1457</v>
      </c>
      <c r="F93" s="224" t="s">
        <v>303</v>
      </c>
      <c r="G93" s="225"/>
      <c r="H93" s="225" t="s">
        <v>1209</v>
      </c>
      <c r="I93" s="245" t="s">
        <v>1458</v>
      </c>
    </row>
    <row r="94" spans="1:10" ht="52.9" hidden="1">
      <c r="A94" s="230" t="s">
        <v>1216</v>
      </c>
      <c r="B94" s="230" t="s">
        <v>1459</v>
      </c>
      <c r="C94" s="230" t="s">
        <v>1459</v>
      </c>
      <c r="D94" s="227"/>
      <c r="E94" s="230" t="s">
        <v>1459</v>
      </c>
      <c r="F94" s="227" t="s">
        <v>226</v>
      </c>
      <c r="G94" s="225" t="s">
        <v>1460</v>
      </c>
      <c r="H94" s="227" t="s">
        <v>1214</v>
      </c>
      <c r="I94" s="228" t="s">
        <v>1220</v>
      </c>
    </row>
    <row r="95" spans="1:10" ht="39.6" hidden="1">
      <c r="A95" s="250" t="s">
        <v>1262</v>
      </c>
      <c r="B95" s="250" t="s">
        <v>1461</v>
      </c>
      <c r="C95" s="225"/>
      <c r="D95" s="225"/>
      <c r="E95" s="250" t="s">
        <v>1462</v>
      </c>
      <c r="F95" s="227" t="s">
        <v>284</v>
      </c>
      <c r="G95" s="225" t="s">
        <v>1463</v>
      </c>
      <c r="H95" s="227" t="s">
        <v>1214</v>
      </c>
      <c r="I95" s="222" t="s">
        <v>1264</v>
      </c>
    </row>
    <row r="96" spans="1:10" ht="39.6" hidden="1">
      <c r="A96" s="231" t="s">
        <v>1262</v>
      </c>
      <c r="B96" s="231" t="s">
        <v>1464</v>
      </c>
      <c r="C96" s="225"/>
      <c r="D96" s="225"/>
      <c r="E96" s="231" t="s">
        <v>1464</v>
      </c>
      <c r="F96" s="227" t="s">
        <v>284</v>
      </c>
      <c r="G96" s="225"/>
      <c r="H96" s="227" t="s">
        <v>1214</v>
      </c>
      <c r="I96" s="222" t="s">
        <v>1264</v>
      </c>
    </row>
    <row r="97" spans="1:9" ht="52.9" hidden="1">
      <c r="A97" s="233" t="s">
        <v>1339</v>
      </c>
      <c r="B97" s="233" t="s">
        <v>1465</v>
      </c>
      <c r="C97" s="225"/>
      <c r="D97" s="225" t="s">
        <v>1466</v>
      </c>
      <c r="E97" s="233" t="s">
        <v>1465</v>
      </c>
      <c r="F97" s="227" t="s">
        <v>1213</v>
      </c>
      <c r="G97" s="225" t="s">
        <v>1467</v>
      </c>
      <c r="H97" s="227" t="s">
        <v>1214</v>
      </c>
      <c r="I97" s="228" t="s">
        <v>1215</v>
      </c>
    </row>
    <row r="98" spans="1:9" hidden="1">
      <c r="A98" s="224" t="s">
        <v>1227</v>
      </c>
      <c r="B98" s="224" t="s">
        <v>1468</v>
      </c>
      <c r="C98" s="224" t="s">
        <v>1469</v>
      </c>
      <c r="D98" s="224" t="s">
        <v>1470</v>
      </c>
      <c r="E98" s="224" t="s">
        <v>1471</v>
      </c>
      <c r="F98" s="224" t="s">
        <v>303</v>
      </c>
      <c r="G98" s="225"/>
      <c r="H98" s="225" t="s">
        <v>1209</v>
      </c>
      <c r="I98" s="245"/>
    </row>
    <row r="99" spans="1:9" ht="52.9" hidden="1">
      <c r="A99" s="230" t="s">
        <v>1216</v>
      </c>
      <c r="B99" s="230" t="s">
        <v>1472</v>
      </c>
      <c r="C99" s="230" t="s">
        <v>1472</v>
      </c>
      <c r="D99" s="227"/>
      <c r="E99" s="230" t="s">
        <v>1472</v>
      </c>
      <c r="F99" s="227" t="s">
        <v>226</v>
      </c>
      <c r="G99" s="225" t="s">
        <v>1473</v>
      </c>
      <c r="H99" s="227" t="s">
        <v>1214</v>
      </c>
      <c r="I99" s="228" t="s">
        <v>1220</v>
      </c>
    </row>
    <row r="100" spans="1:9" hidden="1">
      <c r="A100" s="224" t="s">
        <v>1227</v>
      </c>
      <c r="B100" s="230" t="s">
        <v>1474</v>
      </c>
      <c r="C100" s="230" t="s">
        <v>1474</v>
      </c>
      <c r="D100" s="230" t="s">
        <v>1475</v>
      </c>
      <c r="E100" s="230" t="s">
        <v>1474</v>
      </c>
      <c r="F100" s="224" t="s">
        <v>303</v>
      </c>
      <c r="G100" s="225" t="s">
        <v>1476</v>
      </c>
      <c r="H100" s="225" t="s">
        <v>1209</v>
      </c>
      <c r="I100" s="222" t="s">
        <v>1379</v>
      </c>
    </row>
    <row r="101" spans="1:9" hidden="1">
      <c r="A101" s="224" t="s">
        <v>1227</v>
      </c>
      <c r="B101" s="230" t="s">
        <v>1474</v>
      </c>
      <c r="C101" s="230" t="s">
        <v>1474</v>
      </c>
      <c r="D101" s="230" t="s">
        <v>1477</v>
      </c>
      <c r="E101" s="230" t="s">
        <v>1474</v>
      </c>
      <c r="F101" s="224" t="s">
        <v>303</v>
      </c>
      <c r="G101" s="225" t="s">
        <v>1476</v>
      </c>
      <c r="H101" s="225" t="s">
        <v>1209</v>
      </c>
      <c r="I101" s="222" t="s">
        <v>1379</v>
      </c>
    </row>
    <row r="102" spans="1:9" hidden="1">
      <c r="A102" s="224" t="s">
        <v>1227</v>
      </c>
      <c r="B102" s="224" t="s">
        <v>1478</v>
      </c>
      <c r="C102" s="224" t="s">
        <v>1478</v>
      </c>
      <c r="D102" s="224" t="s">
        <v>1479</v>
      </c>
      <c r="E102" s="224" t="s">
        <v>1480</v>
      </c>
      <c r="F102" s="224" t="s">
        <v>303</v>
      </c>
      <c r="G102" s="225"/>
      <c r="H102" s="225" t="s">
        <v>1209</v>
      </c>
      <c r="I102" s="222" t="s">
        <v>1379</v>
      </c>
    </row>
    <row r="103" spans="1:9" hidden="1">
      <c r="A103" s="224" t="s">
        <v>1227</v>
      </c>
      <c r="B103" s="224" t="s">
        <v>1478</v>
      </c>
      <c r="C103" s="224" t="s">
        <v>1481</v>
      </c>
      <c r="D103" s="224"/>
      <c r="E103" s="224" t="s">
        <v>1482</v>
      </c>
      <c r="F103" s="224" t="s">
        <v>303</v>
      </c>
      <c r="G103" s="225"/>
      <c r="H103" s="225" t="s">
        <v>1209</v>
      </c>
      <c r="I103" s="222" t="s">
        <v>1379</v>
      </c>
    </row>
    <row r="104" spans="1:9" hidden="1">
      <c r="A104" s="224" t="s">
        <v>1227</v>
      </c>
      <c r="B104" s="224" t="s">
        <v>1478</v>
      </c>
      <c r="C104" s="224" t="s">
        <v>1483</v>
      </c>
      <c r="D104" s="224"/>
      <c r="E104" s="224" t="s">
        <v>1484</v>
      </c>
      <c r="F104" s="224" t="s">
        <v>303</v>
      </c>
      <c r="G104" s="225"/>
      <c r="H104" s="225" t="s">
        <v>1209</v>
      </c>
      <c r="I104" s="222" t="s">
        <v>1379</v>
      </c>
    </row>
    <row r="105" spans="1:9" hidden="1">
      <c r="A105" s="233" t="s">
        <v>1283</v>
      </c>
      <c r="B105" s="233" t="s">
        <v>1485</v>
      </c>
      <c r="C105" s="233" t="s">
        <v>1485</v>
      </c>
      <c r="D105" s="225"/>
      <c r="E105" s="233" t="s">
        <v>1485</v>
      </c>
      <c r="F105" s="227" t="s">
        <v>246</v>
      </c>
      <c r="G105" s="225" t="s">
        <v>1486</v>
      </c>
      <c r="H105" s="227" t="s">
        <v>1214</v>
      </c>
      <c r="I105" s="222"/>
    </row>
    <row r="106" spans="1:9" hidden="1">
      <c r="A106" s="235" t="s">
        <v>1487</v>
      </c>
      <c r="B106" s="235" t="s">
        <v>1488</v>
      </c>
      <c r="C106" s="225"/>
      <c r="D106" s="225"/>
      <c r="E106" s="235" t="s">
        <v>1488</v>
      </c>
      <c r="F106" s="227" t="s">
        <v>284</v>
      </c>
      <c r="G106" s="225"/>
      <c r="H106" s="227" t="s">
        <v>1214</v>
      </c>
      <c r="I106" s="222" t="s">
        <v>1489</v>
      </c>
    </row>
    <row r="107" spans="1:9" ht="52.9" hidden="1">
      <c r="A107" s="230" t="s">
        <v>1216</v>
      </c>
      <c r="B107" s="230" t="s">
        <v>1490</v>
      </c>
      <c r="C107" s="230" t="s">
        <v>1490</v>
      </c>
      <c r="D107" s="227"/>
      <c r="E107" s="230" t="s">
        <v>1490</v>
      </c>
      <c r="F107" s="227" t="s">
        <v>226</v>
      </c>
      <c r="G107" s="225" t="s">
        <v>1491</v>
      </c>
      <c r="H107" s="227" t="s">
        <v>1214</v>
      </c>
      <c r="I107" s="228" t="s">
        <v>1220</v>
      </c>
    </row>
    <row r="108" spans="1:9" ht="39.6" hidden="1">
      <c r="A108" s="224" t="s">
        <v>1227</v>
      </c>
      <c r="B108" s="224" t="s">
        <v>1492</v>
      </c>
      <c r="C108" s="224" t="s">
        <v>1493</v>
      </c>
      <c r="D108" s="224" t="s">
        <v>1494</v>
      </c>
      <c r="E108" s="224" t="s">
        <v>1495</v>
      </c>
      <c r="F108" s="224" t="s">
        <v>303</v>
      </c>
      <c r="G108" s="225" t="s">
        <v>1496</v>
      </c>
      <c r="H108" s="225" t="s">
        <v>1209</v>
      </c>
      <c r="I108" s="222" t="s">
        <v>1497</v>
      </c>
    </row>
    <row r="109" spans="1:9" hidden="1">
      <c r="A109" s="224" t="s">
        <v>1227</v>
      </c>
      <c r="B109" s="224" t="s">
        <v>1492</v>
      </c>
      <c r="C109" s="224" t="s">
        <v>1492</v>
      </c>
      <c r="D109" s="224" t="s">
        <v>1498</v>
      </c>
      <c r="E109" s="224" t="s">
        <v>1492</v>
      </c>
      <c r="F109" s="224" t="s">
        <v>303</v>
      </c>
      <c r="G109" s="225" t="s">
        <v>1499</v>
      </c>
      <c r="H109" s="225" t="s">
        <v>1209</v>
      </c>
      <c r="I109" s="222"/>
    </row>
    <row r="110" spans="1:9" ht="39.6" hidden="1">
      <c r="A110" s="224" t="s">
        <v>1227</v>
      </c>
      <c r="B110" s="224" t="s">
        <v>1492</v>
      </c>
      <c r="C110" s="224" t="s">
        <v>1492</v>
      </c>
      <c r="D110" s="224" t="s">
        <v>1500</v>
      </c>
      <c r="E110" s="224" t="s">
        <v>1492</v>
      </c>
      <c r="F110" s="224" t="s">
        <v>303</v>
      </c>
      <c r="G110" s="225" t="s">
        <v>1499</v>
      </c>
      <c r="H110" s="225" t="s">
        <v>1209</v>
      </c>
      <c r="I110" s="245" t="s">
        <v>1497</v>
      </c>
    </row>
    <row r="111" spans="1:9" hidden="1">
      <c r="A111" s="224" t="s">
        <v>1227</v>
      </c>
      <c r="B111" s="224" t="s">
        <v>1492</v>
      </c>
      <c r="C111" s="224" t="s">
        <v>1492</v>
      </c>
      <c r="D111" s="224" t="s">
        <v>1501</v>
      </c>
      <c r="E111" s="224" t="s">
        <v>1492</v>
      </c>
      <c r="F111" s="224" t="s">
        <v>303</v>
      </c>
      <c r="G111" s="225" t="s">
        <v>1499</v>
      </c>
      <c r="H111" s="225" t="s">
        <v>1209</v>
      </c>
      <c r="I111" s="222"/>
    </row>
    <row r="112" spans="1:9" hidden="1">
      <c r="A112" s="224" t="s">
        <v>1227</v>
      </c>
      <c r="B112" s="224" t="s">
        <v>1502</v>
      </c>
      <c r="C112" s="224" t="s">
        <v>1503</v>
      </c>
      <c r="D112" s="224" t="s">
        <v>1504</v>
      </c>
      <c r="E112" s="224" t="s">
        <v>1505</v>
      </c>
      <c r="F112" s="224" t="s">
        <v>303</v>
      </c>
      <c r="G112" s="225" t="s">
        <v>1506</v>
      </c>
      <c r="H112" s="225" t="s">
        <v>1209</v>
      </c>
      <c r="I112" s="222"/>
    </row>
    <row r="113" spans="1:9" hidden="1">
      <c r="A113" s="224" t="s">
        <v>1227</v>
      </c>
      <c r="B113" s="224" t="s">
        <v>1502</v>
      </c>
      <c r="C113" s="224" t="s">
        <v>1507</v>
      </c>
      <c r="D113" s="224"/>
      <c r="E113" s="224" t="s">
        <v>1508</v>
      </c>
      <c r="F113" s="224" t="s">
        <v>303</v>
      </c>
      <c r="G113" s="225"/>
      <c r="H113" s="225" t="s">
        <v>1209</v>
      </c>
      <c r="I113" s="222"/>
    </row>
    <row r="114" spans="1:9" ht="26.45" hidden="1">
      <c r="A114" s="224" t="s">
        <v>1227</v>
      </c>
      <c r="B114" s="224" t="s">
        <v>1502</v>
      </c>
      <c r="C114" s="224" t="s">
        <v>1509</v>
      </c>
      <c r="D114" s="224"/>
      <c r="E114" s="621" t="s">
        <v>1510</v>
      </c>
      <c r="F114" s="224" t="s">
        <v>303</v>
      </c>
      <c r="G114" s="225"/>
      <c r="H114" s="225" t="s">
        <v>1209</v>
      </c>
      <c r="I114" s="620" t="s">
        <v>1511</v>
      </c>
    </row>
    <row r="115" spans="1:9" hidden="1">
      <c r="A115" s="224" t="s">
        <v>1227</v>
      </c>
      <c r="B115" s="224" t="s">
        <v>1502</v>
      </c>
      <c r="C115" s="224" t="s">
        <v>1512</v>
      </c>
      <c r="D115" s="224"/>
      <c r="E115" s="224" t="s">
        <v>1513</v>
      </c>
      <c r="F115" s="224" t="s">
        <v>303</v>
      </c>
      <c r="G115" s="225"/>
      <c r="H115" s="225" t="s">
        <v>1209</v>
      </c>
      <c r="I115" s="222"/>
    </row>
    <row r="116" spans="1:9" hidden="1">
      <c r="A116" s="224" t="s">
        <v>1227</v>
      </c>
      <c r="B116" s="224" t="s">
        <v>1502</v>
      </c>
      <c r="C116" s="224" t="s">
        <v>1514</v>
      </c>
      <c r="D116" s="224"/>
      <c r="E116" s="224" t="s">
        <v>1515</v>
      </c>
      <c r="F116" s="224" t="s">
        <v>303</v>
      </c>
      <c r="G116" s="225"/>
      <c r="H116" s="225" t="s">
        <v>1209</v>
      </c>
      <c r="I116" s="222"/>
    </row>
    <row r="117" spans="1:9" ht="39.6" hidden="1">
      <c r="A117" s="231" t="s">
        <v>1262</v>
      </c>
      <c r="B117" s="231" t="s">
        <v>1516</v>
      </c>
      <c r="C117" s="225"/>
      <c r="D117" s="225"/>
      <c r="E117" s="231" t="s">
        <v>1516</v>
      </c>
      <c r="F117" s="227" t="s">
        <v>284</v>
      </c>
      <c r="G117" s="225"/>
      <c r="H117" s="227" t="s">
        <v>1214</v>
      </c>
      <c r="I117" s="222" t="s">
        <v>1264</v>
      </c>
    </row>
    <row r="118" spans="1:9" ht="52.9" hidden="1">
      <c r="A118" s="225"/>
      <c r="B118" s="225"/>
      <c r="C118" s="225" t="s">
        <v>191</v>
      </c>
      <c r="D118" s="225"/>
      <c r="E118" s="225" t="s">
        <v>191</v>
      </c>
      <c r="F118" s="225" t="s">
        <v>1517</v>
      </c>
      <c r="G118" s="225" t="s">
        <v>192</v>
      </c>
      <c r="H118" s="225" t="s">
        <v>1214</v>
      </c>
      <c r="I118" s="222" t="s">
        <v>1518</v>
      </c>
    </row>
    <row r="119" spans="1:9" hidden="1">
      <c r="A119" s="225"/>
      <c r="B119" s="225"/>
      <c r="C119" s="225" t="s">
        <v>1519</v>
      </c>
      <c r="D119" s="225"/>
      <c r="E119" s="225" t="s">
        <v>1519</v>
      </c>
      <c r="F119" s="225" t="s">
        <v>1517</v>
      </c>
      <c r="G119" s="225" t="s">
        <v>1520</v>
      </c>
      <c r="H119" s="225" t="s">
        <v>1209</v>
      </c>
      <c r="I119" s="222"/>
    </row>
    <row r="120" spans="1:9" ht="66" hidden="1">
      <c r="A120" s="225"/>
      <c r="B120" s="225"/>
      <c r="C120" s="225" t="s">
        <v>246</v>
      </c>
      <c r="D120" s="225"/>
      <c r="E120" s="225" t="s">
        <v>246</v>
      </c>
      <c r="F120" s="225" t="s">
        <v>1517</v>
      </c>
      <c r="G120" s="225" t="s">
        <v>272</v>
      </c>
      <c r="H120" s="225" t="s">
        <v>1214</v>
      </c>
      <c r="I120" s="222" t="s">
        <v>1521</v>
      </c>
    </row>
    <row r="121" spans="1:9" ht="52.9" hidden="1">
      <c r="A121" s="225"/>
      <c r="B121" s="225"/>
      <c r="C121" s="225" t="s">
        <v>226</v>
      </c>
      <c r="D121" s="225"/>
      <c r="E121" s="225" t="s">
        <v>226</v>
      </c>
      <c r="F121" s="225" t="s">
        <v>1517</v>
      </c>
      <c r="G121" s="225" t="s">
        <v>225</v>
      </c>
      <c r="H121" s="225" t="s">
        <v>1214</v>
      </c>
      <c r="I121" s="228" t="s">
        <v>1220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215</v>
      </c>
      <c r="G122" s="225" t="s">
        <v>300</v>
      </c>
      <c r="H122" s="225" t="s">
        <v>1209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1517</v>
      </c>
      <c r="G123" s="225" t="s">
        <v>285</v>
      </c>
      <c r="H123" s="225" t="s">
        <v>1214</v>
      </c>
      <c r="I123" s="222" t="s">
        <v>1264</v>
      </c>
    </row>
    <row r="124" spans="1:9" ht="52.9" hidden="1">
      <c r="A124" s="225"/>
      <c r="B124" s="225"/>
      <c r="C124" s="225" t="s">
        <v>1213</v>
      </c>
      <c r="D124" s="225"/>
      <c r="E124" s="225" t="s">
        <v>1213</v>
      </c>
      <c r="F124" s="225" t="s">
        <v>1517</v>
      </c>
      <c r="G124" s="225" t="s">
        <v>1522</v>
      </c>
      <c r="H124" s="225" t="s">
        <v>1214</v>
      </c>
      <c r="I124" s="228" t="s">
        <v>1215</v>
      </c>
    </row>
    <row r="125" spans="1:9" ht="26.45" hidden="1">
      <c r="A125" s="225"/>
      <c r="B125" s="225"/>
      <c r="C125" s="225" t="s">
        <v>333</v>
      </c>
      <c r="D125" s="225"/>
      <c r="E125" s="225" t="s">
        <v>333</v>
      </c>
      <c r="F125" s="225" t="s">
        <v>1517</v>
      </c>
      <c r="G125" s="225" t="s">
        <v>334</v>
      </c>
      <c r="H125" s="225" t="s">
        <v>1209</v>
      </c>
      <c r="I125" s="222" t="s">
        <v>1523</v>
      </c>
    </row>
    <row r="126" spans="1:9" hidden="1">
      <c r="A126" s="225"/>
      <c r="B126" s="225"/>
      <c r="C126" s="225" t="s">
        <v>341</v>
      </c>
      <c r="D126" s="225"/>
      <c r="E126" s="225" t="s">
        <v>341</v>
      </c>
      <c r="F126" s="225" t="s">
        <v>1517</v>
      </c>
      <c r="G126" s="225" t="s">
        <v>342</v>
      </c>
      <c r="H126" s="225" t="s">
        <v>1209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E16D1619-9C1B-4809-89CB-36D1645FD8AB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60A34146-E1ED-42FE-89CF-A47F73F1AC41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BC578522-FA9D-4CCF-8FFD-B7CB91D1C06F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E3D984CE-A5D9-4D41-9AC9-AA333CD588EA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2" t="s">
        <v>1524</v>
      </c>
      <c r="B1" s="703" t="s">
        <v>1525</v>
      </c>
      <c r="C1" s="703" t="s">
        <v>1526</v>
      </c>
      <c r="D1" s="703" t="s">
        <v>1527</v>
      </c>
    </row>
    <row r="2" spans="1:4" ht="47.45" customHeight="1" thickBot="1">
      <c r="A2" s="704" t="s">
        <v>1528</v>
      </c>
      <c r="B2" s="502" t="s">
        <v>1529</v>
      </c>
      <c r="C2" s="502" t="s">
        <v>1530</v>
      </c>
      <c r="D2" s="502" t="s">
        <v>1531</v>
      </c>
    </row>
    <row r="3" spans="1:4" ht="15" thickBot="1">
      <c r="A3" s="1245" t="s">
        <v>1532</v>
      </c>
      <c r="B3" s="1245" t="s">
        <v>1533</v>
      </c>
      <c r="C3" s="502" t="s">
        <v>1530</v>
      </c>
      <c r="D3" s="502" t="s">
        <v>1534</v>
      </c>
    </row>
    <row r="4" spans="1:4" ht="15" thickBot="1">
      <c r="A4" s="1246"/>
      <c r="B4" s="1246"/>
      <c r="C4" s="502" t="s">
        <v>1530</v>
      </c>
      <c r="D4" s="502" t="s">
        <v>1535</v>
      </c>
    </row>
    <row r="5" spans="1:4" ht="15" thickBot="1">
      <c r="A5" s="1246"/>
      <c r="B5" s="1246"/>
      <c r="C5" s="502" t="s">
        <v>1530</v>
      </c>
      <c r="D5" s="502" t="s">
        <v>1536</v>
      </c>
    </row>
    <row r="6" spans="1:4" ht="15" thickBot="1">
      <c r="A6" s="1246"/>
      <c r="B6" s="1246"/>
      <c r="C6" s="502" t="s">
        <v>1530</v>
      </c>
      <c r="D6" s="502" t="s">
        <v>1537</v>
      </c>
    </row>
    <row r="7" spans="1:4" ht="15" thickBot="1">
      <c r="A7" s="1246"/>
      <c r="B7" s="1246"/>
      <c r="C7" s="502" t="s">
        <v>1530</v>
      </c>
      <c r="D7" s="502" t="s">
        <v>1538</v>
      </c>
    </row>
    <row r="8" spans="1:4" ht="15" thickBot="1">
      <c r="A8" s="1246"/>
      <c r="B8" s="1246"/>
      <c r="C8" s="502" t="s">
        <v>1530</v>
      </c>
      <c r="D8" s="502" t="s">
        <v>1539</v>
      </c>
    </row>
    <row r="9" spans="1:4" ht="15" thickBot="1">
      <c r="A9" s="1246"/>
      <c r="B9" s="1246"/>
      <c r="C9" s="502" t="s">
        <v>1530</v>
      </c>
      <c r="D9" s="502" t="s">
        <v>1540</v>
      </c>
    </row>
    <row r="10" spans="1:4" ht="15" thickBot="1">
      <c r="A10" s="1246"/>
      <c r="B10" s="1246"/>
      <c r="C10" s="502" t="s">
        <v>1541</v>
      </c>
      <c r="D10" s="502" t="s">
        <v>1542</v>
      </c>
    </row>
    <row r="11" spans="1:4" ht="15" thickBot="1">
      <c r="A11" s="1246"/>
      <c r="B11" s="1246"/>
      <c r="C11" s="502" t="s">
        <v>1530</v>
      </c>
      <c r="D11" s="502" t="s">
        <v>1543</v>
      </c>
    </row>
    <row r="12" spans="1:4" ht="15" thickBot="1">
      <c r="A12" s="1247"/>
      <c r="B12" s="1247"/>
      <c r="C12" s="502" t="s">
        <v>1530</v>
      </c>
      <c r="D12" s="502" t="s">
        <v>1544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1545</v>
      </c>
      <c r="H2" s="604" t="s">
        <v>360</v>
      </c>
    </row>
    <row r="3" spans="1:8" ht="15.75" customHeight="1"/>
    <row r="4" spans="1:8" ht="16.5" customHeight="1">
      <c r="B4" s="146"/>
      <c r="C4" s="147" t="s">
        <v>1546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631</v>
      </c>
      <c r="C6" s="162" t="s">
        <v>1547</v>
      </c>
      <c r="D6" s="332" t="s">
        <v>1548</v>
      </c>
      <c r="E6" s="163" t="s">
        <v>1549</v>
      </c>
      <c r="F6" s="163" t="s">
        <v>1550</v>
      </c>
      <c r="G6" s="587" t="s">
        <v>1551</v>
      </c>
      <c r="H6" s="459" t="s">
        <v>1552</v>
      </c>
    </row>
    <row r="7" spans="1:8" s="146" customFormat="1" ht="24.75" customHeight="1">
      <c r="A7" s="363"/>
      <c r="B7" s="386"/>
      <c r="C7" s="676"/>
      <c r="D7" s="332" t="s">
        <v>1553</v>
      </c>
      <c r="E7" s="163" t="s">
        <v>250</v>
      </c>
      <c r="F7" s="163" t="s">
        <v>146</v>
      </c>
      <c r="G7" s="587"/>
      <c r="H7" s="459"/>
    </row>
    <row r="8" spans="1:8" ht="15.75" hidden="1" customHeight="1">
      <c r="A8" s="362" t="s">
        <v>1554</v>
      </c>
      <c r="B8" s="356" t="s">
        <v>1555</v>
      </c>
      <c r="C8" s="353" t="s">
        <v>1556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1557</v>
      </c>
      <c r="B9" s="356" t="s">
        <v>1555</v>
      </c>
      <c r="C9" s="353" t="s">
        <v>1558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1557</v>
      </c>
      <c r="B10" s="356" t="s">
        <v>1555</v>
      </c>
      <c r="C10" s="353" t="s">
        <v>1559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1560</v>
      </c>
      <c r="B11" s="427" t="s">
        <v>1561</v>
      </c>
      <c r="C11" s="353" t="s">
        <v>1562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1557</v>
      </c>
      <c r="B12" s="356" t="s">
        <v>1555</v>
      </c>
      <c r="C12" s="353" t="s">
        <v>1563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1564</v>
      </c>
      <c r="B13" s="361" t="s">
        <v>1565</v>
      </c>
      <c r="C13" s="408" t="s">
        <v>1566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1555</v>
      </c>
      <c r="C14" s="353" t="s">
        <v>1567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1555</v>
      </c>
      <c r="C15" s="320" t="s">
        <v>1568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1555</v>
      </c>
      <c r="C16" s="320" t="s">
        <v>1569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1555</v>
      </c>
      <c r="C17" s="320" t="s">
        <v>1570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1555</v>
      </c>
      <c r="C18" s="320" t="s">
        <v>1571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1555</v>
      </c>
      <c r="C19" s="320" t="s">
        <v>1572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1555</v>
      </c>
      <c r="C20" s="320" t="s">
        <v>1573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423</v>
      </c>
      <c r="C21" s="479" t="s">
        <v>1574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1555</v>
      </c>
      <c r="C22" s="320" t="s">
        <v>1575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1555</v>
      </c>
      <c r="C23" s="320" t="s">
        <v>1576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1555</v>
      </c>
      <c r="C24" s="320" t="s">
        <v>1577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1555</v>
      </c>
      <c r="C25" s="320" t="s">
        <v>1578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1579</v>
      </c>
      <c r="B26" s="216" t="s">
        <v>423</v>
      </c>
      <c r="C26" s="320" t="s">
        <v>1580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1564</v>
      </c>
      <c r="B27" s="153" t="s">
        <v>1581</v>
      </c>
      <c r="C27" s="320" t="s">
        <v>1582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1564</v>
      </c>
      <c r="B28" s="153" t="s">
        <v>1581</v>
      </c>
      <c r="C28" s="320" t="s">
        <v>1583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1581</v>
      </c>
      <c r="C29" s="320" t="s">
        <v>1584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1581</v>
      </c>
      <c r="C30" s="320" t="s">
        <v>1585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1581</v>
      </c>
      <c r="C31" s="320" t="s">
        <v>1586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1587</v>
      </c>
      <c r="B32" s="426" t="s">
        <v>1588</v>
      </c>
      <c r="C32" s="320" t="s">
        <v>1589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1581</v>
      </c>
      <c r="C33" s="320" t="s">
        <v>1590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1581</v>
      </c>
      <c r="C34" s="320" t="s">
        <v>1591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1581</v>
      </c>
      <c r="C35" s="320" t="s">
        <v>1592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1581</v>
      </c>
      <c r="C36" s="320" t="s">
        <v>1593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1581</v>
      </c>
      <c r="C37" s="320" t="s">
        <v>1594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1581</v>
      </c>
      <c r="C38" s="320" t="s">
        <v>1595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1587</v>
      </c>
      <c r="B39" s="153" t="s">
        <v>1596</v>
      </c>
      <c r="C39" s="320" t="s">
        <v>1597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1587</v>
      </c>
      <c r="B40" s="153" t="s">
        <v>1596</v>
      </c>
      <c r="C40" s="320" t="s">
        <v>1598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1599</v>
      </c>
      <c r="B41" s="153" t="s">
        <v>716</v>
      </c>
      <c r="C41" s="320" t="s">
        <v>1600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1599</v>
      </c>
      <c r="B42" s="164" t="s">
        <v>716</v>
      </c>
      <c r="C42" s="155" t="s">
        <v>1601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1599</v>
      </c>
      <c r="B43" s="153" t="s">
        <v>716</v>
      </c>
      <c r="C43" s="320" t="s">
        <v>1602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1599</v>
      </c>
      <c r="B44" s="153" t="s">
        <v>716</v>
      </c>
      <c r="C44" s="320" t="s">
        <v>1603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1599</v>
      </c>
      <c r="B45" s="153" t="s">
        <v>716</v>
      </c>
      <c r="C45" s="320" t="s">
        <v>1604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716</v>
      </c>
      <c r="C46" s="320" t="s">
        <v>1605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716</v>
      </c>
      <c r="C47" s="320" t="s">
        <v>1606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716</v>
      </c>
      <c r="C48" s="320" t="s">
        <v>1607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1608</v>
      </c>
      <c r="B49" s="426" t="s">
        <v>1609</v>
      </c>
      <c r="C49" s="320" t="s">
        <v>1610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1611</v>
      </c>
      <c r="B50" s="577" t="s">
        <v>423</v>
      </c>
      <c r="C50" s="320" t="s">
        <v>1612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1613</v>
      </c>
      <c r="B51" s="426" t="s">
        <v>1588</v>
      </c>
      <c r="C51" s="320" t="s">
        <v>1614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1613</v>
      </c>
      <c r="B52" s="426" t="s">
        <v>1588</v>
      </c>
      <c r="C52" s="320" t="s">
        <v>1615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1613</v>
      </c>
      <c r="B53" s="426" t="s">
        <v>1588</v>
      </c>
      <c r="C53" s="320" t="s">
        <v>1616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1617</v>
      </c>
      <c r="B54" s="426" t="s">
        <v>1588</v>
      </c>
      <c r="C54" s="320" t="s">
        <v>1618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1619</v>
      </c>
      <c r="B55" s="426" t="s">
        <v>1588</v>
      </c>
      <c r="C55" s="320" t="s">
        <v>1620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1588</v>
      </c>
      <c r="C56" s="320" t="s">
        <v>1621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1588</v>
      </c>
      <c r="C57" s="320" t="s">
        <v>1622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1588</v>
      </c>
      <c r="C58" s="320" t="s">
        <v>1623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1588</v>
      </c>
      <c r="C59" s="320" t="s">
        <v>1624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1588</v>
      </c>
      <c r="C60" s="320" t="s">
        <v>1625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1588</v>
      </c>
      <c r="C61" s="320" t="s">
        <v>1626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1588</v>
      </c>
      <c r="C62" s="320" t="s">
        <v>1627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1588</v>
      </c>
      <c r="C63" s="320" t="s">
        <v>1628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1588</v>
      </c>
      <c r="C64" s="320" t="s">
        <v>1629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1588</v>
      </c>
      <c r="C65" s="320" t="s">
        <v>1630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1588</v>
      </c>
      <c r="C66" s="320" t="s">
        <v>1631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1588</v>
      </c>
      <c r="C67" s="320" t="s">
        <v>1632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1588</v>
      </c>
      <c r="C68" s="320" t="s">
        <v>1633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1634</v>
      </c>
      <c r="B69" s="577" t="s">
        <v>1635</v>
      </c>
      <c r="C69" s="320" t="s">
        <v>1636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1637</v>
      </c>
      <c r="B70" s="577" t="s">
        <v>1635</v>
      </c>
      <c r="C70" s="320" t="s">
        <v>1638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1639</v>
      </c>
      <c r="B71" s="426" t="s">
        <v>1640</v>
      </c>
      <c r="C71" s="320" t="s">
        <v>1641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1639</v>
      </c>
      <c r="B72" s="426" t="s">
        <v>1640</v>
      </c>
      <c r="C72" s="320" t="s">
        <v>1642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1643</v>
      </c>
      <c r="B73" s="577" t="s">
        <v>423</v>
      </c>
      <c r="C73" s="320" t="s">
        <v>1644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1639</v>
      </c>
      <c r="B74" s="426" t="s">
        <v>1640</v>
      </c>
      <c r="C74" s="320" t="s">
        <v>1645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1639</v>
      </c>
      <c r="B75" s="426" t="s">
        <v>1640</v>
      </c>
      <c r="C75" s="320" t="s">
        <v>1646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1639</v>
      </c>
      <c r="B76" s="426" t="s">
        <v>1640</v>
      </c>
      <c r="C76" s="320" t="s">
        <v>1647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1640</v>
      </c>
      <c r="C77" s="320" t="s">
        <v>1648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1640</v>
      </c>
      <c r="C78" s="320" t="s">
        <v>1649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1640</v>
      </c>
      <c r="C79" s="320" t="s">
        <v>1650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1640</v>
      </c>
      <c r="C80" s="320" t="s">
        <v>1651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1640</v>
      </c>
      <c r="C81" s="320" t="s">
        <v>1652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1640</v>
      </c>
      <c r="C82" s="320" t="s">
        <v>1653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1640</v>
      </c>
      <c r="C83" s="320" t="s">
        <v>1654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1640</v>
      </c>
      <c r="C84" s="320" t="s">
        <v>1655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1656</v>
      </c>
    </row>
    <row r="85" spans="1:9" ht="15.75" hidden="1" customHeight="1">
      <c r="B85" s="426" t="s">
        <v>1640</v>
      </c>
      <c r="C85" s="320" t="s">
        <v>1657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1640</v>
      </c>
      <c r="C86" s="320" t="s">
        <v>1658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1640</v>
      </c>
      <c r="C87" s="320" t="s">
        <v>1659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1640</v>
      </c>
      <c r="C88" s="320" t="s">
        <v>1660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1640</v>
      </c>
      <c r="C89" s="320" t="s">
        <v>1661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577</v>
      </c>
      <c r="C91" s="146"/>
      <c r="D91" s="146"/>
      <c r="E91" s="146"/>
      <c r="F91" s="169"/>
    </row>
    <row r="92" spans="1:9" ht="16.5" hidden="1" customHeight="1">
      <c r="B92" s="146"/>
      <c r="C92" s="147" t="s">
        <v>1662</v>
      </c>
      <c r="D92" s="148"/>
      <c r="E92" s="148"/>
    </row>
    <row r="93" spans="1:9" s="146" customFormat="1" ht="33" hidden="1" customHeight="1">
      <c r="A93" s="210"/>
      <c r="B93" s="150"/>
      <c r="C93" s="151" t="s">
        <v>1663</v>
      </c>
      <c r="D93" s="403" t="s">
        <v>1548</v>
      </c>
      <c r="E93" s="163" t="s">
        <v>145</v>
      </c>
      <c r="F93" s="163" t="s">
        <v>1664</v>
      </c>
      <c r="G93" s="169"/>
    </row>
    <row r="94" spans="1:9" s="146" customFormat="1" ht="18" hidden="1" customHeight="1">
      <c r="A94" s="210"/>
      <c r="B94" s="152" t="s">
        <v>365</v>
      </c>
      <c r="C94" s="152" t="s">
        <v>366</v>
      </c>
      <c r="D94" s="348"/>
      <c r="E94" s="332" t="s">
        <v>250</v>
      </c>
      <c r="F94" s="332" t="s">
        <v>146</v>
      </c>
      <c r="G94" s="169"/>
    </row>
    <row r="95" spans="1:9" s="146" customFormat="1" ht="18" hidden="1" customHeight="1">
      <c r="A95" s="210" t="s">
        <v>1665</v>
      </c>
      <c r="B95" s="153" t="s">
        <v>1666</v>
      </c>
      <c r="C95" s="320" t="s">
        <v>1667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1668</v>
      </c>
      <c r="B96" s="216" t="s">
        <v>399</v>
      </c>
      <c r="C96" s="320" t="s">
        <v>1667</v>
      </c>
      <c r="D96" s="154">
        <f t="shared" ref="D96" si="143">D95+7</f>
        <v>43533</v>
      </c>
      <c r="E96" s="154"/>
      <c r="F96" s="154"/>
      <c r="G96" s="162" t="s">
        <v>1669</v>
      </c>
    </row>
    <row r="97" spans="1:12" s="146" customFormat="1" ht="17.25" hidden="1" customHeight="1">
      <c r="A97" s="362"/>
      <c r="B97" s="156" t="s">
        <v>1670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1671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1672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1663</v>
      </c>
      <c r="D103" s="403" t="s">
        <v>1548</v>
      </c>
      <c r="E103" s="163" t="s">
        <v>145</v>
      </c>
      <c r="F103" s="163" t="s">
        <v>1664</v>
      </c>
      <c r="I103" s="155"/>
      <c r="J103" s="155"/>
      <c r="K103" s="155"/>
    </row>
    <row r="104" spans="1:12" s="146" customFormat="1" ht="16.5" hidden="1" customHeight="1">
      <c r="A104" s="362"/>
      <c r="B104" s="152" t="s">
        <v>365</v>
      </c>
      <c r="C104" s="152" t="s">
        <v>366</v>
      </c>
      <c r="D104" s="348"/>
      <c r="E104" s="332" t="s">
        <v>250</v>
      </c>
      <c r="F104" s="332" t="s">
        <v>146</v>
      </c>
      <c r="I104" s="155"/>
      <c r="J104" s="155"/>
      <c r="K104" s="155"/>
    </row>
    <row r="105" spans="1:12" s="146" customFormat="1" ht="16.5" hidden="1" customHeight="1">
      <c r="A105" s="210"/>
      <c r="B105" s="153" t="s">
        <v>1673</v>
      </c>
      <c r="C105" s="320" t="s">
        <v>1674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1675</v>
      </c>
      <c r="C106" s="320" t="s">
        <v>1676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1677</v>
      </c>
      <c r="B107" s="153" t="s">
        <v>1678</v>
      </c>
      <c r="C107" s="320" t="s">
        <v>1679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1675</v>
      </c>
      <c r="C108" s="320" t="s">
        <v>1680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1670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577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578</v>
      </c>
      <c r="C112" s="193"/>
      <c r="D112" s="193"/>
      <c r="E112" s="194"/>
      <c r="F112" s="195" t="s">
        <v>1681</v>
      </c>
      <c r="G112" s="195"/>
      <c r="H112" s="193"/>
      <c r="I112" s="193"/>
      <c r="J112" s="195" t="s">
        <v>580</v>
      </c>
      <c r="K112" s="195"/>
      <c r="L112" s="195"/>
    </row>
    <row r="113" spans="2:12" s="159" customFormat="1" ht="15.75" customHeight="1">
      <c r="B113" s="197" t="s">
        <v>581</v>
      </c>
      <c r="C113" s="193"/>
      <c r="D113" s="198" t="s">
        <v>582</v>
      </c>
      <c r="E113" s="199"/>
      <c r="F113" s="197" t="s">
        <v>583</v>
      </c>
      <c r="G113" s="193"/>
      <c r="H113" s="198" t="s">
        <v>584</v>
      </c>
      <c r="I113" s="193"/>
      <c r="J113" s="197" t="s">
        <v>585</v>
      </c>
      <c r="K113" s="193"/>
      <c r="L113" s="198" t="s">
        <v>586</v>
      </c>
    </row>
    <row r="114" spans="2:12" s="159" customFormat="1" ht="15.75" customHeight="1">
      <c r="B114" s="414" t="s">
        <v>587</v>
      </c>
      <c r="C114" s="202"/>
      <c r="D114" s="570" t="s">
        <v>588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592</v>
      </c>
      <c r="K114" s="202" t="s">
        <v>1682</v>
      </c>
      <c r="L114" s="203" t="s">
        <v>593</v>
      </c>
    </row>
    <row r="115" spans="2:12" s="159" customFormat="1" ht="15.75" customHeight="1">
      <c r="B115" s="414" t="s">
        <v>601</v>
      </c>
      <c r="C115" s="202"/>
      <c r="D115" s="570" t="s">
        <v>602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599</v>
      </c>
      <c r="K115" s="202" t="s">
        <v>1683</v>
      </c>
      <c r="L115" s="203" t="s">
        <v>600</v>
      </c>
    </row>
    <row r="116" spans="2:12" s="159" customFormat="1" ht="15.75" customHeight="1">
      <c r="B116" s="201" t="s">
        <v>1684</v>
      </c>
      <c r="C116" s="202"/>
      <c r="D116" s="203" t="s">
        <v>1685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1686</v>
      </c>
      <c r="K116" s="202" t="s">
        <v>1687</v>
      </c>
      <c r="L116" s="203" t="s">
        <v>1688</v>
      </c>
    </row>
    <row r="117" spans="2:12" s="159" customFormat="1" ht="15.75" customHeight="1">
      <c r="B117" s="201" t="s">
        <v>594</v>
      </c>
      <c r="C117" s="202"/>
      <c r="D117" s="203" t="s">
        <v>595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613</v>
      </c>
      <c r="K117" s="202" t="s">
        <v>1689</v>
      </c>
      <c r="L117" s="203" t="s">
        <v>614</v>
      </c>
    </row>
    <row r="118" spans="2:12" s="159" customFormat="1" ht="15.75" customHeight="1">
      <c r="B118" s="414" t="s">
        <v>862</v>
      </c>
      <c r="C118" s="202"/>
      <c r="D118" s="570" t="s">
        <v>609</v>
      </c>
      <c r="E118" s="197"/>
      <c r="F118" s="201"/>
      <c r="G118" s="202"/>
      <c r="H118" s="203"/>
      <c r="I118" s="193"/>
      <c r="J118" s="201" t="s">
        <v>620</v>
      </c>
      <c r="K118" s="202" t="s">
        <v>1690</v>
      </c>
      <c r="L118" s="203" t="s">
        <v>621</v>
      </c>
    </row>
    <row r="119" spans="2:12" s="159" customFormat="1" ht="15.75" customHeight="1">
      <c r="B119" s="414" t="s">
        <v>1691</v>
      </c>
      <c r="C119" s="202"/>
      <c r="D119" s="570" t="s">
        <v>1692</v>
      </c>
      <c r="E119" s="197"/>
      <c r="F119" s="201"/>
      <c r="G119" s="202"/>
      <c r="H119" s="203"/>
      <c r="I119" s="193"/>
      <c r="J119" s="201" t="s">
        <v>1693</v>
      </c>
      <c r="K119" s="202" t="s">
        <v>1694</v>
      </c>
      <c r="L119" s="203" t="s">
        <v>1695</v>
      </c>
    </row>
    <row r="120" spans="2:12" s="159" customFormat="1" ht="15.75" customHeight="1">
      <c r="B120" s="414" t="s">
        <v>1696</v>
      </c>
      <c r="C120" s="202"/>
      <c r="D120" s="570" t="s">
        <v>1697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1698</v>
      </c>
      <c r="C123" s="193" t="s">
        <v>1699</v>
      </c>
      <c r="D123" s="205"/>
      <c r="E123" s="193"/>
      <c r="F123" s="193" t="s">
        <v>1700</v>
      </c>
      <c r="G123" s="206" t="s">
        <v>1701</v>
      </c>
      <c r="H123" s="196"/>
      <c r="I123" s="193"/>
      <c r="J123" s="193" t="s">
        <v>1700</v>
      </c>
      <c r="K123" s="193" t="s">
        <v>1702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2026-01-16T05:32:01Z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